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<sst xmlns="http://schemas.openxmlformats.org/spreadsheetml/2006/main" count="124" uniqueCount="70">
  <si>
    <t>奈曼旗城乡低保（新申请/申请提标）户公示名单</t>
  </si>
  <si>
    <t xml:space="preserve">   现有1户家庭提出申请，要求享受最低生活保障，现将申请户本人提供情况公示如下：请予监督:0475-4211500</t>
  </si>
  <si>
    <t>属地:大沁他拉街道办事处--诺恩吉雅社区    
   公示时间：2025.9.15 -- 2025.9.21</t>
  </si>
  <si>
    <t>社区</t>
  </si>
  <si>
    <t>序号</t>
  </si>
  <si>
    <t>户主姓名</t>
  </si>
  <si>
    <t>关系</t>
  </si>
  <si>
    <t>家庭
成员</t>
  </si>
  <si>
    <t>与户主关系</t>
  </si>
  <si>
    <t>年龄</t>
  </si>
  <si>
    <t>户口性质</t>
  </si>
  <si>
    <t>婚姻状况</t>
  </si>
  <si>
    <t>健康状况</t>
  </si>
  <si>
    <t>现从事职业</t>
  </si>
  <si>
    <t>原享受类别</t>
  </si>
  <si>
    <t>收入项目</t>
  </si>
  <si>
    <t>收入金额
（元/年）</t>
  </si>
  <si>
    <t>支出项目</t>
  </si>
  <si>
    <t>支出金额
（元/年）</t>
  </si>
  <si>
    <t>人均纯收入（元/人/月）</t>
  </si>
  <si>
    <t>审核意见</t>
  </si>
  <si>
    <t>审批结果</t>
  </si>
  <si>
    <t>核对结果</t>
  </si>
  <si>
    <t>人口</t>
  </si>
  <si>
    <t>类别</t>
  </si>
  <si>
    <t>备注</t>
  </si>
  <si>
    <t>诺恩吉雅社区</t>
  </si>
  <si>
    <t>郭友</t>
  </si>
  <si>
    <t>申请人</t>
  </si>
  <si>
    <t>本人</t>
  </si>
  <si>
    <t>非农</t>
  </si>
  <si>
    <t>已婚</t>
  </si>
  <si>
    <t>心肌梗死</t>
  </si>
  <si>
    <t>无</t>
  </si>
  <si>
    <t>新申请</t>
  </si>
  <si>
    <t>劳务</t>
  </si>
  <si>
    <t>医疗保险</t>
  </si>
  <si>
    <t>扣减系数</t>
  </si>
  <si>
    <t>不合格，收入超标</t>
  </si>
  <si>
    <t>郭友名下有奈曼旗大镇雨荷
旅店店</t>
  </si>
  <si>
    <t>郭亚楠</t>
  </si>
  <si>
    <t>次女</t>
  </si>
  <si>
    <t>未婚</t>
  </si>
  <si>
    <t>健康</t>
  </si>
  <si>
    <t>三小就读</t>
  </si>
  <si>
    <t>程利</t>
  </si>
  <si>
    <t>妻子</t>
  </si>
  <si>
    <t>农业</t>
  </si>
  <si>
    <t>无业</t>
  </si>
  <si>
    <t>劳务+土地+补贴</t>
  </si>
  <si>
    <t>赡养人</t>
  </si>
  <si>
    <t>郭亚婧</t>
  </si>
  <si>
    <t>长女</t>
  </si>
  <si>
    <t>赡养费</t>
  </si>
  <si>
    <t>收入合计</t>
  </si>
  <si>
    <t>支出合计</t>
  </si>
  <si>
    <t>吴广春</t>
  </si>
  <si>
    <t>高血压</t>
  </si>
  <si>
    <t>C1</t>
  </si>
  <si>
    <t>闫俊杰</t>
  </si>
  <si>
    <t>吴丹</t>
  </si>
  <si>
    <t>张春杰</t>
  </si>
  <si>
    <t>左股骨骨折、听力二级残疾</t>
  </si>
  <si>
    <t>申请增人张晓中</t>
  </si>
  <si>
    <t>不合格</t>
  </si>
  <si>
    <t>张晓中有赤峰市敖汉旗下洼镇河西村农业信息</t>
  </si>
  <si>
    <t>张晓中</t>
  </si>
  <si>
    <t>丈夫</t>
  </si>
  <si>
    <t>劳务+土地</t>
  </si>
  <si>
    <t>养老保险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</si>
</sst>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新宋体"/>
      <family val="3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23">
      <alignment vertical="center"/>
    </xf>
    <xf numFmtId="0" fontId="13" fillId="0" borderId="23">
      <alignment vertical="center"/>
    </xf>
    <xf numFmtId="0" fontId="14" fillId="0" borderId="24">
      <alignment vertical="center"/>
    </xf>
    <xf numFmtId="0" fontId="14" fillId="0" borderId="0">
      <alignment vertical="center"/>
    </xf>
    <xf numFmtId="0" fontId="15" fillId="4" borderId="25">
      <alignment vertical="center"/>
    </xf>
    <xf numFmtId="0" fontId="16" fillId="5" borderId="26">
      <alignment vertical="center"/>
    </xf>
    <xf numFmtId="0" fontId="17" fillId="5" borderId="25">
      <alignment vertical="center"/>
    </xf>
    <xf numFmtId="0" fontId="18" fillId="6" borderId="27">
      <alignment vertical="center"/>
    </xf>
    <xf numFmtId="0" fontId="19" fillId="0" borderId="28">
      <alignment vertical="center"/>
    </xf>
    <xf numFmtId="0" fontId="20" fillId="0" borderId="2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  <xf numFmtId="0" fontId="26" fillId="0" borderId="0">
      <alignment vertical="center"/>
    </xf>
    <xf numFmtId="0" fontId="27" fillId="0" borderId="0"/>
    <xf numFmtId="0" fontId="27" fillId="0" borderId="0"/>
  </cellStyleXfs>
  <cellXfs count="60">
    <xf numFmtId="0" fontId="0" fillId="0" borderId="0" xfId="0" applyAlignment="1">
      <alignment vertical="center"/>
    </xf>
    <xf numFmtId="0" fontId="1" fillId="0" borderId="0" xfId="49" applyFont="1" applyFill="1" applyBorder="1" applyAlignment="1">
      <alignment horizontal="center" vertical="center"/>
    </xf>
    <xf numFmtId="0" fontId="2" fillId="2" borderId="0" xfId="50" applyFont="1" applyFill="1" applyBorder="1" applyAlignment="1">
      <alignment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49" fontId="5" fillId="0" borderId="4" xfId="5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5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5" fillId="0" borderId="5" xfId="51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6" xfId="51" applyFont="1" applyFill="1" applyBorder="1" applyAlignment="1">
      <alignment horizontal="center" vertical="center" wrapText="1"/>
    </xf>
    <xf numFmtId="49" fontId="5" fillId="0" borderId="6" xfId="51" applyNumberFormat="1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0" fontId="5" fillId="0" borderId="14" xfId="49" applyFont="1" applyFill="1" applyBorder="1" applyAlignment="1">
      <alignment horizontal="center" vertical="center" wrapText="1"/>
    </xf>
    <xf numFmtId="49" fontId="5" fillId="0" borderId="15" xfId="49" applyNumberFormat="1" applyFont="1" applyFill="1" applyBorder="1" applyAlignment="1">
      <alignment horizontal="center" vertical="center" wrapText="1"/>
    </xf>
    <xf numFmtId="49" fontId="5" fillId="0" borderId="16" xfId="49" applyNumberFormat="1" applyFont="1" applyFill="1" applyBorder="1" applyAlignment="1">
      <alignment horizontal="center" vertical="center" wrapText="1"/>
    </xf>
    <xf numFmtId="49" fontId="5" fillId="0" borderId="17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8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vertical="center" wrapText="1"/>
    </xf>
    <xf numFmtId="49" fontId="5" fillId="0" borderId="4" xfId="49" applyNumberFormat="1" applyFont="1" applyFill="1" applyBorder="1" applyAlignment="1">
      <alignment horizontal="center" vertical="center" wrapText="1"/>
    </xf>
    <xf numFmtId="49" fontId="5" fillId="0" borderId="4" xfId="49" applyNumberFormat="1" applyFont="1" applyFill="1" applyBorder="1" applyAlignment="1">
      <alignment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2" xfId="49"/>
    <cellStyle name="常规_Sheet1" xfId="50"/>
    <cellStyle name="常规_Sheet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tabSelected="1" workbookViewId="0">
      <selection activeCell="N26" sqref="N26"/>
    </sheetView>
  </sheetViews>
  <sheetFormatPr defaultColWidth="9" defaultRowHeight="13.5"/>
  <sheetData>
    <row r="1" ht="22.5" spans="1:2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spans="1:2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7" t="s">
        <v>10</v>
      </c>
      <c r="I4" s="7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26" t="s">
        <v>18</v>
      </c>
      <c r="Q4" s="43"/>
      <c r="R4" s="44"/>
      <c r="S4" s="7" t="s">
        <v>19</v>
      </c>
      <c r="T4" s="45" t="s">
        <v>20</v>
      </c>
      <c r="U4" s="46"/>
      <c r="V4" s="47"/>
      <c r="W4" s="34" t="s">
        <v>21</v>
      </c>
      <c r="X4" s="34"/>
      <c r="Y4" s="34"/>
      <c r="Z4" s="34" t="s">
        <v>22</v>
      </c>
    </row>
    <row r="5" ht="27" customHeight="1" spans="1:26">
      <c r="A5" s="8"/>
      <c r="B5" s="9"/>
      <c r="C5" s="9"/>
      <c r="D5" s="9"/>
      <c r="E5" s="9"/>
      <c r="F5" s="9"/>
      <c r="G5" s="10"/>
      <c r="H5" s="10"/>
      <c r="I5" s="10"/>
      <c r="J5" s="9"/>
      <c r="K5" s="9"/>
      <c r="L5" s="27"/>
      <c r="M5" s="9"/>
      <c r="N5" s="9"/>
      <c r="O5" s="9"/>
      <c r="P5" s="28"/>
      <c r="Q5" s="48"/>
      <c r="R5" s="49"/>
      <c r="S5" s="10"/>
      <c r="T5" s="50" t="s">
        <v>23</v>
      </c>
      <c r="U5" s="50" t="s">
        <v>24</v>
      </c>
      <c r="V5" s="51" t="s">
        <v>25</v>
      </c>
      <c r="W5" s="52" t="s">
        <v>23</v>
      </c>
      <c r="X5" s="52" t="s">
        <v>24</v>
      </c>
      <c r="Y5" s="51" t="s">
        <v>25</v>
      </c>
      <c r="Z5" s="34"/>
    </row>
    <row r="6" spans="1:26">
      <c r="A6" s="11" t="s">
        <v>26</v>
      </c>
      <c r="B6" s="12">
        <v>1</v>
      </c>
      <c r="C6" s="12" t="s">
        <v>27</v>
      </c>
      <c r="D6" s="13" t="s">
        <v>28</v>
      </c>
      <c r="E6" s="14" t="s">
        <v>27</v>
      </c>
      <c r="F6" s="14" t="s">
        <v>29</v>
      </c>
      <c r="G6" s="15">
        <f>2025-1972</f>
        <v>53</v>
      </c>
      <c r="H6" s="14" t="s">
        <v>30</v>
      </c>
      <c r="I6" s="14" t="s">
        <v>31</v>
      </c>
      <c r="J6" s="29" t="s">
        <v>32</v>
      </c>
      <c r="K6" s="29" t="s">
        <v>33</v>
      </c>
      <c r="L6" s="30" t="s">
        <v>34</v>
      </c>
      <c r="M6" s="31" t="s">
        <v>35</v>
      </c>
      <c r="N6" s="32">
        <v>8560</v>
      </c>
      <c r="O6" s="33" t="s">
        <v>36</v>
      </c>
      <c r="P6" s="34">
        <v>400</v>
      </c>
      <c r="Q6" s="33" t="s">
        <v>37</v>
      </c>
      <c r="R6" s="14"/>
      <c r="S6" s="13">
        <f>(35801-1200)/36</f>
        <v>961.138888888889</v>
      </c>
      <c r="T6" s="13" t="s">
        <v>38</v>
      </c>
      <c r="U6" s="13"/>
      <c r="V6" s="53" t="s">
        <v>39</v>
      </c>
      <c r="W6" s="54"/>
      <c r="X6" s="54"/>
      <c r="Y6" s="11"/>
      <c r="Z6" s="53" t="s">
        <v>39</v>
      </c>
    </row>
    <row r="7" spans="1:26">
      <c r="A7" s="16"/>
      <c r="B7" s="17"/>
      <c r="C7" s="17"/>
      <c r="D7" s="13"/>
      <c r="E7" s="18" t="s">
        <v>40</v>
      </c>
      <c r="F7" s="18" t="s">
        <v>41</v>
      </c>
      <c r="G7" s="15">
        <f>2025-2012</f>
        <v>13</v>
      </c>
      <c r="H7" s="18" t="s">
        <v>30</v>
      </c>
      <c r="I7" s="18" t="s">
        <v>42</v>
      </c>
      <c r="J7" s="35" t="s">
        <v>43</v>
      </c>
      <c r="K7" s="35" t="s">
        <v>44</v>
      </c>
      <c r="L7" s="25"/>
      <c r="M7" s="31" t="s">
        <v>35</v>
      </c>
      <c r="N7" s="29"/>
      <c r="O7" s="33" t="s">
        <v>36</v>
      </c>
      <c r="P7" s="18">
        <v>400</v>
      </c>
      <c r="Q7" s="38"/>
      <c r="R7" s="18"/>
      <c r="S7" s="55"/>
      <c r="T7" s="55"/>
      <c r="U7" s="55"/>
      <c r="V7" s="56"/>
      <c r="W7" s="57"/>
      <c r="X7" s="57"/>
      <c r="Y7" s="16"/>
      <c r="Z7" s="56"/>
    </row>
    <row r="8" ht="22.5" spans="1:26">
      <c r="A8" s="16"/>
      <c r="B8" s="17"/>
      <c r="C8" s="17"/>
      <c r="D8" s="13"/>
      <c r="E8" s="18" t="s">
        <v>45</v>
      </c>
      <c r="F8" s="18" t="s">
        <v>46</v>
      </c>
      <c r="G8" s="18">
        <f>2025-1975</f>
        <v>50</v>
      </c>
      <c r="H8" s="18" t="s">
        <v>47</v>
      </c>
      <c r="I8" s="18" t="s">
        <v>31</v>
      </c>
      <c r="J8" s="35" t="s">
        <v>43</v>
      </c>
      <c r="K8" s="35" t="s">
        <v>48</v>
      </c>
      <c r="L8" s="25"/>
      <c r="M8" s="31" t="s">
        <v>49</v>
      </c>
      <c r="N8" s="29">
        <f>21400+4*440+300</f>
        <v>23460</v>
      </c>
      <c r="O8" s="33" t="s">
        <v>36</v>
      </c>
      <c r="P8" s="18">
        <v>400</v>
      </c>
      <c r="Q8" s="38"/>
      <c r="R8" s="18"/>
      <c r="S8" s="55"/>
      <c r="T8" s="55"/>
      <c r="U8" s="55"/>
      <c r="V8" s="56"/>
      <c r="W8" s="57"/>
      <c r="X8" s="57"/>
      <c r="Y8" s="16"/>
      <c r="Z8" s="56"/>
    </row>
    <row r="9" spans="1:26">
      <c r="A9" s="16"/>
      <c r="B9" s="17"/>
      <c r="C9" s="17"/>
      <c r="D9" s="13" t="s">
        <v>50</v>
      </c>
      <c r="E9" s="18" t="s">
        <v>51</v>
      </c>
      <c r="F9" s="18" t="s">
        <v>52</v>
      </c>
      <c r="G9" s="18">
        <f>2025-1999</f>
        <v>26</v>
      </c>
      <c r="H9" s="18"/>
      <c r="I9" s="18" t="s">
        <v>31</v>
      </c>
      <c r="J9" s="35" t="s">
        <v>43</v>
      </c>
      <c r="K9" s="35"/>
      <c r="L9" s="25"/>
      <c r="M9" s="36" t="s">
        <v>53</v>
      </c>
      <c r="N9" s="37">
        <v>3781</v>
      </c>
      <c r="O9" s="38"/>
      <c r="P9" s="18"/>
      <c r="Q9" s="38"/>
      <c r="R9" s="18"/>
      <c r="S9" s="55"/>
      <c r="T9" s="55"/>
      <c r="U9" s="55"/>
      <c r="V9" s="56"/>
      <c r="W9" s="57"/>
      <c r="X9" s="57"/>
      <c r="Y9" s="16"/>
      <c r="Z9" s="56"/>
    </row>
    <row r="10" spans="1:26">
      <c r="A10" s="19"/>
      <c r="B10" s="20"/>
      <c r="C10" s="20"/>
      <c r="D10" s="21"/>
      <c r="E10" s="22"/>
      <c r="F10" s="22"/>
      <c r="G10" s="22"/>
      <c r="H10" s="22"/>
      <c r="I10" s="22"/>
      <c r="J10" s="39"/>
      <c r="K10" s="39"/>
      <c r="L10" s="40"/>
      <c r="M10" s="41" t="s">
        <v>54</v>
      </c>
      <c r="N10" s="29">
        <v>35801</v>
      </c>
      <c r="O10" s="42" t="s">
        <v>55</v>
      </c>
      <c r="P10" s="22">
        <v>1200</v>
      </c>
      <c r="Q10" s="42"/>
      <c r="R10" s="22"/>
      <c r="S10" s="21"/>
      <c r="T10" s="21"/>
      <c r="U10" s="21"/>
      <c r="V10" s="58"/>
      <c r="W10" s="59"/>
      <c r="X10" s="59"/>
      <c r="Y10" s="19"/>
      <c r="Z10" s="58"/>
    </row>
    <row r="11" spans="1:26">
      <c r="A11" s="11" t="s">
        <v>26</v>
      </c>
      <c r="B11" s="12">
        <v>2</v>
      </c>
      <c r="C11" s="12" t="s">
        <v>56</v>
      </c>
      <c r="D11" s="23" t="s">
        <v>28</v>
      </c>
      <c r="E11" s="14" t="s">
        <v>56</v>
      </c>
      <c r="F11" s="14" t="s">
        <v>29</v>
      </c>
      <c r="G11" s="15">
        <f>2025-1967</f>
        <v>58</v>
      </c>
      <c r="H11" s="14" t="s">
        <v>30</v>
      </c>
      <c r="I11" s="14" t="s">
        <v>31</v>
      </c>
      <c r="J11" s="29" t="s">
        <v>57</v>
      </c>
      <c r="K11" s="29" t="s">
        <v>48</v>
      </c>
      <c r="L11" s="30" t="s">
        <v>34</v>
      </c>
      <c r="M11" s="31" t="s">
        <v>35</v>
      </c>
      <c r="N11" s="37">
        <v>8560</v>
      </c>
      <c r="O11" s="33" t="s">
        <v>36</v>
      </c>
      <c r="P11" s="34">
        <v>220</v>
      </c>
      <c r="Q11" s="33" t="s">
        <v>37</v>
      </c>
      <c r="R11" s="14"/>
      <c r="S11" s="13">
        <f>(8560+8560+2568-440)/24</f>
        <v>802</v>
      </c>
      <c r="T11" s="30">
        <v>2</v>
      </c>
      <c r="U11" s="30" t="s">
        <v>58</v>
      </c>
      <c r="V11" s="11"/>
      <c r="W11" s="54"/>
      <c r="X11" s="54"/>
      <c r="Y11" s="11"/>
      <c r="Z11" s="53"/>
    </row>
    <row r="12" spans="1:26">
      <c r="A12" s="16"/>
      <c r="B12" s="17"/>
      <c r="C12" s="17"/>
      <c r="D12" s="13"/>
      <c r="E12" s="18" t="s">
        <v>59</v>
      </c>
      <c r="F12" s="18" t="s">
        <v>46</v>
      </c>
      <c r="G12" s="15">
        <f>2025-1971</f>
        <v>54</v>
      </c>
      <c r="H12" s="18" t="s">
        <v>30</v>
      </c>
      <c r="I12" s="18" t="s">
        <v>31</v>
      </c>
      <c r="J12" s="35" t="s">
        <v>57</v>
      </c>
      <c r="K12" s="35" t="s">
        <v>48</v>
      </c>
      <c r="L12" s="25"/>
      <c r="M12" s="31" t="s">
        <v>35</v>
      </c>
      <c r="N12" s="29">
        <v>8560</v>
      </c>
      <c r="O12" s="33" t="s">
        <v>36</v>
      </c>
      <c r="P12" s="18">
        <v>220</v>
      </c>
      <c r="Q12" s="38"/>
      <c r="R12" s="18"/>
      <c r="S12" s="55"/>
      <c r="T12" s="25"/>
      <c r="U12" s="25"/>
      <c r="V12" s="16"/>
      <c r="W12" s="57"/>
      <c r="X12" s="57"/>
      <c r="Y12" s="16"/>
      <c r="Z12" s="56"/>
    </row>
    <row r="13" spans="1:26">
      <c r="A13" s="16"/>
      <c r="B13" s="17"/>
      <c r="C13" s="17"/>
      <c r="D13" s="13" t="s">
        <v>50</v>
      </c>
      <c r="E13" s="18" t="s">
        <v>60</v>
      </c>
      <c r="F13" s="18" t="s">
        <v>52</v>
      </c>
      <c r="G13" s="18">
        <v>36</v>
      </c>
      <c r="H13" s="18" t="s">
        <v>30</v>
      </c>
      <c r="I13" s="18" t="s">
        <v>31</v>
      </c>
      <c r="J13" s="35"/>
      <c r="K13" s="35"/>
      <c r="L13" s="25"/>
      <c r="M13" s="36" t="s">
        <v>53</v>
      </c>
      <c r="N13" s="29">
        <v>2568</v>
      </c>
      <c r="O13" s="38"/>
      <c r="P13" s="18"/>
      <c r="Q13" s="38"/>
      <c r="R13" s="18"/>
      <c r="S13" s="55"/>
      <c r="T13" s="25"/>
      <c r="U13" s="25"/>
      <c r="V13" s="16"/>
      <c r="W13" s="57"/>
      <c r="X13" s="57"/>
      <c r="Y13" s="16"/>
      <c r="Z13" s="56"/>
    </row>
    <row r="14" spans="1:26">
      <c r="A14" s="19"/>
      <c r="B14" s="20"/>
      <c r="C14" s="20"/>
      <c r="D14" s="21"/>
      <c r="E14" s="22"/>
      <c r="F14" s="22"/>
      <c r="G14" s="22"/>
      <c r="H14" s="22"/>
      <c r="I14" s="22"/>
      <c r="J14" s="39"/>
      <c r="K14" s="39"/>
      <c r="L14" s="40"/>
      <c r="M14" s="41" t="s">
        <v>54</v>
      </c>
      <c r="N14" s="29">
        <v>20901</v>
      </c>
      <c r="O14" s="42" t="s">
        <v>55</v>
      </c>
      <c r="P14" s="22">
        <v>440</v>
      </c>
      <c r="Q14" s="42"/>
      <c r="R14" s="22"/>
      <c r="S14" s="21"/>
      <c r="T14" s="40"/>
      <c r="U14" s="40"/>
      <c r="V14" s="19"/>
      <c r="W14" s="59"/>
      <c r="X14" s="59"/>
      <c r="Y14" s="19"/>
      <c r="Z14" s="58"/>
    </row>
    <row r="15" ht="33.75" spans="1:26">
      <c r="A15" s="11" t="s">
        <v>26</v>
      </c>
      <c r="B15" s="12">
        <v>3</v>
      </c>
      <c r="C15" s="12" t="s">
        <v>61</v>
      </c>
      <c r="D15" s="24" t="s">
        <v>28</v>
      </c>
      <c r="E15" s="14" t="s">
        <v>61</v>
      </c>
      <c r="F15" s="14" t="s">
        <v>29</v>
      </c>
      <c r="G15" s="15">
        <f>2025-1972</f>
        <v>53</v>
      </c>
      <c r="H15" s="14" t="s">
        <v>30</v>
      </c>
      <c r="I15" s="14" t="s">
        <v>31</v>
      </c>
      <c r="J15" s="29" t="s">
        <v>62</v>
      </c>
      <c r="K15" s="29" t="s">
        <v>48</v>
      </c>
      <c r="L15" s="30" t="s">
        <v>63</v>
      </c>
      <c r="M15" s="31" t="s">
        <v>35</v>
      </c>
      <c r="N15" s="37">
        <v>2140</v>
      </c>
      <c r="O15" s="33" t="s">
        <v>36</v>
      </c>
      <c r="P15" s="34">
        <v>400</v>
      </c>
      <c r="Q15" s="33" t="s">
        <v>37</v>
      </c>
      <c r="R15" s="14"/>
      <c r="S15" s="13">
        <f>(12790-620)/24</f>
        <v>507.083333333333</v>
      </c>
      <c r="T15" s="13" t="s">
        <v>64</v>
      </c>
      <c r="U15" s="13"/>
      <c r="V15" s="11" t="s">
        <v>65</v>
      </c>
      <c r="W15" s="54"/>
      <c r="X15" s="54"/>
      <c r="Y15" s="11"/>
      <c r="Z15" s="53"/>
    </row>
    <row r="16" spans="1:26">
      <c r="A16" s="16"/>
      <c r="B16" s="17"/>
      <c r="C16" s="17"/>
      <c r="D16" s="25"/>
      <c r="E16" s="18" t="s">
        <v>66</v>
      </c>
      <c r="F16" s="18" t="s">
        <v>67</v>
      </c>
      <c r="G16" s="15">
        <v>62</v>
      </c>
      <c r="H16" s="18" t="s">
        <v>30</v>
      </c>
      <c r="I16" s="18" t="s">
        <v>31</v>
      </c>
      <c r="J16" s="35" t="s">
        <v>43</v>
      </c>
      <c r="K16" s="35"/>
      <c r="L16" s="25"/>
      <c r="M16" s="36" t="s">
        <v>68</v>
      </c>
      <c r="N16" s="29">
        <f>8560+4.75*440</f>
        <v>10650</v>
      </c>
      <c r="O16" s="33" t="s">
        <v>36</v>
      </c>
      <c r="P16" s="18">
        <v>220</v>
      </c>
      <c r="Q16" s="38" t="s">
        <v>69</v>
      </c>
      <c r="R16" s="18"/>
      <c r="S16" s="55"/>
      <c r="T16" s="55"/>
      <c r="U16" s="55"/>
      <c r="V16" s="16"/>
      <c r="W16" s="57"/>
      <c r="X16" s="57"/>
      <c r="Y16" s="16"/>
      <c r="Z16" s="56"/>
    </row>
    <row r="17" spans="1:26">
      <c r="A17" s="19"/>
      <c r="B17" s="20"/>
      <c r="C17" s="20"/>
      <c r="D17" s="21"/>
      <c r="E17" s="22"/>
      <c r="F17" s="22"/>
      <c r="G17" s="22"/>
      <c r="H17" s="22"/>
      <c r="I17" s="22"/>
      <c r="J17" s="39"/>
      <c r="K17" s="39"/>
      <c r="L17" s="40"/>
      <c r="M17" s="41" t="s">
        <v>54</v>
      </c>
      <c r="N17" s="29">
        <v>12790</v>
      </c>
      <c r="O17" s="42" t="s">
        <v>55</v>
      </c>
      <c r="P17" s="22">
        <v>620</v>
      </c>
      <c r="Q17" s="42"/>
      <c r="R17" s="22"/>
      <c r="S17" s="21"/>
      <c r="T17" s="21"/>
      <c r="U17" s="21"/>
      <c r="V17" s="19"/>
      <c r="W17" s="59"/>
      <c r="X17" s="59"/>
      <c r="Y17" s="19"/>
      <c r="Z17" s="58"/>
    </row>
  </sheetData>
  <mergeCells count="60">
    <mergeCell ref="A1:Z1"/>
    <mergeCell ref="A2:Z2"/>
    <mergeCell ref="A3:Z3"/>
    <mergeCell ref="T4:V4"/>
    <mergeCell ref="W4:Y4"/>
    <mergeCell ref="A4:A5"/>
    <mergeCell ref="A6:A10"/>
    <mergeCell ref="A11:A14"/>
    <mergeCell ref="A15:A17"/>
    <mergeCell ref="B4:B5"/>
    <mergeCell ref="B6:B10"/>
    <mergeCell ref="B11:B14"/>
    <mergeCell ref="B15:B17"/>
    <mergeCell ref="C4:C5"/>
    <mergeCell ref="C6:C10"/>
    <mergeCell ref="C11:C14"/>
    <mergeCell ref="C15:C17"/>
    <mergeCell ref="D4:D5"/>
    <mergeCell ref="D6:D8"/>
    <mergeCell ref="D11:D12"/>
    <mergeCell ref="D15:D16"/>
    <mergeCell ref="E4:E5"/>
    <mergeCell ref="F4:F5"/>
    <mergeCell ref="G4:G5"/>
    <mergeCell ref="H4:H5"/>
    <mergeCell ref="I4:I5"/>
    <mergeCell ref="J4:J5"/>
    <mergeCell ref="K4:K5"/>
    <mergeCell ref="L4:L5"/>
    <mergeCell ref="L6:L10"/>
    <mergeCell ref="L11:L14"/>
    <mergeCell ref="L15:L17"/>
    <mergeCell ref="M4:M5"/>
    <mergeCell ref="N4:N5"/>
    <mergeCell ref="O4:O5"/>
    <mergeCell ref="S4:S5"/>
    <mergeCell ref="S6:S10"/>
    <mergeCell ref="S11:S14"/>
    <mergeCell ref="S15:S17"/>
    <mergeCell ref="T11:T14"/>
    <mergeCell ref="U11:U14"/>
    <mergeCell ref="V6:V10"/>
    <mergeCell ref="V11:V14"/>
    <mergeCell ref="V15:V17"/>
    <mergeCell ref="W6:W10"/>
    <mergeCell ref="W11:W14"/>
    <mergeCell ref="W15:W17"/>
    <mergeCell ref="X6:X10"/>
    <mergeCell ref="X11:X14"/>
    <mergeCell ref="X15:X17"/>
    <mergeCell ref="Y6:Y10"/>
    <mergeCell ref="Y11:Y14"/>
    <mergeCell ref="Y15:Y17"/>
    <mergeCell ref="Z4:Z5"/>
    <mergeCell ref="Z6:Z10"/>
    <mergeCell ref="Z11:Z14"/>
    <mergeCell ref="Z15:Z17"/>
    <mergeCell ref="T6:U10"/>
    <mergeCell ref="T15:U17"/>
    <mergeCell ref="P4:R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沐浴阳光666</cp:lastModifiedBy>
  <dcterms:created xsi:type="dcterms:W3CDTF">2023-05-12T11:15:00Z</dcterms:created>
  <dcterms:modified xsi:type="dcterms:W3CDTF">2025-09-29T06:59:21Z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8705CB39632C4063B3269BEE6FA1BAC7_12</vt:lpwstr>
  </property>
</Properties>
</file>