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<sst xmlns="http://schemas.openxmlformats.org/spreadsheetml/2006/main" count="130" uniqueCount="48">
  <si>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七家子村“两委”换届模拟推演表</t>
  </si>
  <si>
    <t>序号</t>
  </si>
  <si>
    <t>苏木乡镇</t>
  </si>
  <si>
    <t>嘎查村</t>
  </si>
  <si>
    <t>本届人员情况</t>
  </si>
  <si>
    <t>换届预测</t>
  </si>
  <si>
    <t>预计换届人员情况</t>
  </si>
  <si>
    <t>换届情况分析</t>
  </si>
  <si>
    <t>两委职数</t>
  </si>
  <si>
    <t>两委人数</t>
  </si>
  <si>
    <t>两委职务</t>
  </si>
  <si>
    <t>姓名</t>
  </si>
  <si>
    <t>性别</t>
  </si>
  <si>
    <t>年龄</t>
  </si>
  <si>
    <t>民族</t>
  </si>
  <si>
    <t>政治面貌</t>
  </si>
  <si>
    <t>学历</t>
  </si>
  <si>
    <t>结构类型</t>
  </si>
  <si>
    <t>本届</t>
  </si>
  <si>
    <t>预计换届后</t>
  </si>
  <si>
    <t>土城子</t>
  </si>
  <si>
    <t>七家子</t>
  </si>
  <si>
    <t>书记、主任</t>
  </si>
  <si>
    <t>张桂彬</t>
  </si>
  <si>
    <t>男</t>
  </si>
  <si>
    <t>汉族</t>
  </si>
  <si>
    <t>中共党员</t>
  </si>
  <si>
    <t>大专</t>
  </si>
  <si>
    <t>连任</t>
  </si>
  <si>
    <t>支委</t>
  </si>
  <si>
    <t>宿桂飞</t>
  </si>
  <si>
    <t>女</t>
  </si>
  <si>
    <t>交叉</t>
  </si>
  <si>
    <t>赵春雷</t>
  </si>
  <si>
    <t>高中</t>
  </si>
  <si>
    <t>李艳峰</t>
  </si>
  <si>
    <t>大学</t>
  </si>
  <si>
    <t>村委</t>
  </si>
  <si>
    <t>段继芳</t>
  </si>
  <si>
    <t>李继萍</t>
  </si>
  <si>
    <t>空缺</t>
  </si>
  <si>
    <t>增加</t>
  </si>
  <si>
    <t>李旭辉</t>
  </si>
  <si>
    <t>初中</t>
  </si>
  <si>
    <t>小学</t>
  </si>
  <si>
    <t>群众</t>
  </si>
  <si>
    <r>
      <rPr>
        <b/>
        <sz val="11"/>
        <color rgb="FFFF0000"/>
        <rFont val="宋体"/>
        <charset val="134"/>
        <scheme val="minor"/>
      </rPr>
      <t>备注：1.</t>
    </r>
    <r>
      <rPr>
        <sz val="11"/>
        <color rgb="FFFF0000"/>
        <rFont val="宋体"/>
        <charset val="134"/>
        <scheme val="minor"/>
      </rPr>
      <t xml:space="preserve">既是支委又是村委的按“交叉”掌握！
      </t>
    </r>
    <r>
      <rPr>
        <b/>
        <sz val="11"/>
        <color rgb="FFFF0000"/>
        <rFont val="宋体"/>
        <charset val="134"/>
        <scheme val="minor"/>
      </rPr>
      <t>2.</t>
    </r>
    <r>
      <rPr>
        <sz val="11"/>
        <color rgb="FFFF0000"/>
        <rFont val="宋体"/>
        <charset val="134"/>
        <scheme val="minor"/>
      </rPr>
      <t xml:space="preserve">年龄截止2026年1月测算。
     </t>
    </r>
    <r>
      <rPr>
        <b/>
        <sz val="11"/>
        <color rgb="FFFF0000"/>
        <rFont val="宋体"/>
        <charset val="134"/>
        <scheme val="minor"/>
      </rPr>
      <t xml:space="preserve"> 3.</t>
    </r>
    <r>
      <rPr>
        <sz val="11"/>
        <color rgb="FFFF0000"/>
        <rFont val="宋体"/>
        <charset val="134"/>
        <scheme val="minor"/>
      </rPr>
      <t>预计换届人员情况中的职数设置可根据实际情况自定。</t>
    </r>
  </si>
  <si>
    <t>35周岁及以下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</si>
</sst>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333333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A1" sqref="A1:V1"/>
    </sheetView>
  </sheetViews>
  <sheetFormatPr defaultColWidth="9" defaultRowHeight="13.5"/>
  <cols>
    <col min="1" max="3" width="9" style="2"/>
    <col min="4" max="4" width="10.125" style="2" customWidth="1"/>
    <col min="5" max="5" width="9" style="2"/>
    <col min="6" max="6" width="13.5" style="2" customWidth="1"/>
    <col min="7" max="8" width="9" style="2"/>
    <col min="9" max="9" width="6.5" style="2" customWidth="1"/>
    <col min="10" max="12" width="9" style="2"/>
    <col min="13" max="15" width="11.375" style="3" customWidth="1"/>
    <col min="16" max="16" width="11.625" style="3" customWidth="1"/>
    <col min="17" max="22" width="9" style="2"/>
    <col min="25" max="25" width="12.625" customWidth="1"/>
    <col min="27" max="27" width="12.5" customWidth="1"/>
  </cols>
  <sheetData>
    <row r="1" customFormat="1" ht="36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15" customHeight="1" spans="1:27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 t="s">
        <v>5</v>
      </c>
      <c r="N2" s="15" t="s">
        <v>6</v>
      </c>
      <c r="O2" s="16"/>
      <c r="P2" s="16"/>
      <c r="Q2" s="16"/>
      <c r="R2" s="16"/>
      <c r="S2" s="16"/>
      <c r="T2" s="16"/>
      <c r="U2" s="16"/>
      <c r="V2" s="18"/>
      <c r="X2" s="19"/>
      <c r="Y2" s="19" t="s">
        <v>7</v>
      </c>
      <c r="Z2" s="19"/>
      <c r="AA2" s="19"/>
    </row>
    <row r="3" s="1" customFormat="1" ht="15" customHeight="1" spans="1:27">
      <c r="A3" s="6"/>
      <c r="B3" s="6"/>
      <c r="C3" s="6"/>
      <c r="D3" s="7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5"/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14</v>
      </c>
      <c r="U3" s="8" t="s">
        <v>15</v>
      </c>
      <c r="V3" s="8" t="s">
        <v>16</v>
      </c>
      <c r="Y3" s="22" t="s">
        <v>17</v>
      </c>
      <c r="Z3" s="22" t="s">
        <v>18</v>
      </c>
      <c r="AA3" s="22" t="s">
        <v>19</v>
      </c>
    </row>
    <row r="4" customFormat="1" spans="1:27">
      <c r="A4" s="9">
        <v>1</v>
      </c>
      <c r="B4" s="9" t="s">
        <v>20</v>
      </c>
      <c r="C4" s="9" t="s">
        <v>21</v>
      </c>
      <c r="D4" s="9">
        <v>7</v>
      </c>
      <c r="E4" s="9">
        <v>6</v>
      </c>
      <c r="F4" s="10" t="s">
        <v>22</v>
      </c>
      <c r="G4" s="11" t="s">
        <v>23</v>
      </c>
      <c r="H4" s="11" t="s">
        <v>24</v>
      </c>
      <c r="I4" s="11">
        <v>64</v>
      </c>
      <c r="J4" s="11" t="s">
        <v>25</v>
      </c>
      <c r="K4" s="11" t="s">
        <v>26</v>
      </c>
      <c r="L4" s="11" t="s">
        <v>27</v>
      </c>
      <c r="M4" s="17" t="s">
        <v>28</v>
      </c>
      <c r="N4" s="9">
        <v>7</v>
      </c>
      <c r="O4" s="9">
        <v>7</v>
      </c>
      <c r="P4" s="10" t="s">
        <v>22</v>
      </c>
      <c r="Q4" s="11" t="s">
        <v>23</v>
      </c>
      <c r="R4" s="11" t="s">
        <v>24</v>
      </c>
      <c r="S4" s="11">
        <v>64</v>
      </c>
      <c r="T4" s="11" t="s">
        <v>25</v>
      </c>
      <c r="U4" s="11" t="s">
        <v>26</v>
      </c>
      <c r="V4" s="11" t="s">
        <v>27</v>
      </c>
      <c r="Y4" s="23" t="s">
        <v>13</v>
      </c>
      <c r="Z4" s="24">
        <f>AVERAGE(I4:I10002)</f>
        <v>51</v>
      </c>
      <c r="AA4" s="24">
        <f>AVERAGE(S4:S10002)</f>
        <v>48.1428571428571</v>
      </c>
    </row>
    <row r="5" customFormat="1" ht="14.25" spans="1:27">
      <c r="A5" s="12"/>
      <c r="B5" s="12"/>
      <c r="C5" s="12"/>
      <c r="D5" s="12"/>
      <c r="E5" s="12"/>
      <c r="F5" s="10" t="s">
        <v>29</v>
      </c>
      <c r="G5" s="11" t="s">
        <v>30</v>
      </c>
      <c r="H5" s="11" t="s">
        <v>31</v>
      </c>
      <c r="I5" s="11">
        <v>44</v>
      </c>
      <c r="J5" s="11" t="s">
        <v>25</v>
      </c>
      <c r="K5" s="11" t="s">
        <v>26</v>
      </c>
      <c r="L5" s="11" t="s">
        <v>27</v>
      </c>
      <c r="M5" s="17" t="s">
        <v>28</v>
      </c>
      <c r="N5" s="12"/>
      <c r="O5" s="12"/>
      <c r="P5" s="10" t="s">
        <v>29</v>
      </c>
      <c r="Q5" s="11" t="s">
        <v>30</v>
      </c>
      <c r="R5" s="11" t="s">
        <v>31</v>
      </c>
      <c r="S5" s="11">
        <v>44</v>
      </c>
      <c r="T5" s="11" t="s">
        <v>25</v>
      </c>
      <c r="U5" s="11" t="s">
        <v>26</v>
      </c>
      <c r="V5" s="11" t="s">
        <v>27</v>
      </c>
      <c r="Y5" s="23" t="s">
        <v>24</v>
      </c>
      <c r="Z5" s="25">
        <v>5</v>
      </c>
      <c r="AA5" s="25">
        <v>6</v>
      </c>
    </row>
    <row r="6" customFormat="1" spans="1:27">
      <c r="A6" s="12"/>
      <c r="B6" s="12"/>
      <c r="C6" s="12"/>
      <c r="D6" s="12"/>
      <c r="E6" s="12"/>
      <c r="F6" s="10" t="s">
        <v>32</v>
      </c>
      <c r="G6" s="11" t="s">
        <v>33</v>
      </c>
      <c r="H6" s="11" t="s">
        <v>24</v>
      </c>
      <c r="I6" s="11">
        <v>56</v>
      </c>
      <c r="J6" s="11" t="s">
        <v>25</v>
      </c>
      <c r="K6" s="11" t="s">
        <v>26</v>
      </c>
      <c r="L6" s="11" t="s">
        <v>34</v>
      </c>
      <c r="M6" s="17" t="s">
        <v>28</v>
      </c>
      <c r="N6" s="12"/>
      <c r="O6" s="12"/>
      <c r="P6" s="10" t="s">
        <v>32</v>
      </c>
      <c r="Q6" s="11" t="s">
        <v>33</v>
      </c>
      <c r="R6" s="11" t="s">
        <v>24</v>
      </c>
      <c r="S6" s="11">
        <v>56</v>
      </c>
      <c r="T6" s="11" t="s">
        <v>25</v>
      </c>
      <c r="U6" s="11" t="s">
        <v>26</v>
      </c>
      <c r="V6" s="11" t="s">
        <v>34</v>
      </c>
      <c r="Y6" s="23" t="s">
        <v>31</v>
      </c>
      <c r="Z6" s="23">
        <v>1</v>
      </c>
      <c r="AA6" s="23">
        <v>1</v>
      </c>
    </row>
    <row r="7" customFormat="1" spans="1:27">
      <c r="A7" s="12"/>
      <c r="B7" s="12"/>
      <c r="C7" s="12"/>
      <c r="D7" s="12"/>
      <c r="E7" s="12"/>
      <c r="F7" s="10" t="s">
        <v>32</v>
      </c>
      <c r="G7" s="11" t="s">
        <v>35</v>
      </c>
      <c r="H7" s="11" t="s">
        <v>24</v>
      </c>
      <c r="I7" s="11">
        <v>43</v>
      </c>
      <c r="J7" s="11" t="s">
        <v>25</v>
      </c>
      <c r="K7" s="11" t="s">
        <v>26</v>
      </c>
      <c r="L7" s="11" t="s">
        <v>27</v>
      </c>
      <c r="M7" s="17" t="s">
        <v>28</v>
      </c>
      <c r="N7" s="12"/>
      <c r="O7" s="12"/>
      <c r="P7" s="10" t="s">
        <v>32</v>
      </c>
      <c r="Q7" s="11" t="s">
        <v>35</v>
      </c>
      <c r="R7" s="11" t="s">
        <v>24</v>
      </c>
      <c r="S7" s="11">
        <v>43</v>
      </c>
      <c r="T7" s="11" t="s">
        <v>25</v>
      </c>
      <c r="U7" s="11" t="s">
        <v>26</v>
      </c>
      <c r="V7" s="11" t="s">
        <v>27</v>
      </c>
      <c r="Y7" s="23" t="s">
        <v>36</v>
      </c>
      <c r="Z7" s="23">
        <v>0</v>
      </c>
      <c r="AA7" s="23">
        <f>COUNTIF(V4:V10002,"大学")</f>
        <v>0</v>
      </c>
    </row>
    <row r="8" customFormat="1" spans="1:27">
      <c r="A8" s="12"/>
      <c r="B8" s="12"/>
      <c r="C8" s="12"/>
      <c r="D8" s="12"/>
      <c r="E8" s="12"/>
      <c r="F8" s="10" t="s">
        <v>37</v>
      </c>
      <c r="G8" s="11" t="s">
        <v>38</v>
      </c>
      <c r="H8" s="11" t="s">
        <v>24</v>
      </c>
      <c r="I8" s="11">
        <v>63</v>
      </c>
      <c r="J8" s="11" t="s">
        <v>25</v>
      </c>
      <c r="K8" s="11" t="s">
        <v>26</v>
      </c>
      <c r="L8" s="11" t="s">
        <v>27</v>
      </c>
      <c r="M8" s="17" t="s">
        <v>28</v>
      </c>
      <c r="N8" s="12"/>
      <c r="O8" s="12"/>
      <c r="P8" s="10" t="s">
        <v>32</v>
      </c>
      <c r="Q8" s="11" t="s">
        <v>38</v>
      </c>
      <c r="R8" s="11" t="s">
        <v>24</v>
      </c>
      <c r="S8" s="11">
        <v>63</v>
      </c>
      <c r="T8" s="11" t="s">
        <v>25</v>
      </c>
      <c r="U8" s="11" t="s">
        <v>26</v>
      </c>
      <c r="V8" s="11" t="s">
        <v>27</v>
      </c>
      <c r="Y8" s="23" t="s">
        <v>27</v>
      </c>
      <c r="Z8" s="23">
        <v>4</v>
      </c>
      <c r="AA8" s="23">
        <f>COUNTIF(V4:V10002,"大专")</f>
        <v>6</v>
      </c>
    </row>
    <row r="9" customFormat="1" spans="1:27">
      <c r="A9" s="12"/>
      <c r="B9" s="12"/>
      <c r="C9" s="12"/>
      <c r="D9" s="12"/>
      <c r="E9" s="12"/>
      <c r="F9" s="10" t="s">
        <v>37</v>
      </c>
      <c r="G9" s="11" t="s">
        <v>39</v>
      </c>
      <c r="H9" s="10" t="s">
        <v>31</v>
      </c>
      <c r="I9" s="10">
        <v>36</v>
      </c>
      <c r="J9" s="11" t="s">
        <v>25</v>
      </c>
      <c r="K9" s="11" t="s">
        <v>26</v>
      </c>
      <c r="L9" s="11" t="s">
        <v>27</v>
      </c>
      <c r="M9" s="17" t="s">
        <v>28</v>
      </c>
      <c r="N9" s="12"/>
      <c r="O9" s="12"/>
      <c r="P9" s="10" t="s">
        <v>37</v>
      </c>
      <c r="Q9" s="11" t="s">
        <v>39</v>
      </c>
      <c r="R9" s="10" t="s">
        <v>31</v>
      </c>
      <c r="S9" s="20">
        <v>36</v>
      </c>
      <c r="T9" s="11" t="s">
        <v>25</v>
      </c>
      <c r="U9" s="11" t="s">
        <v>26</v>
      </c>
      <c r="V9" s="11" t="s">
        <v>27</v>
      </c>
      <c r="Y9" s="23"/>
      <c r="Z9" s="23"/>
      <c r="AA9" s="23"/>
    </row>
    <row r="10" customFormat="1" spans="1:27">
      <c r="A10" s="12"/>
      <c r="B10" s="12"/>
      <c r="C10" s="12"/>
      <c r="D10" s="12"/>
      <c r="E10" s="12"/>
      <c r="F10" s="10" t="s">
        <v>29</v>
      </c>
      <c r="G10" s="11" t="s">
        <v>40</v>
      </c>
      <c r="H10" s="10"/>
      <c r="I10" s="10"/>
      <c r="J10" s="10"/>
      <c r="K10" s="10"/>
      <c r="L10" s="10"/>
      <c r="M10" s="17" t="s">
        <v>41</v>
      </c>
      <c r="N10" s="12"/>
      <c r="O10" s="12"/>
      <c r="P10" s="10" t="s">
        <v>37</v>
      </c>
      <c r="Q10" s="10" t="s">
        <v>42</v>
      </c>
      <c r="R10" s="10" t="s">
        <v>24</v>
      </c>
      <c r="S10" s="20">
        <v>31</v>
      </c>
      <c r="T10" s="11" t="s">
        <v>25</v>
      </c>
      <c r="U10" s="10"/>
      <c r="V10" s="11" t="s">
        <v>27</v>
      </c>
      <c r="Y10" s="23" t="s">
        <v>34</v>
      </c>
      <c r="Z10" s="23">
        <f>COUNTIF(L4:L10002,"高中")</f>
        <v>1</v>
      </c>
      <c r="AA10" s="23">
        <f>COUNTIF(V4:V10002,"高中")</f>
        <v>1</v>
      </c>
    </row>
    <row r="11" customFormat="1" spans="1:27">
      <c r="A11" s="9"/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7"/>
      <c r="N11" s="17"/>
      <c r="O11" s="17"/>
      <c r="P11" s="17"/>
      <c r="Q11" s="10"/>
      <c r="R11" s="10"/>
      <c r="S11" s="10"/>
      <c r="T11" s="10"/>
      <c r="U11" s="10"/>
      <c r="V11" s="10"/>
      <c r="Y11" s="23" t="s">
        <v>43</v>
      </c>
      <c r="Z11" s="23">
        <f>COUNTIF(L4:L10002,"初中")</f>
        <v>0</v>
      </c>
      <c r="AA11" s="23">
        <f>COUNTIF(V4:V10002,"初中")</f>
        <v>0</v>
      </c>
    </row>
    <row r="12" customFormat="1" spans="1:27">
      <c r="A12" s="12"/>
      <c r="B12" s="12"/>
      <c r="C12" s="12"/>
      <c r="D12" s="12"/>
      <c r="E12" s="12"/>
      <c r="F12" s="10"/>
      <c r="G12" s="10"/>
      <c r="H12" s="10"/>
      <c r="I12" s="10"/>
      <c r="J12" s="10"/>
      <c r="K12" s="10"/>
      <c r="L12" s="10"/>
      <c r="M12" s="17"/>
      <c r="N12" s="17"/>
      <c r="O12" s="17"/>
      <c r="P12" s="17"/>
      <c r="Q12" s="10"/>
      <c r="R12" s="10"/>
      <c r="S12" s="10"/>
      <c r="T12" s="10"/>
      <c r="U12" s="10"/>
      <c r="V12" s="10"/>
      <c r="Y12" s="23" t="s">
        <v>44</v>
      </c>
      <c r="Z12" s="23">
        <f>COUNTIF(L4:L10002,"小学")</f>
        <v>0</v>
      </c>
      <c r="AA12" s="23">
        <f>COUNTIF(V4:V10002,"小学")</f>
        <v>0</v>
      </c>
    </row>
    <row r="13" customFormat="1" spans="1:27">
      <c r="A13" s="12"/>
      <c r="B13" s="12"/>
      <c r="C13" s="12"/>
      <c r="D13" s="12"/>
      <c r="E13" s="12"/>
      <c r="F13" s="10"/>
      <c r="G13" s="10"/>
      <c r="H13" s="10"/>
      <c r="I13" s="10"/>
      <c r="J13" s="10"/>
      <c r="K13" s="10"/>
      <c r="L13" s="10"/>
      <c r="M13" s="17"/>
      <c r="N13" s="17"/>
      <c r="O13" s="17"/>
      <c r="P13" s="17"/>
      <c r="Q13" s="10"/>
      <c r="R13" s="10"/>
      <c r="S13" s="10"/>
      <c r="T13" s="10"/>
      <c r="U13" s="10"/>
      <c r="V13" s="10"/>
      <c r="Y13" s="26" t="s">
        <v>26</v>
      </c>
      <c r="Z13" s="26">
        <f>COUNTIF(K4:K10002,"中共党员")</f>
        <v>6</v>
      </c>
      <c r="AA13" s="26">
        <f>COUNTIF(U4:U10002,"中共党员")</f>
        <v>6</v>
      </c>
    </row>
    <row r="14" customFormat="1" spans="1:27">
      <c r="A14" s="13"/>
      <c r="B14" s="13"/>
      <c r="C14" s="13"/>
      <c r="D14" s="13"/>
      <c r="E14" s="13"/>
      <c r="F14" s="10"/>
      <c r="G14" s="10"/>
      <c r="H14" s="10"/>
      <c r="I14" s="10"/>
      <c r="J14" s="10"/>
      <c r="K14" s="10"/>
      <c r="L14" s="10"/>
      <c r="M14" s="17"/>
      <c r="N14" s="17"/>
      <c r="O14" s="17"/>
      <c r="P14" s="17"/>
      <c r="Q14" s="10"/>
      <c r="R14" s="10"/>
      <c r="S14" s="10"/>
      <c r="T14" s="10"/>
      <c r="U14" s="10"/>
      <c r="V14" s="10"/>
      <c r="X14" s="21"/>
      <c r="Y14" s="26" t="s">
        <v>45</v>
      </c>
      <c r="Z14" s="26">
        <f>COUNTIF(K4:K10002,"群众")</f>
        <v>0</v>
      </c>
      <c r="AA14" s="26">
        <f>COUNTIF(U4:U10002,"群众")</f>
        <v>0</v>
      </c>
    </row>
    <row r="15" customFormat="1" spans="1:27">
      <c r="A15" s="14" t="s">
        <v>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X15" s="21"/>
      <c r="Y15" s="26" t="s">
        <v>32</v>
      </c>
      <c r="Z15" s="26">
        <f>COUNTIF(F4:F10002,"交叉")</f>
        <v>2</v>
      </c>
      <c r="AA15" s="26">
        <v>4</v>
      </c>
    </row>
    <row r="16" customFormat="1" ht="15" customHeight="1" spans="1:2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21"/>
      <c r="Y16" s="26" t="s">
        <v>47</v>
      </c>
      <c r="Z16" s="26">
        <f>COUNTIF(I4:I10002,"&lt;=35")</f>
        <v>0</v>
      </c>
      <c r="AA16" s="26">
        <f>COUNTIF(S4:S10002,"&lt;=35")</f>
        <v>1</v>
      </c>
    </row>
    <row r="17" spans="1: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X17" s="21"/>
    </row>
  </sheetData>
  <mergeCells count="21">
    <mergeCell ref="A1:V1"/>
    <mergeCell ref="D2:L2"/>
    <mergeCell ref="N2:V2"/>
    <mergeCell ref="Y2:AA2"/>
    <mergeCell ref="A2:A3"/>
    <mergeCell ref="A4:A10"/>
    <mergeCell ref="A11:A14"/>
    <mergeCell ref="B2:B3"/>
    <mergeCell ref="B4:B10"/>
    <mergeCell ref="B11:B14"/>
    <mergeCell ref="C2:C3"/>
    <mergeCell ref="C4:C10"/>
    <mergeCell ref="C11:C14"/>
    <mergeCell ref="D4:D10"/>
    <mergeCell ref="D11:D14"/>
    <mergeCell ref="E4:E10"/>
    <mergeCell ref="E11:E14"/>
    <mergeCell ref="M2:M3"/>
    <mergeCell ref="N4:N10"/>
    <mergeCell ref="O4:O10"/>
    <mergeCell ref="A15:V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傲雪凌风</cp:lastModifiedBy>
  <dcterms:created xsi:type="dcterms:W3CDTF">2025-07-18T02:56:00Z</dcterms:created>
  <dcterms:modified xsi:type="dcterms:W3CDTF">2025-08-04T06:41:53Z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12A33D9BA6F04CB888062DF90B9CD134_13</vt:lpwstr>
  </property>
  <property fmtid="{D5CDD505-2E9C-101B-9397-08002B2CF9AE}" pid="3" name="KSOProductBuildVer">
    <vt:lpwstr>2052-12.1.0.21915</vt:lpwstr>
  </property>
</Properties>
</file>