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超定额累进加价自动计算（详）表" sheetId="4" r:id="rId1"/>
    <sheet name="Sheet3"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<sst xmlns="http://schemas.openxmlformats.org/spreadsheetml/2006/main" count="36" uniqueCount="22">
  <si>
    <t>奈曼旗农业灌溉超定额累进加价自动计算（详）表</t>
  </si>
  <si>
    <t>序号</t>
  </si>
  <si>
    <t>灌溉面积（亩）</t>
  </si>
  <si>
    <t>亩均水量定额（m³/亩）</t>
  </si>
  <si>
    <t>定额水量（m³）</t>
  </si>
  <si>
    <t>基本水价（元）</t>
  </si>
  <si>
    <t>以电折水系数</t>
  </si>
  <si>
    <t>折算后定额电量（度）</t>
  </si>
  <si>
    <t>定额内应收水费（元）</t>
  </si>
  <si>
    <t>超定额20%（含）以内</t>
  </si>
  <si>
    <t>超定额20%-50%（含）以内</t>
  </si>
  <si>
    <t>超定额50%以以上</t>
  </si>
  <si>
    <t>下限（度）</t>
  </si>
  <si>
    <t>上限（度）</t>
  </si>
  <si>
    <t>区间电量（度）</t>
  </si>
  <si>
    <t>加价倍数</t>
  </si>
  <si>
    <t>加价后水价（元）</t>
  </si>
  <si>
    <t>区间内应收水费（元）</t>
  </si>
  <si>
    <t>区间内应缴纳的累进加价费用（元）</t>
  </si>
  <si>
    <t>样例</t>
  </si>
  <si>
    <t>说明：</t>
  </si>
  <si>
    <t>该表格可以实现超定额电量自动计算，首先各嘎查村根据下达的亩均用水量定额及以电折水系数输入表格内，再依次输入灌溉面积、基本水价后，可自动计算出定额内水量，定额内电量，以及超定额后阶梯电量，基本水价加价后价格。各嘎查村售水时，需按照先售定额内水量，再售超定额水量的方式依次进行售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</si>
</sst>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宋体"/>
      <charset val="134"/>
      <scheme val="minor"/>
    </font>
    <font>
      <sz val="36"/>
      <color theme="1"/>
      <name val="宋体"/>
      <charset val="134"/>
      <scheme val="minor"/>
    </font>
    <font>
      <sz val="11"/>
      <color theme="1"/>
      <name val="宋体"/>
      <charset val="134"/>
    </font>
    <font>
      <b/>
      <sz val="11"/>
      <color theme="1"/>
      <name val="宋体"/>
      <charset val="134"/>
    </font>
    <font>
      <sz val="11"/>
      <color theme="1"/>
      <name val="Times New Roman"/>
      <charset val="134"/>
    </font>
    <font>
      <b/>
      <sz val="11"/>
      <color theme="1"/>
      <name val="Times New Roman"/>
      <charset val="134"/>
    </font>
    <font>
      <sz val="11"/>
      <name val="宋体"/>
      <charset val="134"/>
      <scheme val="minor"/>
    </font>
    <font>
      <sz val="12"/>
      <color theme="1"/>
      <name val="宋体"/>
      <charset val="134"/>
      <scheme val="minor"/>
    </font>
    <font>
      <sz val="11"/>
      <color rgb="FFFF0000"/>
      <name val="宋体"/>
      <charset val="134"/>
    </font>
    <font>
      <sz val="11"/>
      <color rgb="FFFF0000"/>
      <name val="Times New Roman"/>
      <charset val="134"/>
    </font>
    <font>
      <sz val="11"/>
      <color rgb="FFFF0000"/>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4"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5" borderId="10" applyNumberFormat="0" applyAlignment="0" applyProtection="0">
      <alignment vertical="center"/>
    </xf>
    <xf numFmtId="0" fontId="21" fillId="6" borderId="11" applyNumberFormat="0" applyAlignment="0" applyProtection="0">
      <alignment vertical="center"/>
    </xf>
    <xf numFmtId="0" fontId="22" fillId="6" borderId="10" applyNumberFormat="0" applyAlignment="0" applyProtection="0">
      <alignment vertical="center"/>
    </xf>
    <xf numFmtId="0" fontId="23" fillId="7"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29">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4" fillId="3" borderId="1" xfId="0" applyFont="1" applyFill="1" applyBorder="1" applyAlignment="1">
      <alignment horizontal="center" vertical="center"/>
    </xf>
    <xf numFmtId="176" fontId="5" fillId="0" borderId="1" xfId="0"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176" fontId="9" fillId="0" borderId="1" xfId="0" applyNumberFormat="1" applyFont="1" applyBorder="1" applyAlignment="1">
      <alignment horizontal="center" vertical="center"/>
    </xf>
    <xf numFmtId="0" fontId="4" fillId="0" borderId="1" xfId="0" applyFont="1" applyBorder="1" applyAlignment="1">
      <alignment horizontal="center" vertical="center"/>
    </xf>
    <xf numFmtId="176" fontId="0" fillId="0" borderId="1" xfId="0" applyNumberFormat="1" applyBorder="1" applyAlignment="1">
      <alignment horizontal="center" vertical="center" wrapText="1"/>
    </xf>
    <xf numFmtId="176" fontId="10" fillId="0" borderId="1" xfId="0" applyNumberFormat="1" applyFont="1" applyBorder="1" applyAlignment="1">
      <alignment horizontal="center" vertical="center" wrapText="1"/>
    </xf>
    <xf numFmtId="176" fontId="11" fillId="0" borderId="1" xfId="0" applyNumberFormat="1" applyFont="1" applyBorder="1" applyAlignment="1">
      <alignment horizontal="center" vertical="center"/>
    </xf>
    <xf numFmtId="176" fontId="10"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0"/>
  <sheetViews>
    <sheetView tabSelected="1" workbookViewId="0">
      <selection activeCell="H6" sqref="H6"/>
    </sheetView>
  </sheetViews>
  <sheetFormatPr defaultColWidth="9" defaultRowHeight="13.5"/>
  <cols>
    <col min="1" max="2" width="9" style="1"/>
    <col min="3" max="3" width="10.75" style="1" customWidth="1"/>
    <col min="4" max="7" width="9" style="1"/>
    <col min="8" max="8" width="11.125" style="1"/>
    <col min="9" max="9" width="8.625" style="1" customWidth="1"/>
    <col min="10" max="12" width="9" style="1"/>
    <col min="13" max="13" width="13.375" style="1" customWidth="1"/>
    <col min="14" max="14" width="9" style="1"/>
    <col min="15" max="15" width="12.25" style="1" customWidth="1"/>
    <col min="16" max="16" width="8.5" style="1" customWidth="1"/>
    <col min="17" max="19" width="9" style="1"/>
    <col min="20" max="20" width="10.125" style="1" customWidth="1"/>
    <col min="21" max="21" width="10.25" style="1" customWidth="1"/>
    <col min="22" max="22" width="11" style="1" customWidth="1"/>
    <col min="23" max="23" width="10.25" style="1" customWidth="1"/>
    <col min="24" max="24" width="9.375" style="1"/>
    <col min="25" max="25" width="12" style="1" customWidth="1"/>
    <col min="26" max="16384" width="9" style="1"/>
  </cols>
  <sheetData>
    <row r="1" ht="50" customHeight="1" spans="2:25">
      <c r="B1" s="2" t="s">
        <v>0</v>
      </c>
      <c r="C1" s="2"/>
      <c r="D1" s="2"/>
      <c r="E1" s="2"/>
      <c r="F1" s="2"/>
      <c r="G1" s="2"/>
      <c r="H1" s="2"/>
      <c r="I1" s="2"/>
      <c r="J1" s="2"/>
      <c r="K1" s="2"/>
      <c r="L1" s="2"/>
      <c r="M1" s="2"/>
      <c r="N1" s="2"/>
      <c r="O1" s="2"/>
      <c r="P1" s="2"/>
      <c r="Q1" s="2"/>
      <c r="R1" s="2"/>
      <c r="S1" s="2"/>
      <c r="T1" s="2"/>
      <c r="U1" s="2"/>
      <c r="V1" s="2"/>
      <c r="W1" s="2"/>
      <c r="X1" s="2"/>
      <c r="Y1" s="2"/>
    </row>
    <row r="2" ht="24" customHeight="1" spans="1:25">
      <c r="A2" s="3" t="s">
        <v>1</v>
      </c>
      <c r="B2" s="4" t="s">
        <v>2</v>
      </c>
      <c r="C2" s="4" t="s">
        <v>3</v>
      </c>
      <c r="D2" s="4" t="s">
        <v>4</v>
      </c>
      <c r="E2" s="4" t="s">
        <v>5</v>
      </c>
      <c r="F2" s="5" t="s">
        <v>6</v>
      </c>
      <c r="G2" s="6" t="s">
        <v>7</v>
      </c>
      <c r="H2" s="7" t="s">
        <v>8</v>
      </c>
      <c r="I2" s="18" t="s">
        <v>9</v>
      </c>
      <c r="J2" s="19"/>
      <c r="K2" s="19"/>
      <c r="L2" s="19"/>
      <c r="M2" s="19"/>
      <c r="N2" s="19"/>
      <c r="O2" s="20"/>
      <c r="P2" s="18" t="s">
        <v>10</v>
      </c>
      <c r="Q2" s="19"/>
      <c r="R2" s="19"/>
      <c r="S2" s="19"/>
      <c r="T2" s="19"/>
      <c r="U2" s="19"/>
      <c r="V2" s="20"/>
      <c r="W2" s="25" t="s">
        <v>11</v>
      </c>
      <c r="X2" s="25"/>
      <c r="Y2" s="25"/>
    </row>
    <row r="3" ht="68" customHeight="1" spans="1:25">
      <c r="A3" s="3"/>
      <c r="B3" s="4"/>
      <c r="C3" s="4"/>
      <c r="D3" s="4"/>
      <c r="E3" s="4"/>
      <c r="F3" s="8"/>
      <c r="G3" s="9"/>
      <c r="H3" s="10"/>
      <c r="I3" s="21" t="s">
        <v>12</v>
      </c>
      <c r="J3" s="21" t="s">
        <v>13</v>
      </c>
      <c r="K3" s="22" t="s">
        <v>14</v>
      </c>
      <c r="L3" s="5" t="s">
        <v>15</v>
      </c>
      <c r="M3" s="5" t="s">
        <v>16</v>
      </c>
      <c r="N3" s="22" t="s">
        <v>17</v>
      </c>
      <c r="O3" s="22" t="s">
        <v>18</v>
      </c>
      <c r="P3" s="21" t="s">
        <v>12</v>
      </c>
      <c r="Q3" s="21" t="s">
        <v>13</v>
      </c>
      <c r="R3" s="22" t="s">
        <v>14</v>
      </c>
      <c r="S3" s="5" t="s">
        <v>15</v>
      </c>
      <c r="T3" s="5" t="s">
        <v>16</v>
      </c>
      <c r="U3" s="22" t="s">
        <v>17</v>
      </c>
      <c r="V3" s="22" t="s">
        <v>18</v>
      </c>
      <c r="W3" s="26" t="s">
        <v>12</v>
      </c>
      <c r="X3" s="5" t="s">
        <v>15</v>
      </c>
      <c r="Y3" s="5" t="s">
        <v>16</v>
      </c>
    </row>
    <row r="4" ht="39" customHeight="1" spans="1:25">
      <c r="A4" s="3" t="s">
        <v>19</v>
      </c>
      <c r="B4" s="11">
        <v>0.9</v>
      </c>
      <c r="C4" s="12">
        <v>95</v>
      </c>
      <c r="D4" s="3">
        <f t="shared" ref="D4:D8" si="0">C4*B4</f>
        <v>85.5</v>
      </c>
      <c r="E4" s="13">
        <v>0.65</v>
      </c>
      <c r="F4" s="14">
        <v>4.86</v>
      </c>
      <c r="G4" s="15">
        <f t="shared" ref="G4:G8" si="1">D4/F4</f>
        <v>17.5925925925926</v>
      </c>
      <c r="H4" s="15">
        <f>G4*E4</f>
        <v>11.4351851851852</v>
      </c>
      <c r="I4" s="23">
        <f t="shared" ref="I4:I8" si="2">G4</f>
        <v>17.5925925925926</v>
      </c>
      <c r="J4" s="23">
        <f t="shared" ref="J4:J8" si="3">G4*0.2+G4</f>
        <v>21.1111111111111</v>
      </c>
      <c r="K4" s="15">
        <f>J4-I4</f>
        <v>3.51851851851852</v>
      </c>
      <c r="L4" s="24">
        <v>1.5</v>
      </c>
      <c r="M4" s="24">
        <f t="shared" ref="M4:M8" si="4">L4*E4</f>
        <v>0.975</v>
      </c>
      <c r="N4" s="15">
        <f>K4*M4</f>
        <v>3.43055555555556</v>
      </c>
      <c r="O4" s="15">
        <f>N4-K4*E4</f>
        <v>1.14351851851852</v>
      </c>
      <c r="P4" s="23">
        <f t="shared" ref="P4:P8" si="5">J4</f>
        <v>21.1111111111111</v>
      </c>
      <c r="Q4" s="23">
        <f t="shared" ref="Q4:Q8" si="6">G4*0.5+G4</f>
        <v>26.3888888888889</v>
      </c>
      <c r="R4" s="15">
        <f>Q4-P4</f>
        <v>5.27777777777778</v>
      </c>
      <c r="S4" s="24">
        <v>2</v>
      </c>
      <c r="T4" s="24">
        <f t="shared" ref="T4:T8" si="7">E4*S4</f>
        <v>1.3</v>
      </c>
      <c r="U4" s="27">
        <f>R4*T4</f>
        <v>6.86111111111111</v>
      </c>
      <c r="V4" s="27">
        <f>U4-R4*E4</f>
        <v>3.43055555555555</v>
      </c>
      <c r="W4" s="28">
        <f t="shared" ref="W4:W8" si="8">Q4</f>
        <v>26.3888888888889</v>
      </c>
      <c r="X4" s="24">
        <v>3</v>
      </c>
      <c r="Y4" s="24">
        <f t="shared" ref="Y4:Y8" si="9">E4*X4</f>
        <v>1.95</v>
      </c>
    </row>
    <row r="5" ht="39" customHeight="1" spans="1:25">
      <c r="A5" s="3" t="s">
        <v>19</v>
      </c>
      <c r="B5" s="11">
        <v>1</v>
      </c>
      <c r="C5" s="12">
        <v>95</v>
      </c>
      <c r="D5" s="3">
        <f t="shared" si="0"/>
        <v>95</v>
      </c>
      <c r="E5" s="13">
        <v>0.65</v>
      </c>
      <c r="F5" s="14">
        <v>4.86</v>
      </c>
      <c r="G5" s="15">
        <f t="shared" si="1"/>
        <v>19.5473251028807</v>
      </c>
      <c r="H5" s="15">
        <f>G5*E5</f>
        <v>12.7057613168724</v>
      </c>
      <c r="I5" s="23">
        <f t="shared" si="2"/>
        <v>19.5473251028807</v>
      </c>
      <c r="J5" s="23">
        <f t="shared" si="3"/>
        <v>23.4567901234568</v>
      </c>
      <c r="K5" s="15">
        <f>J5-I5</f>
        <v>3.90946502057613</v>
      </c>
      <c r="L5" s="24">
        <v>1.5</v>
      </c>
      <c r="M5" s="24">
        <f t="shared" si="4"/>
        <v>0.975</v>
      </c>
      <c r="N5" s="15">
        <f>K5*M5</f>
        <v>3.81172839506173</v>
      </c>
      <c r="O5" s="15">
        <f>N5-K5*E5</f>
        <v>1.27057613168724</v>
      </c>
      <c r="P5" s="23">
        <f t="shared" si="5"/>
        <v>23.4567901234568</v>
      </c>
      <c r="Q5" s="23">
        <f t="shared" si="6"/>
        <v>29.320987654321</v>
      </c>
      <c r="R5" s="15">
        <f>Q5-P5</f>
        <v>5.8641975308642</v>
      </c>
      <c r="S5" s="24">
        <v>2</v>
      </c>
      <c r="T5" s="24">
        <f t="shared" si="7"/>
        <v>1.3</v>
      </c>
      <c r="U5" s="27">
        <f>R5*T5</f>
        <v>7.62345679012345</v>
      </c>
      <c r="V5" s="27">
        <f>U5-R5*E5</f>
        <v>3.81172839506173</v>
      </c>
      <c r="W5" s="28">
        <f t="shared" si="8"/>
        <v>29.320987654321</v>
      </c>
      <c r="X5" s="24">
        <v>3</v>
      </c>
      <c r="Y5" s="24">
        <f t="shared" si="9"/>
        <v>1.95</v>
      </c>
    </row>
    <row r="6" ht="39" customHeight="1" spans="1:25">
      <c r="A6" s="3" t="s">
        <v>19</v>
      </c>
      <c r="B6" s="11">
        <v>15</v>
      </c>
      <c r="C6" s="12">
        <v>95</v>
      </c>
      <c r="D6" s="3">
        <f t="shared" si="0"/>
        <v>1425</v>
      </c>
      <c r="E6" s="13">
        <v>0.65</v>
      </c>
      <c r="F6" s="14">
        <v>4.86</v>
      </c>
      <c r="G6" s="15">
        <f t="shared" si="1"/>
        <v>293.20987654321</v>
      </c>
      <c r="H6" s="15">
        <f>G6*E6</f>
        <v>190.586419753086</v>
      </c>
      <c r="I6" s="23">
        <f t="shared" si="2"/>
        <v>293.20987654321</v>
      </c>
      <c r="J6" s="23">
        <f t="shared" si="3"/>
        <v>351.851851851852</v>
      </c>
      <c r="K6" s="15">
        <f>J6-I6</f>
        <v>58.641975308642</v>
      </c>
      <c r="L6" s="24">
        <v>1.5</v>
      </c>
      <c r="M6" s="24">
        <f t="shared" si="4"/>
        <v>0.975</v>
      </c>
      <c r="N6" s="15">
        <f>K6*M6</f>
        <v>57.1759259259259</v>
      </c>
      <c r="O6" s="15">
        <f>N6-K6*E6</f>
        <v>19.0586419753086</v>
      </c>
      <c r="P6" s="23">
        <f t="shared" si="5"/>
        <v>351.851851851852</v>
      </c>
      <c r="Q6" s="23">
        <f t="shared" si="6"/>
        <v>439.814814814815</v>
      </c>
      <c r="R6" s="15">
        <f>Q6-P6</f>
        <v>87.9629629629629</v>
      </c>
      <c r="S6" s="24">
        <v>2</v>
      </c>
      <c r="T6" s="24">
        <f t="shared" si="7"/>
        <v>1.3</v>
      </c>
      <c r="U6" s="27">
        <f>R6*T6</f>
        <v>114.351851851852</v>
      </c>
      <c r="V6" s="27">
        <f>U6-R6*E6</f>
        <v>57.1759259259259</v>
      </c>
      <c r="W6" s="28">
        <f t="shared" si="8"/>
        <v>439.814814814815</v>
      </c>
      <c r="X6" s="24">
        <v>3</v>
      </c>
      <c r="Y6" s="24">
        <f t="shared" si="9"/>
        <v>1.95</v>
      </c>
    </row>
    <row r="7" ht="39" customHeight="1" spans="1:25">
      <c r="A7" s="3" t="s">
        <v>19</v>
      </c>
      <c r="B7" s="11">
        <v>20</v>
      </c>
      <c r="C7" s="12">
        <v>95</v>
      </c>
      <c r="D7" s="3">
        <f t="shared" si="0"/>
        <v>1900</v>
      </c>
      <c r="E7" s="13">
        <v>0.65</v>
      </c>
      <c r="F7" s="14">
        <v>4.86</v>
      </c>
      <c r="G7" s="15">
        <f t="shared" si="1"/>
        <v>390.946502057613</v>
      </c>
      <c r="H7" s="15">
        <f>G7*E7</f>
        <v>254.115226337449</v>
      </c>
      <c r="I7" s="23">
        <f t="shared" si="2"/>
        <v>390.946502057613</v>
      </c>
      <c r="J7" s="23">
        <f t="shared" si="3"/>
        <v>469.135802469136</v>
      </c>
      <c r="K7" s="15">
        <f>J7-I7</f>
        <v>78.1893004115227</v>
      </c>
      <c r="L7" s="24">
        <v>1.5</v>
      </c>
      <c r="M7" s="24">
        <f t="shared" si="4"/>
        <v>0.975</v>
      </c>
      <c r="N7" s="15">
        <f>K7*M7</f>
        <v>76.2345679012346</v>
      </c>
      <c r="O7" s="15">
        <f>N7-K7*E7</f>
        <v>25.4115226337449</v>
      </c>
      <c r="P7" s="23">
        <f t="shared" si="5"/>
        <v>469.135802469136</v>
      </c>
      <c r="Q7" s="23">
        <f t="shared" si="6"/>
        <v>586.41975308642</v>
      </c>
      <c r="R7" s="15">
        <f>Q7-P7</f>
        <v>117.283950617284</v>
      </c>
      <c r="S7" s="24">
        <v>2</v>
      </c>
      <c r="T7" s="24">
        <f t="shared" si="7"/>
        <v>1.3</v>
      </c>
      <c r="U7" s="27">
        <f>R7*T7</f>
        <v>152.469135802469</v>
      </c>
      <c r="V7" s="27">
        <f>U7-R7*E7</f>
        <v>76.2345679012346</v>
      </c>
      <c r="W7" s="28">
        <f t="shared" si="8"/>
        <v>586.41975308642</v>
      </c>
      <c r="X7" s="24">
        <v>3</v>
      </c>
      <c r="Y7" s="24">
        <f t="shared" si="9"/>
        <v>1.95</v>
      </c>
    </row>
    <row r="8" ht="39" customHeight="1" spans="1:25">
      <c r="A8" s="3" t="s">
        <v>19</v>
      </c>
      <c r="B8" s="11">
        <v>21.5</v>
      </c>
      <c r="C8" s="12">
        <v>95</v>
      </c>
      <c r="D8" s="3">
        <f t="shared" si="0"/>
        <v>2042.5</v>
      </c>
      <c r="E8" s="13">
        <v>0.65</v>
      </c>
      <c r="F8" s="14">
        <v>4.86</v>
      </c>
      <c r="G8" s="15">
        <f t="shared" si="1"/>
        <v>420.267489711934</v>
      </c>
      <c r="H8" s="15">
        <f>G8*E8</f>
        <v>273.173868312757</v>
      </c>
      <c r="I8" s="23">
        <f t="shared" si="2"/>
        <v>420.267489711934</v>
      </c>
      <c r="J8" s="23">
        <f t="shared" si="3"/>
        <v>504.320987654321</v>
      </c>
      <c r="K8" s="15">
        <f>J8-I8</f>
        <v>84.0534979423868</v>
      </c>
      <c r="L8" s="24">
        <v>1.5</v>
      </c>
      <c r="M8" s="24">
        <f t="shared" si="4"/>
        <v>0.975</v>
      </c>
      <c r="N8" s="15">
        <f>K8*M8</f>
        <v>81.9521604938271</v>
      </c>
      <c r="O8" s="15">
        <f>N8-K8*E8</f>
        <v>27.3173868312757</v>
      </c>
      <c r="P8" s="23">
        <f t="shared" si="5"/>
        <v>504.320987654321</v>
      </c>
      <c r="Q8" s="23">
        <f t="shared" si="6"/>
        <v>630.401234567901</v>
      </c>
      <c r="R8" s="15">
        <f>Q8-P8</f>
        <v>126.08024691358</v>
      </c>
      <c r="S8" s="24">
        <v>2</v>
      </c>
      <c r="T8" s="24">
        <f t="shared" si="7"/>
        <v>1.3</v>
      </c>
      <c r="U8" s="27">
        <f>R8*T8</f>
        <v>163.904320987654</v>
      </c>
      <c r="V8" s="27">
        <f>U8-R8*E8</f>
        <v>81.9521604938272</v>
      </c>
      <c r="W8" s="28">
        <f t="shared" si="8"/>
        <v>630.401234567901</v>
      </c>
      <c r="X8" s="24">
        <v>3</v>
      </c>
      <c r="Y8" s="24">
        <f t="shared" si="9"/>
        <v>1.95</v>
      </c>
    </row>
    <row r="10" ht="73" customHeight="1" spans="2:25">
      <c r="B10" s="16" t="s">
        <v>20</v>
      </c>
      <c r="C10" s="17" t="s">
        <v>21</v>
      </c>
      <c r="D10" s="17"/>
      <c r="E10" s="17"/>
      <c r="F10" s="17"/>
      <c r="G10" s="17"/>
      <c r="H10" s="17"/>
      <c r="I10" s="17"/>
      <c r="J10" s="17"/>
      <c r="K10" s="17"/>
      <c r="L10" s="17"/>
      <c r="M10" s="17"/>
      <c r="N10" s="17"/>
      <c r="O10" s="17"/>
      <c r="P10" s="17"/>
      <c r="Q10" s="17"/>
      <c r="R10" s="17"/>
      <c r="S10" s="17"/>
      <c r="T10" s="17"/>
      <c r="U10" s="17"/>
      <c r="V10" s="17"/>
      <c r="W10" s="17"/>
      <c r="X10" s="17"/>
      <c r="Y10" s="17"/>
    </row>
  </sheetData>
  <mergeCells count="13">
    <mergeCell ref="B1:Y1"/>
    <mergeCell ref="I2:O2"/>
    <mergeCell ref="P2:V2"/>
    <mergeCell ref="W2:Y2"/>
    <mergeCell ref="C10:Y10"/>
    <mergeCell ref="A2:A3"/>
    <mergeCell ref="B2:B3"/>
    <mergeCell ref="C2:C3"/>
    <mergeCell ref="D2:D3"/>
    <mergeCell ref="E2:E3"/>
    <mergeCell ref="F2:F3"/>
    <mergeCell ref="G2:G3"/>
    <mergeCell ref="H2:H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超定额累进加价自动计算（详）表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W 』</cp:lastModifiedBy>
  <dcterms:created xsi:type="dcterms:W3CDTF">2023-05-12T11:15:00Z</dcterms:created>
  <dcterms:modified xsi:type="dcterms:W3CDTF">2025-06-05T01:05:06Z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023094682EBC4CA7BB4428BCBB9D5AA0_12</vt:lpwstr>
  </property>
</Properties>
</file>