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文件\乡村振兴\四季度防返贫\"/>
    </mc:Choice>
  </mc:AlternateContent>
  <bookViews>
    <workbookView xWindow="0" yWindow="0" windowWidth="28800" windowHeight="12375"/>
  </bookViews>
  <sheets>
    <sheet name="统计表" sheetId="1" r:id="rId1"/>
    <sheet name="参考（不要动）" sheetId="2" r:id="rId2"/>
  </sheets>
  <definedNames>
    <definedName name="_xlnm._FilterDatabase" localSheetId="1" hidden="1">'参考（不要动）'!$A$1:$AG$1047</definedName>
    <definedName name="_xlnm._FilterDatabase" localSheetId="0" hidden="1">统计表!$A$2:$AR$1141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47" i="2" l="1"/>
  <c r="U1047" i="2"/>
  <c r="K1047" i="2"/>
  <c r="E1047" i="2"/>
  <c r="W1046" i="2"/>
  <c r="U1046" i="2"/>
  <c r="K1046" i="2"/>
  <c r="E1046" i="2"/>
  <c r="W1045" i="2"/>
  <c r="U1045" i="2"/>
  <c r="K1045" i="2"/>
  <c r="E1045" i="2"/>
  <c r="W1044" i="2"/>
  <c r="U1044" i="2"/>
  <c r="K1044" i="2"/>
  <c r="E1044" i="2"/>
  <c r="W1043" i="2"/>
  <c r="U1043" i="2"/>
  <c r="K1043" i="2"/>
  <c r="E1043" i="2"/>
  <c r="W1042" i="2"/>
  <c r="U1042" i="2"/>
  <c r="K1042" i="2"/>
  <c r="E1042" i="2"/>
  <c r="W1041" i="2"/>
  <c r="U1041" i="2"/>
  <c r="K1041" i="2"/>
  <c r="E1041" i="2"/>
  <c r="W1040" i="2"/>
  <c r="U1040" i="2"/>
  <c r="K1040" i="2"/>
  <c r="E1040" i="2"/>
  <c r="W1039" i="2"/>
  <c r="U1039" i="2"/>
  <c r="K1039" i="2"/>
  <c r="E1039" i="2"/>
  <c r="W1038" i="2"/>
  <c r="U1038" i="2"/>
  <c r="K1038" i="2"/>
  <c r="E1038" i="2"/>
  <c r="W1037" i="2"/>
  <c r="U1037" i="2"/>
  <c r="K1037" i="2"/>
  <c r="E1037" i="2"/>
  <c r="W1036" i="2"/>
  <c r="U1036" i="2"/>
  <c r="K1036" i="2"/>
  <c r="E1036" i="2"/>
  <c r="W1035" i="2"/>
  <c r="U1035" i="2"/>
  <c r="K1035" i="2"/>
  <c r="E1035" i="2"/>
  <c r="W1034" i="2"/>
  <c r="U1034" i="2"/>
  <c r="K1034" i="2"/>
  <c r="E1034" i="2"/>
  <c r="W1033" i="2"/>
  <c r="U1033" i="2"/>
  <c r="K1033" i="2"/>
  <c r="E1033" i="2"/>
  <c r="W1032" i="2"/>
  <c r="U1032" i="2"/>
  <c r="K1032" i="2"/>
  <c r="E1032" i="2"/>
  <c r="W1031" i="2"/>
  <c r="U1031" i="2"/>
  <c r="K1031" i="2"/>
  <c r="E1031" i="2"/>
  <c r="W1030" i="2"/>
  <c r="U1030" i="2"/>
  <c r="K1030" i="2"/>
  <c r="E1030" i="2"/>
  <c r="W1029" i="2"/>
  <c r="U1029" i="2"/>
  <c r="K1029" i="2"/>
  <c r="E1029" i="2"/>
  <c r="W1028" i="2"/>
  <c r="U1028" i="2"/>
  <c r="K1028" i="2"/>
  <c r="E1028" i="2"/>
  <c r="W1027" i="2"/>
  <c r="U1027" i="2"/>
  <c r="K1027" i="2"/>
  <c r="E1027" i="2"/>
  <c r="W1026" i="2"/>
  <c r="U1026" i="2"/>
  <c r="K1026" i="2"/>
  <c r="E1026" i="2"/>
  <c r="W1025" i="2"/>
  <c r="U1025" i="2"/>
  <c r="K1025" i="2"/>
  <c r="E1025" i="2"/>
  <c r="W1024" i="2"/>
  <c r="U1024" i="2"/>
  <c r="K1024" i="2"/>
  <c r="E1024" i="2"/>
  <c r="W1023" i="2"/>
  <c r="U1023" i="2"/>
  <c r="K1023" i="2"/>
  <c r="E1023" i="2"/>
  <c r="W1022" i="2"/>
  <c r="U1022" i="2"/>
  <c r="K1022" i="2"/>
  <c r="E1022" i="2"/>
  <c r="W1021" i="2"/>
  <c r="U1021" i="2"/>
  <c r="K1021" i="2"/>
  <c r="E1021" i="2"/>
  <c r="W1020" i="2"/>
  <c r="U1020" i="2"/>
  <c r="K1020" i="2"/>
  <c r="E1020" i="2"/>
  <c r="W1019" i="2"/>
  <c r="U1019" i="2"/>
  <c r="K1019" i="2"/>
  <c r="E1019" i="2"/>
  <c r="W1018" i="2"/>
  <c r="U1018" i="2"/>
  <c r="K1018" i="2"/>
  <c r="E1018" i="2"/>
  <c r="W1017" i="2"/>
  <c r="U1017" i="2"/>
  <c r="K1017" i="2"/>
  <c r="E1017" i="2"/>
  <c r="W1016" i="2"/>
  <c r="U1016" i="2"/>
  <c r="K1016" i="2"/>
  <c r="E1016" i="2"/>
  <c r="W1015" i="2"/>
  <c r="U1015" i="2"/>
  <c r="K1015" i="2"/>
  <c r="E1015" i="2"/>
  <c r="W1014" i="2"/>
  <c r="U1014" i="2"/>
  <c r="K1014" i="2"/>
  <c r="E1014" i="2"/>
  <c r="W1013" i="2"/>
  <c r="U1013" i="2"/>
  <c r="K1013" i="2"/>
  <c r="E1013" i="2"/>
  <c r="W1012" i="2"/>
  <c r="U1012" i="2"/>
  <c r="K1012" i="2"/>
  <c r="E1012" i="2"/>
  <c r="W1011" i="2"/>
  <c r="U1011" i="2"/>
  <c r="K1011" i="2"/>
  <c r="E1011" i="2"/>
  <c r="W1010" i="2"/>
  <c r="U1010" i="2"/>
  <c r="K1010" i="2"/>
  <c r="E1010" i="2"/>
  <c r="W1009" i="2"/>
  <c r="U1009" i="2"/>
  <c r="K1009" i="2"/>
  <c r="E1009" i="2"/>
  <c r="W1008" i="2"/>
  <c r="U1008" i="2"/>
  <c r="K1008" i="2"/>
  <c r="E1008" i="2"/>
  <c r="W1007" i="2"/>
  <c r="U1007" i="2"/>
  <c r="K1007" i="2"/>
  <c r="E1007" i="2"/>
  <c r="W1006" i="2"/>
  <c r="U1006" i="2"/>
  <c r="K1006" i="2"/>
  <c r="E1006" i="2"/>
  <c r="W1005" i="2"/>
  <c r="U1005" i="2"/>
  <c r="K1005" i="2"/>
  <c r="E1005" i="2"/>
  <c r="W1004" i="2"/>
  <c r="U1004" i="2"/>
  <c r="K1004" i="2"/>
  <c r="E1004" i="2"/>
  <c r="W1003" i="2"/>
  <c r="U1003" i="2"/>
  <c r="K1003" i="2"/>
  <c r="E1003" i="2"/>
  <c r="W1002" i="2"/>
  <c r="U1002" i="2"/>
  <c r="K1002" i="2"/>
  <c r="E1002" i="2"/>
  <c r="W1001" i="2"/>
  <c r="U1001" i="2"/>
  <c r="K1001" i="2"/>
  <c r="E1001" i="2"/>
  <c r="W1000" i="2"/>
  <c r="U1000" i="2"/>
  <c r="K1000" i="2"/>
  <c r="E1000" i="2"/>
  <c r="W999" i="2"/>
  <c r="U999" i="2"/>
  <c r="K999" i="2"/>
  <c r="E999" i="2"/>
  <c r="W998" i="2"/>
  <c r="U998" i="2"/>
  <c r="K998" i="2"/>
  <c r="E998" i="2"/>
  <c r="W997" i="2"/>
  <c r="U997" i="2"/>
  <c r="K997" i="2"/>
  <c r="E997" i="2"/>
  <c r="W996" i="2"/>
  <c r="U996" i="2"/>
  <c r="K996" i="2"/>
  <c r="E996" i="2"/>
  <c r="W995" i="2"/>
  <c r="U995" i="2"/>
  <c r="K995" i="2"/>
  <c r="E995" i="2"/>
  <c r="W994" i="2"/>
  <c r="U994" i="2"/>
  <c r="K994" i="2"/>
  <c r="E994" i="2"/>
  <c r="W993" i="2"/>
  <c r="U993" i="2"/>
  <c r="K993" i="2"/>
  <c r="E993" i="2"/>
  <c r="W992" i="2"/>
  <c r="U992" i="2"/>
  <c r="K992" i="2"/>
  <c r="E992" i="2"/>
  <c r="W991" i="2"/>
  <c r="U991" i="2"/>
  <c r="K991" i="2"/>
  <c r="E991" i="2"/>
  <c r="W990" i="2"/>
  <c r="U990" i="2"/>
  <c r="K990" i="2"/>
  <c r="E990" i="2"/>
  <c r="W989" i="2"/>
  <c r="U989" i="2"/>
  <c r="K989" i="2"/>
  <c r="E989" i="2"/>
  <c r="W988" i="2"/>
  <c r="U988" i="2"/>
  <c r="K988" i="2"/>
  <c r="E988" i="2"/>
  <c r="W987" i="2"/>
  <c r="U987" i="2"/>
  <c r="K987" i="2"/>
  <c r="E987" i="2"/>
  <c r="W986" i="2"/>
  <c r="U986" i="2"/>
  <c r="K986" i="2"/>
  <c r="E986" i="2"/>
  <c r="W985" i="2"/>
  <c r="U985" i="2"/>
  <c r="K985" i="2"/>
  <c r="E985" i="2"/>
  <c r="W984" i="2"/>
  <c r="U984" i="2"/>
  <c r="K984" i="2"/>
  <c r="E984" i="2"/>
  <c r="W983" i="2"/>
  <c r="U983" i="2"/>
  <c r="K983" i="2"/>
  <c r="E983" i="2"/>
  <c r="W982" i="2"/>
  <c r="U982" i="2"/>
  <c r="K982" i="2"/>
  <c r="E982" i="2"/>
  <c r="W981" i="2"/>
  <c r="U981" i="2"/>
  <c r="K981" i="2"/>
  <c r="E981" i="2"/>
  <c r="W980" i="2"/>
  <c r="U980" i="2"/>
  <c r="K980" i="2"/>
  <c r="E980" i="2"/>
  <c r="W979" i="2"/>
  <c r="U979" i="2"/>
  <c r="K979" i="2"/>
  <c r="E979" i="2"/>
  <c r="W978" i="2"/>
  <c r="U978" i="2"/>
  <c r="K978" i="2"/>
  <c r="E978" i="2"/>
  <c r="W977" i="2"/>
  <c r="U977" i="2"/>
  <c r="K977" i="2"/>
  <c r="E977" i="2"/>
  <c r="W976" i="2"/>
  <c r="U976" i="2"/>
  <c r="K976" i="2"/>
  <c r="E976" i="2"/>
  <c r="W975" i="2"/>
  <c r="U975" i="2"/>
  <c r="K975" i="2"/>
  <c r="E975" i="2"/>
  <c r="W974" i="2"/>
  <c r="U974" i="2"/>
  <c r="K974" i="2"/>
  <c r="E974" i="2"/>
  <c r="W973" i="2"/>
  <c r="U973" i="2"/>
  <c r="K973" i="2"/>
  <c r="E973" i="2"/>
  <c r="W972" i="2"/>
  <c r="U972" i="2"/>
  <c r="K972" i="2"/>
  <c r="E972" i="2"/>
  <c r="W971" i="2"/>
  <c r="U971" i="2"/>
  <c r="K971" i="2"/>
  <c r="E971" i="2"/>
  <c r="W970" i="2"/>
  <c r="U970" i="2"/>
  <c r="K970" i="2"/>
  <c r="E970" i="2"/>
  <c r="W969" i="2"/>
  <c r="U969" i="2"/>
  <c r="K969" i="2"/>
  <c r="E969" i="2"/>
  <c r="W968" i="2"/>
  <c r="U968" i="2"/>
  <c r="K968" i="2"/>
  <c r="E968" i="2"/>
  <c r="W967" i="2"/>
  <c r="U967" i="2"/>
  <c r="K967" i="2"/>
  <c r="E967" i="2"/>
  <c r="W966" i="2"/>
  <c r="U966" i="2"/>
  <c r="K966" i="2"/>
  <c r="E966" i="2"/>
  <c r="W965" i="2"/>
  <c r="U965" i="2"/>
  <c r="K965" i="2"/>
  <c r="E965" i="2"/>
  <c r="W964" i="2"/>
  <c r="U964" i="2"/>
  <c r="K964" i="2"/>
  <c r="E964" i="2"/>
  <c r="W963" i="2"/>
  <c r="U963" i="2"/>
  <c r="K963" i="2"/>
  <c r="E963" i="2"/>
  <c r="W962" i="2"/>
  <c r="U962" i="2"/>
  <c r="K962" i="2"/>
  <c r="E962" i="2"/>
  <c r="W961" i="2"/>
  <c r="U961" i="2"/>
  <c r="K961" i="2"/>
  <c r="E961" i="2"/>
  <c r="W960" i="2"/>
  <c r="U960" i="2"/>
  <c r="K960" i="2"/>
  <c r="E960" i="2"/>
  <c r="W959" i="2"/>
  <c r="U959" i="2"/>
  <c r="K959" i="2"/>
  <c r="E959" i="2"/>
  <c r="W958" i="2"/>
  <c r="U958" i="2"/>
  <c r="K958" i="2"/>
  <c r="E958" i="2"/>
  <c r="W957" i="2"/>
  <c r="U957" i="2"/>
  <c r="K957" i="2"/>
  <c r="E957" i="2"/>
  <c r="W956" i="2"/>
  <c r="U956" i="2"/>
  <c r="K956" i="2"/>
  <c r="E956" i="2"/>
  <c r="W955" i="2"/>
  <c r="U955" i="2"/>
  <c r="K955" i="2"/>
  <c r="E955" i="2"/>
  <c r="W954" i="2"/>
  <c r="U954" i="2"/>
  <c r="K954" i="2"/>
  <c r="E954" i="2"/>
  <c r="W953" i="2"/>
  <c r="U953" i="2"/>
  <c r="K953" i="2"/>
  <c r="E953" i="2"/>
  <c r="W952" i="2"/>
  <c r="U952" i="2"/>
  <c r="K952" i="2"/>
  <c r="E952" i="2"/>
  <c r="W951" i="2"/>
  <c r="U951" i="2"/>
  <c r="K951" i="2"/>
  <c r="E951" i="2"/>
  <c r="W950" i="2"/>
  <c r="U950" i="2"/>
  <c r="K950" i="2"/>
  <c r="E950" i="2"/>
  <c r="W949" i="2"/>
  <c r="U949" i="2"/>
  <c r="K949" i="2"/>
  <c r="E949" i="2"/>
  <c r="W948" i="2"/>
  <c r="U948" i="2"/>
  <c r="K948" i="2"/>
  <c r="E948" i="2"/>
  <c r="W947" i="2"/>
  <c r="U947" i="2"/>
  <c r="K947" i="2"/>
  <c r="E947" i="2"/>
  <c r="W946" i="2"/>
  <c r="U946" i="2"/>
  <c r="K946" i="2"/>
  <c r="E946" i="2"/>
  <c r="W945" i="2"/>
  <c r="U945" i="2"/>
  <c r="K945" i="2"/>
  <c r="E945" i="2"/>
  <c r="W944" i="2"/>
  <c r="U944" i="2"/>
  <c r="K944" i="2"/>
  <c r="E944" i="2"/>
  <c r="W943" i="2"/>
  <c r="U943" i="2"/>
  <c r="K943" i="2"/>
  <c r="E943" i="2"/>
  <c r="W942" i="2"/>
  <c r="U942" i="2"/>
  <c r="K942" i="2"/>
  <c r="E942" i="2"/>
  <c r="W941" i="2"/>
  <c r="U941" i="2"/>
  <c r="K941" i="2"/>
  <c r="E941" i="2"/>
  <c r="W940" i="2"/>
  <c r="U940" i="2"/>
  <c r="K940" i="2"/>
  <c r="E940" i="2"/>
  <c r="W939" i="2"/>
  <c r="U939" i="2"/>
  <c r="K939" i="2"/>
  <c r="E939" i="2"/>
  <c r="W938" i="2"/>
  <c r="U938" i="2"/>
  <c r="K938" i="2"/>
  <c r="E938" i="2"/>
  <c r="W937" i="2"/>
  <c r="U937" i="2"/>
  <c r="K937" i="2"/>
  <c r="E937" i="2"/>
  <c r="W936" i="2"/>
  <c r="U936" i="2"/>
  <c r="K936" i="2"/>
  <c r="E936" i="2"/>
  <c r="W935" i="2"/>
  <c r="U935" i="2"/>
  <c r="K935" i="2"/>
  <c r="E935" i="2"/>
  <c r="W934" i="2"/>
  <c r="U934" i="2"/>
  <c r="K934" i="2"/>
  <c r="E934" i="2"/>
  <c r="W933" i="2"/>
  <c r="U933" i="2"/>
  <c r="K933" i="2"/>
  <c r="E933" i="2"/>
  <c r="W932" i="2"/>
  <c r="U932" i="2"/>
  <c r="K932" i="2"/>
  <c r="E932" i="2"/>
  <c r="W931" i="2"/>
  <c r="U931" i="2"/>
  <c r="K931" i="2"/>
  <c r="E931" i="2"/>
  <c r="W930" i="2"/>
  <c r="U930" i="2"/>
  <c r="K930" i="2"/>
  <c r="E930" i="2"/>
  <c r="W929" i="2"/>
  <c r="U929" i="2"/>
  <c r="K929" i="2"/>
  <c r="E929" i="2"/>
  <c r="W928" i="2"/>
  <c r="U928" i="2"/>
  <c r="K928" i="2"/>
  <c r="E928" i="2"/>
  <c r="W927" i="2"/>
  <c r="U927" i="2"/>
  <c r="K927" i="2"/>
  <c r="E927" i="2"/>
  <c r="W926" i="2"/>
  <c r="U926" i="2"/>
  <c r="K926" i="2"/>
  <c r="E926" i="2"/>
  <c r="W925" i="2"/>
  <c r="U925" i="2"/>
  <c r="K925" i="2"/>
  <c r="E925" i="2"/>
  <c r="W924" i="2"/>
  <c r="U924" i="2"/>
  <c r="K924" i="2"/>
  <c r="E924" i="2"/>
  <c r="W923" i="2"/>
  <c r="U923" i="2"/>
  <c r="K923" i="2"/>
  <c r="E923" i="2"/>
  <c r="W922" i="2"/>
  <c r="U922" i="2"/>
  <c r="K922" i="2"/>
  <c r="E922" i="2"/>
  <c r="W921" i="2"/>
  <c r="U921" i="2"/>
  <c r="K921" i="2"/>
  <c r="E921" i="2"/>
  <c r="W920" i="2"/>
  <c r="U920" i="2"/>
  <c r="K920" i="2"/>
  <c r="E920" i="2"/>
  <c r="W919" i="2"/>
  <c r="U919" i="2"/>
  <c r="K919" i="2"/>
  <c r="E919" i="2"/>
  <c r="W918" i="2"/>
  <c r="U918" i="2"/>
  <c r="K918" i="2"/>
  <c r="E918" i="2"/>
  <c r="W917" i="2"/>
  <c r="U917" i="2"/>
  <c r="K917" i="2"/>
  <c r="E917" i="2"/>
  <c r="W916" i="2"/>
  <c r="U916" i="2"/>
  <c r="K916" i="2"/>
  <c r="E916" i="2"/>
  <c r="W915" i="2"/>
  <c r="U915" i="2"/>
  <c r="K915" i="2"/>
  <c r="E915" i="2"/>
  <c r="W914" i="2"/>
  <c r="U914" i="2"/>
  <c r="K914" i="2"/>
  <c r="E914" i="2"/>
  <c r="W913" i="2"/>
  <c r="U913" i="2"/>
  <c r="K913" i="2"/>
  <c r="E913" i="2"/>
  <c r="W912" i="2"/>
  <c r="U912" i="2"/>
  <c r="K912" i="2"/>
  <c r="E912" i="2"/>
  <c r="W911" i="2"/>
  <c r="U911" i="2"/>
  <c r="K911" i="2"/>
  <c r="E911" i="2"/>
  <c r="W910" i="2"/>
  <c r="U910" i="2"/>
  <c r="K910" i="2"/>
  <c r="E910" i="2"/>
  <c r="W909" i="2"/>
  <c r="U909" i="2"/>
  <c r="K909" i="2"/>
  <c r="E909" i="2"/>
  <c r="W908" i="2"/>
  <c r="U908" i="2"/>
  <c r="K908" i="2"/>
  <c r="E908" i="2"/>
  <c r="W907" i="2"/>
  <c r="U907" i="2"/>
  <c r="K907" i="2"/>
  <c r="E907" i="2"/>
  <c r="W906" i="2"/>
  <c r="U906" i="2"/>
  <c r="K906" i="2"/>
  <c r="E906" i="2"/>
  <c r="W905" i="2"/>
  <c r="U905" i="2"/>
  <c r="K905" i="2"/>
  <c r="E905" i="2"/>
  <c r="W904" i="2"/>
  <c r="U904" i="2"/>
  <c r="K904" i="2"/>
  <c r="E904" i="2"/>
  <c r="W903" i="2"/>
  <c r="U903" i="2"/>
  <c r="K903" i="2"/>
  <c r="E903" i="2"/>
  <c r="W902" i="2"/>
  <c r="U902" i="2"/>
  <c r="K902" i="2"/>
  <c r="E902" i="2"/>
  <c r="W901" i="2"/>
  <c r="U901" i="2"/>
  <c r="K901" i="2"/>
  <c r="E901" i="2"/>
  <c r="W900" i="2"/>
  <c r="U900" i="2"/>
  <c r="K900" i="2"/>
  <c r="E900" i="2"/>
  <c r="W899" i="2"/>
  <c r="U899" i="2"/>
  <c r="K899" i="2"/>
  <c r="E899" i="2"/>
  <c r="W898" i="2"/>
  <c r="U898" i="2"/>
  <c r="K898" i="2"/>
  <c r="E898" i="2"/>
  <c r="W897" i="2"/>
  <c r="U897" i="2"/>
  <c r="K897" i="2"/>
  <c r="E897" i="2"/>
  <c r="W896" i="2"/>
  <c r="U896" i="2"/>
  <c r="K896" i="2"/>
  <c r="E896" i="2"/>
  <c r="W895" i="2"/>
  <c r="U895" i="2"/>
  <c r="K895" i="2"/>
  <c r="E895" i="2"/>
  <c r="W894" i="2"/>
  <c r="U894" i="2"/>
  <c r="K894" i="2"/>
  <c r="E894" i="2"/>
  <c r="W893" i="2"/>
  <c r="U893" i="2"/>
  <c r="K893" i="2"/>
  <c r="E893" i="2"/>
  <c r="W892" i="2"/>
  <c r="U892" i="2"/>
  <c r="K892" i="2"/>
  <c r="E892" i="2"/>
  <c r="W891" i="2"/>
  <c r="U891" i="2"/>
  <c r="K891" i="2"/>
  <c r="E891" i="2"/>
  <c r="W890" i="2"/>
  <c r="U890" i="2"/>
  <c r="K890" i="2"/>
  <c r="E890" i="2"/>
  <c r="W889" i="2"/>
  <c r="U889" i="2"/>
  <c r="K889" i="2"/>
  <c r="E889" i="2"/>
  <c r="W888" i="2"/>
  <c r="U888" i="2"/>
  <c r="K888" i="2"/>
  <c r="E888" i="2"/>
  <c r="W887" i="2"/>
  <c r="U887" i="2"/>
  <c r="K887" i="2"/>
  <c r="E887" i="2"/>
  <c r="W886" i="2"/>
  <c r="U886" i="2"/>
  <c r="K886" i="2"/>
  <c r="E886" i="2"/>
  <c r="W885" i="2"/>
  <c r="U885" i="2"/>
  <c r="K885" i="2"/>
  <c r="E885" i="2"/>
  <c r="W884" i="2"/>
  <c r="U884" i="2"/>
  <c r="K884" i="2"/>
  <c r="E884" i="2"/>
  <c r="W883" i="2"/>
  <c r="U883" i="2"/>
  <c r="K883" i="2"/>
  <c r="E883" i="2"/>
  <c r="W882" i="2"/>
  <c r="U882" i="2"/>
  <c r="K882" i="2"/>
  <c r="E882" i="2"/>
  <c r="W881" i="2"/>
  <c r="U881" i="2"/>
  <c r="K881" i="2"/>
  <c r="E881" i="2"/>
  <c r="W880" i="2"/>
  <c r="U880" i="2"/>
  <c r="K880" i="2"/>
  <c r="E880" i="2"/>
  <c r="W879" i="2"/>
  <c r="U879" i="2"/>
  <c r="K879" i="2"/>
  <c r="E879" i="2"/>
  <c r="W878" i="2"/>
  <c r="U878" i="2"/>
  <c r="K878" i="2"/>
  <c r="E878" i="2"/>
  <c r="W877" i="2"/>
  <c r="U877" i="2"/>
  <c r="K877" i="2"/>
  <c r="E877" i="2"/>
  <c r="W876" i="2"/>
  <c r="U876" i="2"/>
  <c r="K876" i="2"/>
  <c r="E876" i="2"/>
  <c r="W875" i="2"/>
  <c r="U875" i="2"/>
  <c r="K875" i="2"/>
  <c r="E875" i="2"/>
  <c r="W874" i="2"/>
  <c r="U874" i="2"/>
  <c r="K874" i="2"/>
  <c r="E874" i="2"/>
  <c r="W873" i="2"/>
  <c r="U873" i="2"/>
  <c r="K873" i="2"/>
  <c r="E873" i="2"/>
  <c r="W872" i="2"/>
  <c r="U872" i="2"/>
  <c r="K872" i="2"/>
  <c r="E872" i="2"/>
  <c r="W871" i="2"/>
  <c r="U871" i="2"/>
  <c r="K871" i="2"/>
  <c r="E871" i="2"/>
  <c r="W870" i="2"/>
  <c r="U870" i="2"/>
  <c r="K870" i="2"/>
  <c r="E870" i="2"/>
  <c r="W869" i="2"/>
  <c r="U869" i="2"/>
  <c r="K869" i="2"/>
  <c r="E869" i="2"/>
  <c r="W868" i="2"/>
  <c r="U868" i="2"/>
  <c r="K868" i="2"/>
  <c r="E868" i="2"/>
  <c r="W867" i="2"/>
  <c r="U867" i="2"/>
  <c r="K867" i="2"/>
  <c r="E867" i="2"/>
  <c r="W866" i="2"/>
  <c r="U866" i="2"/>
  <c r="K866" i="2"/>
  <c r="E866" i="2"/>
  <c r="W865" i="2"/>
  <c r="U865" i="2"/>
  <c r="K865" i="2"/>
  <c r="E865" i="2"/>
  <c r="W864" i="2"/>
  <c r="U864" i="2"/>
  <c r="K864" i="2"/>
  <c r="E864" i="2"/>
  <c r="W863" i="2"/>
  <c r="U863" i="2"/>
  <c r="K863" i="2"/>
  <c r="E863" i="2"/>
  <c r="W862" i="2"/>
  <c r="U862" i="2"/>
  <c r="K862" i="2"/>
  <c r="E862" i="2"/>
  <c r="W861" i="2"/>
  <c r="U861" i="2"/>
  <c r="K861" i="2"/>
  <c r="E861" i="2"/>
  <c r="W860" i="2"/>
  <c r="U860" i="2"/>
  <c r="K860" i="2"/>
  <c r="E860" i="2"/>
  <c r="W859" i="2"/>
  <c r="U859" i="2"/>
  <c r="K859" i="2"/>
  <c r="E859" i="2"/>
  <c r="W858" i="2"/>
  <c r="U858" i="2"/>
  <c r="K858" i="2"/>
  <c r="E858" i="2"/>
  <c r="W857" i="2"/>
  <c r="U857" i="2"/>
  <c r="K857" i="2"/>
  <c r="E857" i="2"/>
  <c r="W856" i="2"/>
  <c r="U856" i="2"/>
  <c r="K856" i="2"/>
  <c r="E856" i="2"/>
  <c r="W855" i="2"/>
  <c r="U855" i="2"/>
  <c r="K855" i="2"/>
  <c r="E855" i="2"/>
  <c r="W854" i="2"/>
  <c r="U854" i="2"/>
  <c r="K854" i="2"/>
  <c r="E854" i="2"/>
  <c r="W853" i="2"/>
  <c r="U853" i="2"/>
  <c r="K853" i="2"/>
  <c r="E853" i="2"/>
  <c r="W852" i="2"/>
  <c r="U852" i="2"/>
  <c r="K852" i="2"/>
  <c r="E852" i="2"/>
  <c r="W851" i="2"/>
  <c r="U851" i="2"/>
  <c r="K851" i="2"/>
  <c r="E851" i="2"/>
  <c r="W850" i="2"/>
  <c r="U850" i="2"/>
  <c r="K850" i="2"/>
  <c r="E850" i="2"/>
  <c r="W849" i="2"/>
  <c r="U849" i="2"/>
  <c r="K849" i="2"/>
  <c r="E849" i="2"/>
  <c r="W848" i="2"/>
  <c r="U848" i="2"/>
  <c r="K848" i="2"/>
  <c r="E848" i="2"/>
  <c r="W847" i="2"/>
  <c r="U847" i="2"/>
  <c r="K847" i="2"/>
  <c r="E847" i="2"/>
  <c r="W846" i="2"/>
  <c r="U846" i="2"/>
  <c r="K846" i="2"/>
  <c r="E846" i="2"/>
  <c r="W845" i="2"/>
  <c r="U845" i="2"/>
  <c r="K845" i="2"/>
  <c r="E845" i="2"/>
  <c r="W844" i="2"/>
  <c r="U844" i="2"/>
  <c r="K844" i="2"/>
  <c r="E844" i="2"/>
  <c r="W843" i="2"/>
  <c r="U843" i="2"/>
  <c r="K843" i="2"/>
  <c r="E843" i="2"/>
  <c r="W842" i="2"/>
  <c r="U842" i="2"/>
  <c r="K842" i="2"/>
  <c r="E842" i="2"/>
  <c r="W841" i="2"/>
  <c r="U841" i="2"/>
  <c r="K841" i="2"/>
  <c r="E841" i="2"/>
  <c r="W840" i="2"/>
  <c r="U840" i="2"/>
  <c r="K840" i="2"/>
  <c r="E840" i="2"/>
  <c r="W839" i="2"/>
  <c r="U839" i="2"/>
  <c r="K839" i="2"/>
  <c r="E839" i="2"/>
  <c r="W838" i="2"/>
  <c r="U838" i="2"/>
  <c r="K838" i="2"/>
  <c r="E838" i="2"/>
  <c r="W837" i="2"/>
  <c r="U837" i="2"/>
  <c r="K837" i="2"/>
  <c r="E837" i="2"/>
  <c r="W836" i="2"/>
  <c r="U836" i="2"/>
  <c r="K836" i="2"/>
  <c r="E836" i="2"/>
  <c r="W835" i="2"/>
  <c r="U835" i="2"/>
  <c r="K835" i="2"/>
  <c r="E835" i="2"/>
  <c r="W834" i="2"/>
  <c r="U834" i="2"/>
  <c r="K834" i="2"/>
  <c r="E834" i="2"/>
  <c r="W833" i="2"/>
  <c r="U833" i="2"/>
  <c r="K833" i="2"/>
  <c r="E833" i="2"/>
  <c r="W832" i="2"/>
  <c r="U832" i="2"/>
  <c r="K832" i="2"/>
  <c r="E832" i="2"/>
  <c r="W831" i="2"/>
  <c r="U831" i="2"/>
  <c r="K831" i="2"/>
  <c r="E831" i="2"/>
  <c r="W830" i="2"/>
  <c r="U830" i="2"/>
  <c r="K830" i="2"/>
  <c r="E830" i="2"/>
  <c r="W829" i="2"/>
  <c r="U829" i="2"/>
  <c r="K829" i="2"/>
  <c r="E829" i="2"/>
  <c r="W828" i="2"/>
  <c r="U828" i="2"/>
  <c r="K828" i="2"/>
  <c r="E828" i="2"/>
  <c r="W827" i="2"/>
  <c r="U827" i="2"/>
  <c r="K827" i="2"/>
  <c r="E827" i="2"/>
  <c r="W826" i="2"/>
  <c r="U826" i="2"/>
  <c r="K826" i="2"/>
  <c r="E826" i="2"/>
  <c r="W825" i="2"/>
  <c r="U825" i="2"/>
  <c r="K825" i="2"/>
  <c r="E825" i="2"/>
  <c r="W824" i="2"/>
  <c r="U824" i="2"/>
  <c r="K824" i="2"/>
  <c r="E824" i="2"/>
  <c r="W823" i="2"/>
  <c r="U823" i="2"/>
  <c r="K823" i="2"/>
  <c r="E823" i="2"/>
  <c r="W822" i="2"/>
  <c r="U822" i="2"/>
  <c r="K822" i="2"/>
  <c r="E822" i="2"/>
  <c r="W821" i="2"/>
  <c r="U821" i="2"/>
  <c r="K821" i="2"/>
  <c r="E821" i="2"/>
  <c r="W820" i="2"/>
  <c r="U820" i="2"/>
  <c r="K820" i="2"/>
  <c r="E820" i="2"/>
  <c r="W819" i="2"/>
  <c r="U819" i="2"/>
  <c r="K819" i="2"/>
  <c r="E819" i="2"/>
  <c r="W818" i="2"/>
  <c r="U818" i="2"/>
  <c r="K818" i="2"/>
  <c r="E818" i="2"/>
  <c r="W817" i="2"/>
  <c r="U817" i="2"/>
  <c r="K817" i="2"/>
  <c r="E817" i="2"/>
  <c r="W816" i="2"/>
  <c r="U816" i="2"/>
  <c r="K816" i="2"/>
  <c r="E816" i="2"/>
  <c r="W815" i="2"/>
  <c r="U815" i="2"/>
  <c r="K815" i="2"/>
  <c r="E815" i="2"/>
  <c r="W814" i="2"/>
  <c r="U814" i="2"/>
  <c r="K814" i="2"/>
  <c r="E814" i="2"/>
  <c r="W813" i="2"/>
  <c r="U813" i="2"/>
  <c r="K813" i="2"/>
  <c r="E813" i="2"/>
  <c r="W812" i="2"/>
  <c r="U812" i="2"/>
  <c r="K812" i="2"/>
  <c r="E812" i="2"/>
  <c r="W811" i="2"/>
  <c r="U811" i="2"/>
  <c r="K811" i="2"/>
  <c r="E811" i="2"/>
  <c r="W810" i="2"/>
  <c r="U810" i="2"/>
  <c r="K810" i="2"/>
  <c r="E810" i="2"/>
  <c r="W809" i="2"/>
  <c r="U809" i="2"/>
  <c r="K809" i="2"/>
  <c r="E809" i="2"/>
  <c r="W808" i="2"/>
  <c r="U808" i="2"/>
  <c r="K808" i="2"/>
  <c r="E808" i="2"/>
  <c r="W807" i="2"/>
  <c r="U807" i="2"/>
  <c r="K807" i="2"/>
  <c r="E807" i="2"/>
  <c r="W806" i="2"/>
  <c r="U806" i="2"/>
  <c r="K806" i="2"/>
  <c r="E806" i="2"/>
  <c r="W805" i="2"/>
  <c r="U805" i="2"/>
  <c r="K805" i="2"/>
  <c r="E805" i="2"/>
  <c r="W804" i="2"/>
  <c r="U804" i="2"/>
  <c r="K804" i="2"/>
  <c r="E804" i="2"/>
  <c r="W803" i="2"/>
  <c r="U803" i="2"/>
  <c r="K803" i="2"/>
  <c r="E803" i="2"/>
  <c r="W802" i="2"/>
  <c r="U802" i="2"/>
  <c r="K802" i="2"/>
  <c r="E802" i="2"/>
  <c r="W801" i="2"/>
  <c r="U801" i="2"/>
  <c r="K801" i="2"/>
  <c r="E801" i="2"/>
  <c r="W800" i="2"/>
  <c r="U800" i="2"/>
  <c r="K800" i="2"/>
  <c r="E800" i="2"/>
  <c r="W799" i="2"/>
  <c r="U799" i="2"/>
  <c r="K799" i="2"/>
  <c r="E799" i="2"/>
  <c r="W798" i="2"/>
  <c r="U798" i="2"/>
  <c r="K798" i="2"/>
  <c r="E798" i="2"/>
  <c r="W797" i="2"/>
  <c r="U797" i="2"/>
  <c r="K797" i="2"/>
  <c r="E797" i="2"/>
  <c r="W796" i="2"/>
  <c r="U796" i="2"/>
  <c r="K796" i="2"/>
  <c r="E796" i="2"/>
  <c r="W795" i="2"/>
  <c r="U795" i="2"/>
  <c r="K795" i="2"/>
  <c r="E795" i="2"/>
  <c r="W794" i="2"/>
  <c r="U794" i="2"/>
  <c r="K794" i="2"/>
  <c r="E794" i="2"/>
  <c r="W793" i="2"/>
  <c r="U793" i="2"/>
  <c r="K793" i="2"/>
  <c r="E793" i="2"/>
  <c r="W792" i="2"/>
  <c r="U792" i="2"/>
  <c r="K792" i="2"/>
  <c r="E792" i="2"/>
  <c r="W791" i="2"/>
  <c r="U791" i="2"/>
  <c r="K791" i="2"/>
  <c r="E791" i="2"/>
  <c r="W790" i="2"/>
  <c r="U790" i="2"/>
  <c r="K790" i="2"/>
  <c r="E790" i="2"/>
  <c r="W789" i="2"/>
  <c r="U789" i="2"/>
  <c r="K789" i="2"/>
  <c r="E789" i="2"/>
  <c r="W788" i="2"/>
  <c r="U788" i="2"/>
  <c r="K788" i="2"/>
  <c r="E788" i="2"/>
  <c r="W787" i="2"/>
  <c r="U787" i="2"/>
  <c r="K787" i="2"/>
  <c r="E787" i="2"/>
  <c r="W786" i="2"/>
  <c r="U786" i="2"/>
  <c r="K786" i="2"/>
  <c r="E786" i="2"/>
  <c r="W785" i="2"/>
  <c r="U785" i="2"/>
  <c r="K785" i="2"/>
  <c r="E785" i="2"/>
  <c r="W784" i="2"/>
  <c r="U784" i="2"/>
  <c r="K784" i="2"/>
  <c r="E784" i="2"/>
  <c r="W783" i="2"/>
  <c r="U783" i="2"/>
  <c r="K783" i="2"/>
  <c r="E783" i="2"/>
  <c r="W782" i="2"/>
  <c r="U782" i="2"/>
  <c r="K782" i="2"/>
  <c r="E782" i="2"/>
  <c r="W781" i="2"/>
  <c r="U781" i="2"/>
  <c r="K781" i="2"/>
  <c r="E781" i="2"/>
  <c r="W780" i="2"/>
  <c r="U780" i="2"/>
  <c r="K780" i="2"/>
  <c r="E780" i="2"/>
  <c r="W779" i="2"/>
  <c r="U779" i="2"/>
  <c r="K779" i="2"/>
  <c r="E779" i="2"/>
  <c r="W778" i="2"/>
  <c r="U778" i="2"/>
  <c r="K778" i="2"/>
  <c r="E778" i="2"/>
  <c r="W777" i="2"/>
  <c r="U777" i="2"/>
  <c r="K777" i="2"/>
  <c r="E777" i="2"/>
  <c r="W776" i="2"/>
  <c r="U776" i="2"/>
  <c r="K776" i="2"/>
  <c r="E776" i="2"/>
  <c r="W775" i="2"/>
  <c r="U775" i="2"/>
  <c r="K775" i="2"/>
  <c r="E775" i="2"/>
  <c r="W774" i="2"/>
  <c r="U774" i="2"/>
  <c r="K774" i="2"/>
  <c r="E774" i="2"/>
  <c r="W773" i="2"/>
  <c r="U773" i="2"/>
  <c r="K773" i="2"/>
  <c r="E773" i="2"/>
  <c r="W772" i="2"/>
  <c r="U772" i="2"/>
  <c r="K772" i="2"/>
  <c r="E772" i="2"/>
  <c r="W771" i="2"/>
  <c r="U771" i="2"/>
  <c r="K771" i="2"/>
  <c r="E771" i="2"/>
  <c r="W770" i="2"/>
  <c r="U770" i="2"/>
  <c r="K770" i="2"/>
  <c r="E770" i="2"/>
  <c r="W769" i="2"/>
  <c r="U769" i="2"/>
  <c r="K769" i="2"/>
  <c r="E769" i="2"/>
  <c r="W768" i="2"/>
  <c r="U768" i="2"/>
  <c r="K768" i="2"/>
  <c r="E768" i="2"/>
  <c r="W767" i="2"/>
  <c r="U767" i="2"/>
  <c r="K767" i="2"/>
  <c r="E767" i="2"/>
  <c r="W766" i="2"/>
  <c r="U766" i="2"/>
  <c r="K766" i="2"/>
  <c r="E766" i="2"/>
  <c r="W765" i="2"/>
  <c r="U765" i="2"/>
  <c r="K765" i="2"/>
  <c r="E765" i="2"/>
  <c r="W764" i="2"/>
  <c r="U764" i="2"/>
  <c r="K764" i="2"/>
  <c r="E764" i="2"/>
  <c r="W763" i="2"/>
  <c r="U763" i="2"/>
  <c r="K763" i="2"/>
  <c r="E763" i="2"/>
  <c r="W762" i="2"/>
  <c r="U762" i="2"/>
  <c r="K762" i="2"/>
  <c r="E762" i="2"/>
  <c r="W761" i="2"/>
  <c r="U761" i="2"/>
  <c r="K761" i="2"/>
  <c r="E761" i="2"/>
  <c r="W760" i="2"/>
  <c r="U760" i="2"/>
  <c r="K760" i="2"/>
  <c r="E760" i="2"/>
  <c r="W759" i="2"/>
  <c r="U759" i="2"/>
  <c r="K759" i="2"/>
  <c r="E759" i="2"/>
  <c r="W758" i="2"/>
  <c r="U758" i="2"/>
  <c r="K758" i="2"/>
  <c r="E758" i="2"/>
  <c r="W757" i="2"/>
  <c r="U757" i="2"/>
  <c r="K757" i="2"/>
  <c r="E757" i="2"/>
  <c r="W756" i="2"/>
  <c r="U756" i="2"/>
  <c r="K756" i="2"/>
  <c r="E756" i="2"/>
  <c r="W755" i="2"/>
  <c r="U755" i="2"/>
  <c r="K755" i="2"/>
  <c r="E755" i="2"/>
  <c r="W754" i="2"/>
  <c r="U754" i="2"/>
  <c r="K754" i="2"/>
  <c r="E754" i="2"/>
  <c r="W753" i="2"/>
  <c r="U753" i="2"/>
  <c r="K753" i="2"/>
  <c r="E753" i="2"/>
  <c r="W752" i="2"/>
  <c r="U752" i="2"/>
  <c r="K752" i="2"/>
  <c r="E752" i="2"/>
  <c r="W751" i="2"/>
  <c r="U751" i="2"/>
  <c r="K751" i="2"/>
  <c r="E751" i="2"/>
  <c r="W750" i="2"/>
  <c r="U750" i="2"/>
  <c r="K750" i="2"/>
  <c r="E750" i="2"/>
  <c r="W749" i="2"/>
  <c r="U749" i="2"/>
  <c r="K749" i="2"/>
  <c r="E749" i="2"/>
  <c r="W748" i="2"/>
  <c r="U748" i="2"/>
  <c r="K748" i="2"/>
  <c r="E748" i="2"/>
  <c r="W747" i="2"/>
  <c r="U747" i="2"/>
  <c r="K747" i="2"/>
  <c r="E747" i="2"/>
  <c r="W746" i="2"/>
  <c r="U746" i="2"/>
  <c r="K746" i="2"/>
  <c r="E746" i="2"/>
  <c r="W745" i="2"/>
  <c r="U745" i="2"/>
  <c r="K745" i="2"/>
  <c r="E745" i="2"/>
  <c r="W744" i="2"/>
  <c r="U744" i="2"/>
  <c r="K744" i="2"/>
  <c r="E744" i="2"/>
  <c r="W743" i="2"/>
  <c r="U743" i="2"/>
  <c r="K743" i="2"/>
  <c r="E743" i="2"/>
  <c r="W742" i="2"/>
  <c r="U742" i="2"/>
  <c r="K742" i="2"/>
  <c r="E742" i="2"/>
  <c r="W741" i="2"/>
  <c r="U741" i="2"/>
  <c r="K741" i="2"/>
  <c r="E741" i="2"/>
  <c r="W740" i="2"/>
  <c r="U740" i="2"/>
  <c r="K740" i="2"/>
  <c r="E740" i="2"/>
  <c r="W739" i="2"/>
  <c r="U739" i="2"/>
  <c r="K739" i="2"/>
  <c r="E739" i="2"/>
  <c r="W738" i="2"/>
  <c r="U738" i="2"/>
  <c r="K738" i="2"/>
  <c r="E738" i="2"/>
  <c r="W737" i="2"/>
  <c r="U737" i="2"/>
  <c r="K737" i="2"/>
  <c r="E737" i="2"/>
  <c r="W736" i="2"/>
  <c r="U736" i="2"/>
  <c r="K736" i="2"/>
  <c r="E736" i="2"/>
  <c r="W735" i="2"/>
  <c r="U735" i="2"/>
  <c r="K735" i="2"/>
  <c r="E735" i="2"/>
  <c r="W734" i="2"/>
  <c r="U734" i="2"/>
  <c r="K734" i="2"/>
  <c r="E734" i="2"/>
  <c r="W733" i="2"/>
  <c r="U733" i="2"/>
  <c r="K733" i="2"/>
  <c r="E733" i="2"/>
  <c r="W732" i="2"/>
  <c r="U732" i="2"/>
  <c r="K732" i="2"/>
  <c r="E732" i="2"/>
  <c r="W731" i="2"/>
  <c r="U731" i="2"/>
  <c r="K731" i="2"/>
  <c r="E731" i="2"/>
  <c r="W730" i="2"/>
  <c r="U730" i="2"/>
  <c r="K730" i="2"/>
  <c r="E730" i="2"/>
  <c r="W729" i="2"/>
  <c r="U729" i="2"/>
  <c r="K729" i="2"/>
  <c r="E729" i="2"/>
  <c r="W728" i="2"/>
  <c r="U728" i="2"/>
  <c r="K728" i="2"/>
  <c r="E728" i="2"/>
  <c r="W727" i="2"/>
  <c r="U727" i="2"/>
  <c r="K727" i="2"/>
  <c r="E727" i="2"/>
  <c r="W726" i="2"/>
  <c r="U726" i="2"/>
  <c r="K726" i="2"/>
  <c r="E726" i="2"/>
  <c r="W725" i="2"/>
  <c r="U725" i="2"/>
  <c r="K725" i="2"/>
  <c r="E725" i="2"/>
  <c r="W724" i="2"/>
  <c r="U724" i="2"/>
  <c r="K724" i="2"/>
  <c r="E724" i="2"/>
  <c r="W723" i="2"/>
  <c r="U723" i="2"/>
  <c r="K723" i="2"/>
  <c r="E723" i="2"/>
  <c r="W722" i="2"/>
  <c r="U722" i="2"/>
  <c r="K722" i="2"/>
  <c r="E722" i="2"/>
  <c r="W721" i="2"/>
  <c r="U721" i="2"/>
  <c r="K721" i="2"/>
  <c r="E721" i="2"/>
  <c r="W720" i="2"/>
  <c r="U720" i="2"/>
  <c r="K720" i="2"/>
  <c r="E720" i="2"/>
  <c r="W719" i="2"/>
  <c r="U719" i="2"/>
  <c r="K719" i="2"/>
  <c r="E719" i="2"/>
  <c r="W718" i="2"/>
  <c r="U718" i="2"/>
  <c r="K718" i="2"/>
  <c r="E718" i="2"/>
  <c r="W717" i="2"/>
  <c r="U717" i="2"/>
  <c r="K717" i="2"/>
  <c r="E717" i="2"/>
  <c r="W716" i="2"/>
  <c r="U716" i="2"/>
  <c r="K716" i="2"/>
  <c r="E716" i="2"/>
  <c r="W715" i="2"/>
  <c r="U715" i="2"/>
  <c r="K715" i="2"/>
  <c r="E715" i="2"/>
  <c r="W714" i="2"/>
  <c r="U714" i="2"/>
  <c r="K714" i="2"/>
  <c r="E714" i="2"/>
  <c r="W713" i="2"/>
  <c r="U713" i="2"/>
  <c r="K713" i="2"/>
  <c r="E713" i="2"/>
  <c r="W712" i="2"/>
  <c r="U712" i="2"/>
  <c r="K712" i="2"/>
  <c r="E712" i="2"/>
  <c r="W711" i="2"/>
  <c r="U711" i="2"/>
  <c r="K711" i="2"/>
  <c r="E711" i="2"/>
  <c r="W710" i="2"/>
  <c r="U710" i="2"/>
  <c r="K710" i="2"/>
  <c r="E710" i="2"/>
  <c r="W709" i="2"/>
  <c r="U709" i="2"/>
  <c r="K709" i="2"/>
  <c r="E709" i="2"/>
  <c r="W708" i="2"/>
  <c r="U708" i="2"/>
  <c r="K708" i="2"/>
  <c r="E708" i="2"/>
  <c r="W707" i="2"/>
  <c r="U707" i="2"/>
  <c r="K707" i="2"/>
  <c r="E707" i="2"/>
  <c r="W706" i="2"/>
  <c r="U706" i="2"/>
  <c r="K706" i="2"/>
  <c r="E706" i="2"/>
  <c r="W705" i="2"/>
  <c r="U705" i="2"/>
  <c r="K705" i="2"/>
  <c r="E705" i="2"/>
  <c r="W704" i="2"/>
  <c r="U704" i="2"/>
  <c r="K704" i="2"/>
  <c r="E704" i="2"/>
  <c r="W703" i="2"/>
  <c r="U703" i="2"/>
  <c r="K703" i="2"/>
  <c r="E703" i="2"/>
  <c r="W702" i="2"/>
  <c r="U702" i="2"/>
  <c r="K702" i="2"/>
  <c r="E702" i="2"/>
  <c r="W701" i="2"/>
  <c r="U701" i="2"/>
  <c r="K701" i="2"/>
  <c r="E701" i="2"/>
  <c r="W700" i="2"/>
  <c r="U700" i="2"/>
  <c r="K700" i="2"/>
  <c r="E700" i="2"/>
  <c r="W699" i="2"/>
  <c r="U699" i="2"/>
  <c r="K699" i="2"/>
  <c r="E699" i="2"/>
  <c r="W698" i="2"/>
  <c r="U698" i="2"/>
  <c r="K698" i="2"/>
  <c r="E698" i="2"/>
  <c r="W697" i="2"/>
  <c r="U697" i="2"/>
  <c r="K697" i="2"/>
  <c r="E697" i="2"/>
  <c r="W696" i="2"/>
  <c r="U696" i="2"/>
  <c r="K696" i="2"/>
  <c r="E696" i="2"/>
  <c r="W695" i="2"/>
  <c r="U695" i="2"/>
  <c r="K695" i="2"/>
  <c r="E695" i="2"/>
  <c r="W694" i="2"/>
  <c r="U694" i="2"/>
  <c r="K694" i="2"/>
  <c r="E694" i="2"/>
  <c r="W693" i="2"/>
  <c r="U693" i="2"/>
  <c r="K693" i="2"/>
  <c r="E693" i="2"/>
  <c r="W692" i="2"/>
  <c r="U692" i="2"/>
  <c r="K692" i="2"/>
  <c r="E692" i="2"/>
  <c r="W691" i="2"/>
  <c r="U691" i="2"/>
  <c r="K691" i="2"/>
  <c r="E691" i="2"/>
  <c r="W690" i="2"/>
  <c r="U690" i="2"/>
  <c r="K690" i="2"/>
  <c r="E690" i="2"/>
  <c r="W689" i="2"/>
  <c r="U689" i="2"/>
  <c r="K689" i="2"/>
  <c r="E689" i="2"/>
  <c r="W688" i="2"/>
  <c r="U688" i="2"/>
  <c r="K688" i="2"/>
  <c r="E688" i="2"/>
  <c r="W687" i="2"/>
  <c r="U687" i="2"/>
  <c r="K687" i="2"/>
  <c r="E687" i="2"/>
  <c r="W686" i="2"/>
  <c r="U686" i="2"/>
  <c r="K686" i="2"/>
  <c r="E686" i="2"/>
  <c r="W685" i="2"/>
  <c r="U685" i="2"/>
  <c r="K685" i="2"/>
  <c r="E685" i="2"/>
  <c r="W684" i="2"/>
  <c r="U684" i="2"/>
  <c r="K684" i="2"/>
  <c r="E684" i="2"/>
  <c r="W683" i="2"/>
  <c r="U683" i="2"/>
  <c r="K683" i="2"/>
  <c r="E683" i="2"/>
  <c r="W682" i="2"/>
  <c r="U682" i="2"/>
  <c r="K682" i="2"/>
  <c r="E682" i="2"/>
  <c r="W681" i="2"/>
  <c r="U681" i="2"/>
  <c r="K681" i="2"/>
  <c r="E681" i="2"/>
  <c r="W680" i="2"/>
  <c r="U680" i="2"/>
  <c r="K680" i="2"/>
  <c r="E680" i="2"/>
  <c r="W679" i="2"/>
  <c r="U679" i="2"/>
  <c r="K679" i="2"/>
  <c r="E679" i="2"/>
  <c r="W678" i="2"/>
  <c r="U678" i="2"/>
  <c r="K678" i="2"/>
  <c r="E678" i="2"/>
  <c r="W677" i="2"/>
  <c r="U677" i="2"/>
  <c r="K677" i="2"/>
  <c r="E677" i="2"/>
  <c r="W676" i="2"/>
  <c r="U676" i="2"/>
  <c r="K676" i="2"/>
  <c r="E676" i="2"/>
  <c r="W675" i="2"/>
  <c r="U675" i="2"/>
  <c r="K675" i="2"/>
  <c r="E675" i="2"/>
  <c r="W674" i="2"/>
  <c r="U674" i="2"/>
  <c r="K674" i="2"/>
  <c r="E674" i="2"/>
  <c r="W673" i="2"/>
  <c r="U673" i="2"/>
  <c r="K673" i="2"/>
  <c r="E673" i="2"/>
  <c r="W672" i="2"/>
  <c r="U672" i="2"/>
  <c r="K672" i="2"/>
  <c r="E672" i="2"/>
  <c r="W671" i="2"/>
  <c r="U671" i="2"/>
  <c r="K671" i="2"/>
  <c r="E671" i="2"/>
  <c r="W670" i="2"/>
  <c r="U670" i="2"/>
  <c r="K670" i="2"/>
  <c r="E670" i="2"/>
  <c r="W669" i="2"/>
  <c r="U669" i="2"/>
  <c r="K669" i="2"/>
  <c r="E669" i="2"/>
  <c r="W668" i="2"/>
  <c r="U668" i="2"/>
  <c r="K668" i="2"/>
  <c r="E668" i="2"/>
  <c r="W667" i="2"/>
  <c r="U667" i="2"/>
  <c r="K667" i="2"/>
  <c r="E667" i="2"/>
  <c r="W666" i="2"/>
  <c r="U666" i="2"/>
  <c r="K666" i="2"/>
  <c r="E666" i="2"/>
  <c r="W665" i="2"/>
  <c r="U665" i="2"/>
  <c r="K665" i="2"/>
  <c r="E665" i="2"/>
  <c r="W664" i="2"/>
  <c r="U664" i="2"/>
  <c r="K664" i="2"/>
  <c r="E664" i="2"/>
  <c r="W663" i="2"/>
  <c r="U663" i="2"/>
  <c r="K663" i="2"/>
  <c r="E663" i="2"/>
  <c r="W662" i="2"/>
  <c r="U662" i="2"/>
  <c r="K662" i="2"/>
  <c r="E662" i="2"/>
  <c r="W661" i="2"/>
  <c r="U661" i="2"/>
  <c r="K661" i="2"/>
  <c r="E661" i="2"/>
  <c r="W660" i="2"/>
  <c r="U660" i="2"/>
  <c r="K660" i="2"/>
  <c r="E660" i="2"/>
  <c r="W659" i="2"/>
  <c r="U659" i="2"/>
  <c r="K659" i="2"/>
  <c r="E659" i="2"/>
  <c r="W658" i="2"/>
  <c r="U658" i="2"/>
  <c r="K658" i="2"/>
  <c r="E658" i="2"/>
  <c r="W657" i="2"/>
  <c r="U657" i="2"/>
  <c r="K657" i="2"/>
  <c r="E657" i="2"/>
  <c r="W656" i="2"/>
  <c r="U656" i="2"/>
  <c r="K656" i="2"/>
  <c r="E656" i="2"/>
  <c r="W655" i="2"/>
  <c r="U655" i="2"/>
  <c r="K655" i="2"/>
  <c r="E655" i="2"/>
  <c r="W654" i="2"/>
  <c r="U654" i="2"/>
  <c r="K654" i="2"/>
  <c r="E654" i="2"/>
  <c r="W653" i="2"/>
  <c r="U653" i="2"/>
  <c r="K653" i="2"/>
  <c r="E653" i="2"/>
  <c r="W652" i="2"/>
  <c r="U652" i="2"/>
  <c r="K652" i="2"/>
  <c r="E652" i="2"/>
  <c r="W651" i="2"/>
  <c r="U651" i="2"/>
  <c r="K651" i="2"/>
  <c r="E651" i="2"/>
  <c r="W650" i="2"/>
  <c r="U650" i="2"/>
  <c r="K650" i="2"/>
  <c r="E650" i="2"/>
  <c r="W649" i="2"/>
  <c r="U649" i="2"/>
  <c r="K649" i="2"/>
  <c r="E649" i="2"/>
  <c r="W648" i="2"/>
  <c r="U648" i="2"/>
  <c r="K648" i="2"/>
  <c r="E648" i="2"/>
  <c r="W647" i="2"/>
  <c r="U647" i="2"/>
  <c r="K647" i="2"/>
  <c r="E647" i="2"/>
  <c r="W646" i="2"/>
  <c r="U646" i="2"/>
  <c r="K646" i="2"/>
  <c r="E646" i="2"/>
  <c r="W645" i="2"/>
  <c r="U645" i="2"/>
  <c r="K645" i="2"/>
  <c r="E645" i="2"/>
  <c r="W644" i="2"/>
  <c r="U644" i="2"/>
  <c r="K644" i="2"/>
  <c r="E644" i="2"/>
  <c r="W643" i="2"/>
  <c r="U643" i="2"/>
  <c r="K643" i="2"/>
  <c r="E643" i="2"/>
  <c r="W642" i="2"/>
  <c r="U642" i="2"/>
  <c r="K642" i="2"/>
  <c r="E642" i="2"/>
  <c r="W641" i="2"/>
  <c r="U641" i="2"/>
  <c r="K641" i="2"/>
  <c r="E641" i="2"/>
  <c r="W640" i="2"/>
  <c r="U640" i="2"/>
  <c r="K640" i="2"/>
  <c r="E640" i="2"/>
  <c r="W639" i="2"/>
  <c r="U639" i="2"/>
  <c r="K639" i="2"/>
  <c r="E639" i="2"/>
  <c r="W638" i="2"/>
  <c r="U638" i="2"/>
  <c r="K638" i="2"/>
  <c r="E638" i="2"/>
  <c r="W637" i="2"/>
  <c r="U637" i="2"/>
  <c r="K637" i="2"/>
  <c r="E637" i="2"/>
  <c r="W636" i="2"/>
  <c r="U636" i="2"/>
  <c r="K636" i="2"/>
  <c r="E636" i="2"/>
  <c r="W635" i="2"/>
  <c r="U635" i="2"/>
  <c r="K635" i="2"/>
  <c r="E635" i="2"/>
  <c r="W634" i="2"/>
  <c r="U634" i="2"/>
  <c r="K634" i="2"/>
  <c r="E634" i="2"/>
  <c r="W633" i="2"/>
  <c r="U633" i="2"/>
  <c r="K633" i="2"/>
  <c r="E633" i="2"/>
  <c r="W632" i="2"/>
  <c r="U632" i="2"/>
  <c r="K632" i="2"/>
  <c r="E632" i="2"/>
  <c r="W631" i="2"/>
  <c r="U631" i="2"/>
  <c r="K631" i="2"/>
  <c r="E631" i="2"/>
  <c r="W630" i="2"/>
  <c r="U630" i="2"/>
  <c r="K630" i="2"/>
  <c r="E630" i="2"/>
  <c r="W629" i="2"/>
  <c r="U629" i="2"/>
  <c r="K629" i="2"/>
  <c r="E629" i="2"/>
  <c r="W628" i="2"/>
  <c r="U628" i="2"/>
  <c r="K628" i="2"/>
  <c r="E628" i="2"/>
  <c r="W627" i="2"/>
  <c r="U627" i="2"/>
  <c r="K627" i="2"/>
  <c r="E627" i="2"/>
  <c r="W626" i="2"/>
  <c r="U626" i="2"/>
  <c r="K626" i="2"/>
  <c r="E626" i="2"/>
  <c r="W625" i="2"/>
  <c r="U625" i="2"/>
  <c r="K625" i="2"/>
  <c r="E625" i="2"/>
  <c r="W624" i="2"/>
  <c r="U624" i="2"/>
  <c r="K624" i="2"/>
  <c r="E624" i="2"/>
  <c r="W623" i="2"/>
  <c r="U623" i="2"/>
  <c r="K623" i="2"/>
  <c r="E623" i="2"/>
  <c r="W622" i="2"/>
  <c r="U622" i="2"/>
  <c r="K622" i="2"/>
  <c r="E622" i="2"/>
  <c r="W621" i="2"/>
  <c r="U621" i="2"/>
  <c r="K621" i="2"/>
  <c r="E621" i="2"/>
  <c r="W620" i="2"/>
  <c r="U620" i="2"/>
  <c r="K620" i="2"/>
  <c r="E620" i="2"/>
  <c r="W619" i="2"/>
  <c r="U619" i="2"/>
  <c r="K619" i="2"/>
  <c r="E619" i="2"/>
  <c r="W618" i="2"/>
  <c r="U618" i="2"/>
  <c r="K618" i="2"/>
  <c r="E618" i="2"/>
  <c r="W617" i="2"/>
  <c r="U617" i="2"/>
  <c r="K617" i="2"/>
  <c r="E617" i="2"/>
  <c r="W616" i="2"/>
  <c r="U616" i="2"/>
  <c r="K616" i="2"/>
  <c r="E616" i="2"/>
  <c r="W615" i="2"/>
  <c r="U615" i="2"/>
  <c r="K615" i="2"/>
  <c r="E615" i="2"/>
  <c r="W614" i="2"/>
  <c r="U614" i="2"/>
  <c r="K614" i="2"/>
  <c r="E614" i="2"/>
  <c r="W613" i="2"/>
  <c r="U613" i="2"/>
  <c r="K613" i="2"/>
  <c r="E613" i="2"/>
  <c r="W612" i="2"/>
  <c r="U612" i="2"/>
  <c r="K612" i="2"/>
  <c r="E612" i="2"/>
  <c r="W611" i="2"/>
  <c r="U611" i="2"/>
  <c r="K611" i="2"/>
  <c r="E611" i="2"/>
  <c r="W610" i="2"/>
  <c r="U610" i="2"/>
  <c r="K610" i="2"/>
  <c r="E610" i="2"/>
  <c r="W609" i="2"/>
  <c r="U609" i="2"/>
  <c r="K609" i="2"/>
  <c r="E609" i="2"/>
  <c r="W608" i="2"/>
  <c r="U608" i="2"/>
  <c r="K608" i="2"/>
  <c r="E608" i="2"/>
  <c r="W607" i="2"/>
  <c r="U607" i="2"/>
  <c r="K607" i="2"/>
  <c r="E607" i="2"/>
  <c r="W606" i="2"/>
  <c r="U606" i="2"/>
  <c r="K606" i="2"/>
  <c r="E606" i="2"/>
  <c r="W605" i="2"/>
  <c r="U605" i="2"/>
  <c r="K605" i="2"/>
  <c r="E605" i="2"/>
  <c r="W604" i="2"/>
  <c r="U604" i="2"/>
  <c r="K604" i="2"/>
  <c r="E604" i="2"/>
  <c r="W603" i="2"/>
  <c r="U603" i="2"/>
  <c r="K603" i="2"/>
  <c r="E603" i="2"/>
  <c r="W602" i="2"/>
  <c r="U602" i="2"/>
  <c r="K602" i="2"/>
  <c r="E602" i="2"/>
  <c r="W601" i="2"/>
  <c r="U601" i="2"/>
  <c r="K601" i="2"/>
  <c r="E601" i="2"/>
  <c r="W600" i="2"/>
  <c r="U600" i="2"/>
  <c r="K600" i="2"/>
  <c r="E600" i="2"/>
  <c r="W599" i="2"/>
  <c r="U599" i="2"/>
  <c r="K599" i="2"/>
  <c r="E599" i="2"/>
  <c r="W598" i="2"/>
  <c r="U598" i="2"/>
  <c r="K598" i="2"/>
  <c r="E598" i="2"/>
  <c r="W597" i="2"/>
  <c r="U597" i="2"/>
  <c r="K597" i="2"/>
  <c r="E597" i="2"/>
  <c r="W596" i="2"/>
  <c r="U596" i="2"/>
  <c r="K596" i="2"/>
  <c r="E596" i="2"/>
  <c r="W595" i="2"/>
  <c r="U595" i="2"/>
  <c r="K595" i="2"/>
  <c r="E595" i="2"/>
  <c r="W594" i="2"/>
  <c r="U594" i="2"/>
  <c r="K594" i="2"/>
  <c r="E594" i="2"/>
  <c r="W593" i="2"/>
  <c r="U593" i="2"/>
  <c r="K593" i="2"/>
  <c r="E593" i="2"/>
  <c r="W592" i="2"/>
  <c r="U592" i="2"/>
  <c r="K592" i="2"/>
  <c r="E592" i="2"/>
  <c r="W591" i="2"/>
  <c r="U591" i="2"/>
  <c r="K591" i="2"/>
  <c r="E591" i="2"/>
  <c r="W590" i="2"/>
  <c r="U590" i="2"/>
  <c r="K590" i="2"/>
  <c r="E590" i="2"/>
  <c r="W589" i="2"/>
  <c r="U589" i="2"/>
  <c r="K589" i="2"/>
  <c r="E589" i="2"/>
  <c r="W588" i="2"/>
  <c r="U588" i="2"/>
  <c r="K588" i="2"/>
  <c r="E588" i="2"/>
  <c r="W587" i="2"/>
  <c r="U587" i="2"/>
  <c r="K587" i="2"/>
  <c r="E587" i="2"/>
  <c r="W586" i="2"/>
  <c r="U586" i="2"/>
  <c r="K586" i="2"/>
  <c r="E586" i="2"/>
  <c r="W585" i="2"/>
  <c r="U585" i="2"/>
  <c r="K585" i="2"/>
  <c r="E585" i="2"/>
  <c r="W584" i="2"/>
  <c r="U584" i="2"/>
  <c r="K584" i="2"/>
  <c r="E584" i="2"/>
  <c r="W583" i="2"/>
  <c r="U583" i="2"/>
  <c r="K583" i="2"/>
  <c r="E583" i="2"/>
  <c r="W582" i="2"/>
  <c r="U582" i="2"/>
  <c r="K582" i="2"/>
  <c r="E582" i="2"/>
  <c r="W581" i="2"/>
  <c r="U581" i="2"/>
  <c r="K581" i="2"/>
  <c r="E581" i="2"/>
  <c r="W580" i="2"/>
  <c r="U580" i="2"/>
  <c r="K580" i="2"/>
  <c r="E580" i="2"/>
  <c r="W579" i="2"/>
  <c r="U579" i="2"/>
  <c r="K579" i="2"/>
  <c r="E579" i="2"/>
  <c r="W578" i="2"/>
  <c r="U578" i="2"/>
  <c r="K578" i="2"/>
  <c r="E578" i="2"/>
  <c r="W577" i="2"/>
  <c r="U577" i="2"/>
  <c r="K577" i="2"/>
  <c r="E577" i="2"/>
  <c r="W576" i="2"/>
  <c r="U576" i="2"/>
  <c r="K576" i="2"/>
  <c r="E576" i="2"/>
  <c r="W575" i="2"/>
  <c r="U575" i="2"/>
  <c r="K575" i="2"/>
  <c r="E575" i="2"/>
  <c r="W574" i="2"/>
  <c r="U574" i="2"/>
  <c r="K574" i="2"/>
  <c r="E574" i="2"/>
  <c r="W573" i="2"/>
  <c r="U573" i="2"/>
  <c r="K573" i="2"/>
  <c r="E573" i="2"/>
  <c r="W572" i="2"/>
  <c r="U572" i="2"/>
  <c r="K572" i="2"/>
  <c r="E572" i="2"/>
  <c r="W571" i="2"/>
  <c r="U571" i="2"/>
  <c r="K571" i="2"/>
  <c r="E571" i="2"/>
  <c r="W570" i="2"/>
  <c r="U570" i="2"/>
  <c r="K570" i="2"/>
  <c r="E570" i="2"/>
  <c r="W569" i="2"/>
  <c r="U569" i="2"/>
  <c r="K569" i="2"/>
  <c r="E569" i="2"/>
  <c r="W568" i="2"/>
  <c r="U568" i="2"/>
  <c r="K568" i="2"/>
  <c r="E568" i="2"/>
  <c r="W567" i="2"/>
  <c r="U567" i="2"/>
  <c r="K567" i="2"/>
  <c r="E567" i="2"/>
  <c r="W566" i="2"/>
  <c r="U566" i="2"/>
  <c r="K566" i="2"/>
  <c r="E566" i="2"/>
  <c r="W565" i="2"/>
  <c r="U565" i="2"/>
  <c r="K565" i="2"/>
  <c r="E565" i="2"/>
  <c r="W564" i="2"/>
  <c r="U564" i="2"/>
  <c r="K564" i="2"/>
  <c r="E564" i="2"/>
  <c r="W563" i="2"/>
  <c r="U563" i="2"/>
  <c r="K563" i="2"/>
  <c r="E563" i="2"/>
  <c r="W562" i="2"/>
  <c r="U562" i="2"/>
  <c r="K562" i="2"/>
  <c r="E562" i="2"/>
  <c r="W561" i="2"/>
  <c r="U561" i="2"/>
  <c r="K561" i="2"/>
  <c r="E561" i="2"/>
  <c r="W560" i="2"/>
  <c r="U560" i="2"/>
  <c r="K560" i="2"/>
  <c r="E560" i="2"/>
  <c r="W559" i="2"/>
  <c r="U559" i="2"/>
  <c r="K559" i="2"/>
  <c r="E559" i="2"/>
  <c r="W558" i="2"/>
  <c r="U558" i="2"/>
  <c r="K558" i="2"/>
  <c r="E558" i="2"/>
  <c r="W557" i="2"/>
  <c r="U557" i="2"/>
  <c r="K557" i="2"/>
  <c r="E557" i="2"/>
  <c r="W556" i="2"/>
  <c r="U556" i="2"/>
  <c r="K556" i="2"/>
  <c r="E556" i="2"/>
  <c r="W555" i="2"/>
  <c r="U555" i="2"/>
  <c r="K555" i="2"/>
  <c r="E555" i="2"/>
  <c r="W554" i="2"/>
  <c r="U554" i="2"/>
  <c r="K554" i="2"/>
  <c r="E554" i="2"/>
  <c r="W553" i="2"/>
  <c r="U553" i="2"/>
  <c r="K553" i="2"/>
  <c r="E553" i="2"/>
  <c r="W552" i="2"/>
  <c r="U552" i="2"/>
  <c r="K552" i="2"/>
  <c r="E552" i="2"/>
  <c r="W551" i="2"/>
  <c r="U551" i="2"/>
  <c r="K551" i="2"/>
  <c r="E551" i="2"/>
  <c r="W550" i="2"/>
  <c r="U550" i="2"/>
  <c r="K550" i="2"/>
  <c r="E550" i="2"/>
  <c r="W549" i="2"/>
  <c r="U549" i="2"/>
  <c r="K549" i="2"/>
  <c r="E549" i="2"/>
  <c r="W548" i="2"/>
  <c r="U548" i="2"/>
  <c r="K548" i="2"/>
  <c r="E548" i="2"/>
  <c r="W547" i="2"/>
  <c r="U547" i="2"/>
  <c r="K547" i="2"/>
  <c r="E547" i="2"/>
  <c r="W546" i="2"/>
  <c r="U546" i="2"/>
  <c r="K546" i="2"/>
  <c r="E546" i="2"/>
  <c r="W545" i="2"/>
  <c r="U545" i="2"/>
  <c r="K545" i="2"/>
  <c r="E545" i="2"/>
  <c r="W544" i="2"/>
  <c r="U544" i="2"/>
  <c r="K544" i="2"/>
  <c r="E544" i="2"/>
  <c r="W543" i="2"/>
  <c r="U543" i="2"/>
  <c r="K543" i="2"/>
  <c r="E543" i="2"/>
  <c r="W542" i="2"/>
  <c r="U542" i="2"/>
  <c r="K542" i="2"/>
  <c r="E542" i="2"/>
  <c r="W541" i="2"/>
  <c r="U541" i="2"/>
  <c r="K541" i="2"/>
  <c r="E541" i="2"/>
  <c r="W540" i="2"/>
  <c r="U540" i="2"/>
  <c r="K540" i="2"/>
  <c r="E540" i="2"/>
  <c r="W539" i="2"/>
  <c r="U539" i="2"/>
  <c r="K539" i="2"/>
  <c r="E539" i="2"/>
  <c r="W538" i="2"/>
  <c r="U538" i="2"/>
  <c r="K538" i="2"/>
  <c r="E538" i="2"/>
  <c r="W537" i="2"/>
  <c r="U537" i="2"/>
  <c r="K537" i="2"/>
  <c r="E537" i="2"/>
  <c r="W536" i="2"/>
  <c r="U536" i="2"/>
  <c r="K536" i="2"/>
  <c r="E536" i="2"/>
  <c r="W535" i="2"/>
  <c r="U535" i="2"/>
  <c r="K535" i="2"/>
  <c r="E535" i="2"/>
  <c r="W534" i="2"/>
  <c r="U534" i="2"/>
  <c r="K534" i="2"/>
  <c r="E534" i="2"/>
  <c r="W533" i="2"/>
  <c r="U533" i="2"/>
  <c r="K533" i="2"/>
  <c r="E533" i="2"/>
  <c r="W532" i="2"/>
  <c r="U532" i="2"/>
  <c r="K532" i="2"/>
  <c r="E532" i="2"/>
  <c r="W531" i="2"/>
  <c r="U531" i="2"/>
  <c r="K531" i="2"/>
  <c r="E531" i="2"/>
  <c r="W530" i="2"/>
  <c r="U530" i="2"/>
  <c r="K530" i="2"/>
  <c r="E530" i="2"/>
  <c r="W529" i="2"/>
  <c r="U529" i="2"/>
  <c r="K529" i="2"/>
  <c r="E529" i="2"/>
  <c r="W528" i="2"/>
  <c r="U528" i="2"/>
  <c r="K528" i="2"/>
  <c r="E528" i="2"/>
  <c r="W527" i="2"/>
  <c r="U527" i="2"/>
  <c r="K527" i="2"/>
  <c r="E527" i="2"/>
  <c r="W526" i="2"/>
  <c r="U526" i="2"/>
  <c r="K526" i="2"/>
  <c r="E526" i="2"/>
  <c r="W525" i="2"/>
  <c r="U525" i="2"/>
  <c r="K525" i="2"/>
  <c r="E525" i="2"/>
  <c r="W524" i="2"/>
  <c r="U524" i="2"/>
  <c r="K524" i="2"/>
  <c r="E524" i="2"/>
  <c r="W523" i="2"/>
  <c r="U523" i="2"/>
  <c r="K523" i="2"/>
  <c r="E523" i="2"/>
  <c r="W522" i="2"/>
  <c r="U522" i="2"/>
  <c r="K522" i="2"/>
  <c r="E522" i="2"/>
  <c r="W521" i="2"/>
  <c r="U521" i="2"/>
  <c r="K521" i="2"/>
  <c r="E521" i="2"/>
  <c r="W520" i="2"/>
  <c r="U520" i="2"/>
  <c r="K520" i="2"/>
  <c r="E520" i="2"/>
  <c r="W519" i="2"/>
  <c r="U519" i="2"/>
  <c r="K519" i="2"/>
  <c r="E519" i="2"/>
  <c r="W518" i="2"/>
  <c r="U518" i="2"/>
  <c r="K518" i="2"/>
  <c r="E518" i="2"/>
  <c r="W517" i="2"/>
  <c r="U517" i="2"/>
  <c r="K517" i="2"/>
  <c r="E517" i="2"/>
  <c r="W516" i="2"/>
  <c r="U516" i="2"/>
  <c r="K516" i="2"/>
  <c r="E516" i="2"/>
  <c r="W515" i="2"/>
  <c r="U515" i="2"/>
  <c r="K515" i="2"/>
  <c r="E515" i="2"/>
  <c r="W514" i="2"/>
  <c r="U514" i="2"/>
  <c r="K514" i="2"/>
  <c r="E514" i="2"/>
  <c r="W513" i="2"/>
  <c r="U513" i="2"/>
  <c r="K513" i="2"/>
  <c r="E513" i="2"/>
  <c r="W512" i="2"/>
  <c r="U512" i="2"/>
  <c r="K512" i="2"/>
  <c r="E512" i="2"/>
  <c r="W511" i="2"/>
  <c r="U511" i="2"/>
  <c r="K511" i="2"/>
  <c r="E511" i="2"/>
  <c r="W510" i="2"/>
  <c r="U510" i="2"/>
  <c r="K510" i="2"/>
  <c r="E510" i="2"/>
  <c r="W509" i="2"/>
  <c r="U509" i="2"/>
  <c r="K509" i="2"/>
  <c r="E509" i="2"/>
  <c r="W508" i="2"/>
  <c r="U508" i="2"/>
  <c r="K508" i="2"/>
  <c r="E508" i="2"/>
  <c r="W507" i="2"/>
  <c r="U507" i="2"/>
  <c r="K507" i="2"/>
  <c r="E507" i="2"/>
  <c r="W506" i="2"/>
  <c r="U506" i="2"/>
  <c r="K506" i="2"/>
  <c r="E506" i="2"/>
  <c r="W505" i="2"/>
  <c r="U505" i="2"/>
  <c r="K505" i="2"/>
  <c r="E505" i="2"/>
  <c r="W504" i="2"/>
  <c r="U504" i="2"/>
  <c r="K504" i="2"/>
  <c r="E504" i="2"/>
  <c r="W503" i="2"/>
  <c r="U503" i="2"/>
  <c r="K503" i="2"/>
  <c r="E503" i="2"/>
  <c r="W502" i="2"/>
  <c r="U502" i="2"/>
  <c r="K502" i="2"/>
  <c r="E502" i="2"/>
  <c r="W501" i="2"/>
  <c r="U501" i="2"/>
  <c r="K501" i="2"/>
  <c r="E501" i="2"/>
  <c r="W500" i="2"/>
  <c r="U500" i="2"/>
  <c r="K500" i="2"/>
  <c r="E500" i="2"/>
  <c r="W499" i="2"/>
  <c r="U499" i="2"/>
  <c r="K499" i="2"/>
  <c r="E499" i="2"/>
  <c r="W498" i="2"/>
  <c r="U498" i="2"/>
  <c r="K498" i="2"/>
  <c r="E498" i="2"/>
  <c r="W497" i="2"/>
  <c r="U497" i="2"/>
  <c r="K497" i="2"/>
  <c r="E497" i="2"/>
  <c r="W496" i="2"/>
  <c r="U496" i="2"/>
  <c r="K496" i="2"/>
  <c r="E496" i="2"/>
  <c r="W495" i="2"/>
  <c r="U495" i="2"/>
  <c r="K495" i="2"/>
  <c r="E495" i="2"/>
  <c r="W494" i="2"/>
  <c r="U494" i="2"/>
  <c r="K494" i="2"/>
  <c r="E494" i="2"/>
  <c r="W493" i="2"/>
  <c r="U493" i="2"/>
  <c r="K493" i="2"/>
  <c r="E493" i="2"/>
  <c r="W492" i="2"/>
  <c r="U492" i="2"/>
  <c r="K492" i="2"/>
  <c r="E492" i="2"/>
  <c r="W491" i="2"/>
  <c r="U491" i="2"/>
  <c r="K491" i="2"/>
  <c r="E491" i="2"/>
  <c r="W490" i="2"/>
  <c r="U490" i="2"/>
  <c r="K490" i="2"/>
  <c r="E490" i="2"/>
  <c r="W489" i="2"/>
  <c r="U489" i="2"/>
  <c r="K489" i="2"/>
  <c r="E489" i="2"/>
  <c r="W488" i="2"/>
  <c r="U488" i="2"/>
  <c r="K488" i="2"/>
  <c r="E488" i="2"/>
  <c r="W487" i="2"/>
  <c r="U487" i="2"/>
  <c r="K487" i="2"/>
  <c r="E487" i="2"/>
  <c r="W486" i="2"/>
  <c r="U486" i="2"/>
  <c r="K486" i="2"/>
  <c r="E486" i="2"/>
  <c r="W485" i="2"/>
  <c r="U485" i="2"/>
  <c r="K485" i="2"/>
  <c r="E485" i="2"/>
  <c r="W484" i="2"/>
  <c r="U484" i="2"/>
  <c r="K484" i="2"/>
  <c r="E484" i="2"/>
  <c r="W483" i="2"/>
  <c r="U483" i="2"/>
  <c r="K483" i="2"/>
  <c r="E483" i="2"/>
  <c r="W482" i="2"/>
  <c r="U482" i="2"/>
  <c r="K482" i="2"/>
  <c r="E482" i="2"/>
  <c r="W481" i="2"/>
  <c r="U481" i="2"/>
  <c r="K481" i="2"/>
  <c r="E481" i="2"/>
  <c r="W480" i="2"/>
  <c r="U480" i="2"/>
  <c r="K480" i="2"/>
  <c r="E480" i="2"/>
  <c r="W479" i="2"/>
  <c r="U479" i="2"/>
  <c r="K479" i="2"/>
  <c r="E479" i="2"/>
  <c r="W478" i="2"/>
  <c r="U478" i="2"/>
  <c r="K478" i="2"/>
  <c r="E478" i="2"/>
  <c r="W477" i="2"/>
  <c r="U477" i="2"/>
  <c r="K477" i="2"/>
  <c r="E477" i="2"/>
  <c r="W476" i="2"/>
  <c r="U476" i="2"/>
  <c r="K476" i="2"/>
  <c r="E476" i="2"/>
  <c r="W475" i="2"/>
  <c r="U475" i="2"/>
  <c r="K475" i="2"/>
  <c r="E475" i="2"/>
  <c r="W474" i="2"/>
  <c r="U474" i="2"/>
  <c r="K474" i="2"/>
  <c r="E474" i="2"/>
  <c r="W473" i="2"/>
  <c r="U473" i="2"/>
  <c r="K473" i="2"/>
  <c r="E473" i="2"/>
  <c r="W472" i="2"/>
  <c r="U472" i="2"/>
  <c r="K472" i="2"/>
  <c r="E472" i="2"/>
  <c r="W471" i="2"/>
  <c r="U471" i="2"/>
  <c r="K471" i="2"/>
  <c r="E471" i="2"/>
  <c r="W470" i="2"/>
  <c r="U470" i="2"/>
  <c r="K470" i="2"/>
  <c r="E470" i="2"/>
  <c r="W469" i="2"/>
  <c r="U469" i="2"/>
  <c r="K469" i="2"/>
  <c r="E469" i="2"/>
  <c r="W468" i="2"/>
  <c r="U468" i="2"/>
  <c r="K468" i="2"/>
  <c r="E468" i="2"/>
  <c r="W467" i="2"/>
  <c r="U467" i="2"/>
  <c r="K467" i="2"/>
  <c r="E467" i="2"/>
  <c r="W466" i="2"/>
  <c r="U466" i="2"/>
  <c r="K466" i="2"/>
  <c r="E466" i="2"/>
  <c r="W465" i="2"/>
  <c r="U465" i="2"/>
  <c r="K465" i="2"/>
  <c r="E465" i="2"/>
  <c r="W464" i="2"/>
  <c r="U464" i="2"/>
  <c r="K464" i="2"/>
  <c r="E464" i="2"/>
  <c r="W463" i="2"/>
  <c r="U463" i="2"/>
  <c r="K463" i="2"/>
  <c r="E463" i="2"/>
  <c r="W462" i="2"/>
  <c r="U462" i="2"/>
  <c r="K462" i="2"/>
  <c r="E462" i="2"/>
  <c r="W461" i="2"/>
  <c r="U461" i="2"/>
  <c r="K461" i="2"/>
  <c r="E461" i="2"/>
  <c r="W460" i="2"/>
  <c r="U460" i="2"/>
  <c r="K460" i="2"/>
  <c r="E460" i="2"/>
  <c r="W459" i="2"/>
  <c r="U459" i="2"/>
  <c r="K459" i="2"/>
  <c r="E459" i="2"/>
  <c r="W458" i="2"/>
  <c r="U458" i="2"/>
  <c r="K458" i="2"/>
  <c r="E458" i="2"/>
  <c r="W457" i="2"/>
  <c r="U457" i="2"/>
  <c r="K457" i="2"/>
  <c r="E457" i="2"/>
  <c r="W456" i="2"/>
  <c r="U456" i="2"/>
  <c r="K456" i="2"/>
  <c r="E456" i="2"/>
  <c r="W455" i="2"/>
  <c r="U455" i="2"/>
  <c r="K455" i="2"/>
  <c r="E455" i="2"/>
  <c r="W454" i="2"/>
  <c r="U454" i="2"/>
  <c r="K454" i="2"/>
  <c r="E454" i="2"/>
  <c r="W453" i="2"/>
  <c r="U453" i="2"/>
  <c r="K453" i="2"/>
  <c r="E453" i="2"/>
  <c r="W452" i="2"/>
  <c r="U452" i="2"/>
  <c r="K452" i="2"/>
  <c r="E452" i="2"/>
  <c r="W451" i="2"/>
  <c r="U451" i="2"/>
  <c r="K451" i="2"/>
  <c r="E451" i="2"/>
  <c r="W450" i="2"/>
  <c r="U450" i="2"/>
  <c r="K450" i="2"/>
  <c r="E450" i="2"/>
  <c r="W449" i="2"/>
  <c r="U449" i="2"/>
  <c r="K449" i="2"/>
  <c r="E449" i="2"/>
  <c r="W448" i="2"/>
  <c r="U448" i="2"/>
  <c r="K448" i="2"/>
  <c r="E448" i="2"/>
  <c r="W447" i="2"/>
  <c r="U447" i="2"/>
  <c r="K447" i="2"/>
  <c r="E447" i="2"/>
  <c r="W446" i="2"/>
  <c r="U446" i="2"/>
  <c r="K446" i="2"/>
  <c r="E446" i="2"/>
  <c r="W445" i="2"/>
  <c r="U445" i="2"/>
  <c r="K445" i="2"/>
  <c r="E445" i="2"/>
  <c r="W444" i="2"/>
  <c r="U444" i="2"/>
  <c r="K444" i="2"/>
  <c r="E444" i="2"/>
  <c r="W443" i="2"/>
  <c r="U443" i="2"/>
  <c r="K443" i="2"/>
  <c r="E443" i="2"/>
  <c r="W442" i="2"/>
  <c r="U442" i="2"/>
  <c r="K442" i="2"/>
  <c r="E442" i="2"/>
  <c r="W441" i="2"/>
  <c r="U441" i="2"/>
  <c r="K441" i="2"/>
  <c r="E441" i="2"/>
  <c r="W440" i="2"/>
  <c r="U440" i="2"/>
  <c r="K440" i="2"/>
  <c r="E440" i="2"/>
  <c r="W439" i="2"/>
  <c r="U439" i="2"/>
  <c r="K439" i="2"/>
  <c r="E439" i="2"/>
  <c r="W438" i="2"/>
  <c r="U438" i="2"/>
  <c r="K438" i="2"/>
  <c r="E438" i="2"/>
  <c r="W437" i="2"/>
  <c r="U437" i="2"/>
  <c r="K437" i="2"/>
  <c r="E437" i="2"/>
  <c r="W436" i="2"/>
  <c r="U436" i="2"/>
  <c r="K436" i="2"/>
  <c r="E436" i="2"/>
  <c r="W435" i="2"/>
  <c r="U435" i="2"/>
  <c r="K435" i="2"/>
  <c r="E435" i="2"/>
  <c r="W434" i="2"/>
  <c r="U434" i="2"/>
  <c r="K434" i="2"/>
  <c r="E434" i="2"/>
  <c r="W433" i="2"/>
  <c r="U433" i="2"/>
  <c r="K433" i="2"/>
  <c r="E433" i="2"/>
  <c r="W432" i="2"/>
  <c r="U432" i="2"/>
  <c r="K432" i="2"/>
  <c r="E432" i="2"/>
  <c r="W431" i="2"/>
  <c r="U431" i="2"/>
  <c r="K431" i="2"/>
  <c r="E431" i="2"/>
  <c r="W430" i="2"/>
  <c r="U430" i="2"/>
  <c r="K430" i="2"/>
  <c r="E430" i="2"/>
  <c r="W429" i="2"/>
  <c r="U429" i="2"/>
  <c r="K429" i="2"/>
  <c r="E429" i="2"/>
  <c r="W428" i="2"/>
  <c r="U428" i="2"/>
  <c r="K428" i="2"/>
  <c r="E428" i="2"/>
  <c r="W427" i="2"/>
  <c r="U427" i="2"/>
  <c r="K427" i="2"/>
  <c r="E427" i="2"/>
  <c r="W426" i="2"/>
  <c r="U426" i="2"/>
  <c r="K426" i="2"/>
  <c r="E426" i="2"/>
  <c r="W425" i="2"/>
  <c r="U425" i="2"/>
  <c r="K425" i="2"/>
  <c r="E425" i="2"/>
  <c r="W424" i="2"/>
  <c r="U424" i="2"/>
  <c r="K424" i="2"/>
  <c r="E424" i="2"/>
  <c r="W423" i="2"/>
  <c r="U423" i="2"/>
  <c r="K423" i="2"/>
  <c r="E423" i="2"/>
  <c r="W422" i="2"/>
  <c r="U422" i="2"/>
  <c r="K422" i="2"/>
  <c r="E422" i="2"/>
  <c r="W421" i="2"/>
  <c r="U421" i="2"/>
  <c r="K421" i="2"/>
  <c r="E421" i="2"/>
  <c r="W420" i="2"/>
  <c r="U420" i="2"/>
  <c r="K420" i="2"/>
  <c r="E420" i="2"/>
  <c r="W419" i="2"/>
  <c r="U419" i="2"/>
  <c r="K419" i="2"/>
  <c r="E419" i="2"/>
  <c r="W418" i="2"/>
  <c r="U418" i="2"/>
  <c r="K418" i="2"/>
  <c r="E418" i="2"/>
  <c r="W417" i="2"/>
  <c r="U417" i="2"/>
  <c r="K417" i="2"/>
  <c r="E417" i="2"/>
  <c r="W416" i="2"/>
  <c r="U416" i="2"/>
  <c r="K416" i="2"/>
  <c r="E416" i="2"/>
  <c r="W415" i="2"/>
  <c r="U415" i="2"/>
  <c r="K415" i="2"/>
  <c r="E415" i="2"/>
  <c r="W414" i="2"/>
  <c r="U414" i="2"/>
  <c r="K414" i="2"/>
  <c r="E414" i="2"/>
  <c r="W413" i="2"/>
  <c r="U413" i="2"/>
  <c r="K413" i="2"/>
  <c r="E413" i="2"/>
  <c r="W412" i="2"/>
  <c r="U412" i="2"/>
  <c r="K412" i="2"/>
  <c r="E412" i="2"/>
  <c r="W411" i="2"/>
  <c r="U411" i="2"/>
  <c r="K411" i="2"/>
  <c r="E411" i="2"/>
  <c r="W410" i="2"/>
  <c r="U410" i="2"/>
  <c r="K410" i="2"/>
  <c r="E410" i="2"/>
  <c r="W409" i="2"/>
  <c r="U409" i="2"/>
  <c r="K409" i="2"/>
  <c r="E409" i="2"/>
  <c r="W408" i="2"/>
  <c r="U408" i="2"/>
  <c r="K408" i="2"/>
  <c r="E408" i="2"/>
  <c r="W407" i="2"/>
  <c r="U407" i="2"/>
  <c r="K407" i="2"/>
  <c r="E407" i="2"/>
  <c r="W406" i="2"/>
  <c r="U406" i="2"/>
  <c r="K406" i="2"/>
  <c r="E406" i="2"/>
  <c r="W405" i="2"/>
  <c r="U405" i="2"/>
  <c r="K405" i="2"/>
  <c r="E405" i="2"/>
  <c r="W404" i="2"/>
  <c r="U404" i="2"/>
  <c r="K404" i="2"/>
  <c r="E404" i="2"/>
  <c r="W403" i="2"/>
  <c r="U403" i="2"/>
  <c r="K403" i="2"/>
  <c r="E403" i="2"/>
  <c r="W402" i="2"/>
  <c r="U402" i="2"/>
  <c r="K402" i="2"/>
  <c r="E402" i="2"/>
  <c r="W401" i="2"/>
  <c r="U401" i="2"/>
  <c r="K401" i="2"/>
  <c r="E401" i="2"/>
  <c r="W400" i="2"/>
  <c r="U400" i="2"/>
  <c r="K400" i="2"/>
  <c r="E400" i="2"/>
  <c r="W399" i="2"/>
  <c r="U399" i="2"/>
  <c r="K399" i="2"/>
  <c r="E399" i="2"/>
  <c r="W398" i="2"/>
  <c r="U398" i="2"/>
  <c r="K398" i="2"/>
  <c r="E398" i="2"/>
  <c r="W397" i="2"/>
  <c r="U397" i="2"/>
  <c r="K397" i="2"/>
  <c r="E397" i="2"/>
  <c r="W396" i="2"/>
  <c r="U396" i="2"/>
  <c r="K396" i="2"/>
  <c r="E396" i="2"/>
  <c r="W395" i="2"/>
  <c r="U395" i="2"/>
  <c r="K395" i="2"/>
  <c r="E395" i="2"/>
  <c r="W394" i="2"/>
  <c r="U394" i="2"/>
  <c r="K394" i="2"/>
  <c r="E394" i="2"/>
  <c r="W393" i="2"/>
  <c r="U393" i="2"/>
  <c r="K393" i="2"/>
  <c r="E393" i="2"/>
  <c r="W392" i="2"/>
  <c r="U392" i="2"/>
  <c r="K392" i="2"/>
  <c r="E392" i="2"/>
  <c r="W391" i="2"/>
  <c r="U391" i="2"/>
  <c r="K391" i="2"/>
  <c r="E391" i="2"/>
  <c r="W390" i="2"/>
  <c r="U390" i="2"/>
  <c r="K390" i="2"/>
  <c r="E390" i="2"/>
  <c r="W389" i="2"/>
  <c r="U389" i="2"/>
  <c r="K389" i="2"/>
  <c r="E389" i="2"/>
  <c r="W388" i="2"/>
  <c r="U388" i="2"/>
  <c r="K388" i="2"/>
  <c r="E388" i="2"/>
  <c r="W387" i="2"/>
  <c r="U387" i="2"/>
  <c r="K387" i="2"/>
  <c r="E387" i="2"/>
  <c r="W386" i="2"/>
  <c r="U386" i="2"/>
  <c r="K386" i="2"/>
  <c r="E386" i="2"/>
  <c r="W385" i="2"/>
  <c r="U385" i="2"/>
  <c r="K385" i="2"/>
  <c r="E385" i="2"/>
  <c r="W384" i="2"/>
  <c r="U384" i="2"/>
  <c r="K384" i="2"/>
  <c r="E384" i="2"/>
  <c r="W383" i="2"/>
  <c r="U383" i="2"/>
  <c r="K383" i="2"/>
  <c r="E383" i="2"/>
  <c r="W382" i="2"/>
  <c r="U382" i="2"/>
  <c r="K382" i="2"/>
  <c r="E382" i="2"/>
  <c r="W381" i="2"/>
  <c r="U381" i="2"/>
  <c r="K381" i="2"/>
  <c r="E381" i="2"/>
  <c r="W380" i="2"/>
  <c r="U380" i="2"/>
  <c r="K380" i="2"/>
  <c r="E380" i="2"/>
  <c r="W379" i="2"/>
  <c r="U379" i="2"/>
  <c r="K379" i="2"/>
  <c r="E379" i="2"/>
  <c r="W378" i="2"/>
  <c r="U378" i="2"/>
  <c r="K378" i="2"/>
  <c r="E378" i="2"/>
  <c r="W377" i="2"/>
  <c r="U377" i="2"/>
  <c r="K377" i="2"/>
  <c r="E377" i="2"/>
  <c r="W376" i="2"/>
  <c r="U376" i="2"/>
  <c r="K376" i="2"/>
  <c r="E376" i="2"/>
  <c r="W375" i="2"/>
  <c r="U375" i="2"/>
  <c r="K375" i="2"/>
  <c r="E375" i="2"/>
  <c r="W374" i="2"/>
  <c r="U374" i="2"/>
  <c r="K374" i="2"/>
  <c r="E374" i="2"/>
  <c r="W373" i="2"/>
  <c r="U373" i="2"/>
  <c r="K373" i="2"/>
  <c r="E373" i="2"/>
  <c r="W372" i="2"/>
  <c r="U372" i="2"/>
  <c r="K372" i="2"/>
  <c r="E372" i="2"/>
  <c r="W371" i="2"/>
  <c r="U371" i="2"/>
  <c r="K371" i="2"/>
  <c r="E371" i="2"/>
  <c r="W370" i="2"/>
  <c r="U370" i="2"/>
  <c r="K370" i="2"/>
  <c r="E370" i="2"/>
  <c r="W369" i="2"/>
  <c r="U369" i="2"/>
  <c r="K369" i="2"/>
  <c r="E369" i="2"/>
  <c r="W368" i="2"/>
  <c r="U368" i="2"/>
  <c r="K368" i="2"/>
  <c r="E368" i="2"/>
  <c r="W367" i="2"/>
  <c r="U367" i="2"/>
  <c r="K367" i="2"/>
  <c r="E367" i="2"/>
  <c r="W366" i="2"/>
  <c r="U366" i="2"/>
  <c r="K366" i="2"/>
  <c r="E366" i="2"/>
  <c r="W365" i="2"/>
  <c r="U365" i="2"/>
  <c r="K365" i="2"/>
  <c r="E365" i="2"/>
  <c r="W364" i="2"/>
  <c r="U364" i="2"/>
  <c r="K364" i="2"/>
  <c r="E364" i="2"/>
  <c r="W363" i="2"/>
  <c r="U363" i="2"/>
  <c r="K363" i="2"/>
  <c r="E363" i="2"/>
  <c r="W362" i="2"/>
  <c r="U362" i="2"/>
  <c r="K362" i="2"/>
  <c r="E362" i="2"/>
  <c r="W361" i="2"/>
  <c r="U361" i="2"/>
  <c r="K361" i="2"/>
  <c r="E361" i="2"/>
  <c r="W360" i="2"/>
  <c r="U360" i="2"/>
  <c r="K360" i="2"/>
  <c r="E360" i="2"/>
  <c r="W359" i="2"/>
  <c r="U359" i="2"/>
  <c r="K359" i="2"/>
  <c r="E359" i="2"/>
  <c r="W358" i="2"/>
  <c r="U358" i="2"/>
  <c r="K358" i="2"/>
  <c r="E358" i="2"/>
  <c r="W357" i="2"/>
  <c r="U357" i="2"/>
  <c r="K357" i="2"/>
  <c r="E357" i="2"/>
  <c r="W356" i="2"/>
  <c r="U356" i="2"/>
  <c r="K356" i="2"/>
  <c r="E356" i="2"/>
  <c r="W355" i="2"/>
  <c r="U355" i="2"/>
  <c r="K355" i="2"/>
  <c r="E355" i="2"/>
  <c r="W354" i="2"/>
  <c r="U354" i="2"/>
  <c r="K354" i="2"/>
  <c r="E354" i="2"/>
  <c r="W353" i="2"/>
  <c r="U353" i="2"/>
  <c r="K353" i="2"/>
  <c r="E353" i="2"/>
  <c r="W352" i="2"/>
  <c r="U352" i="2"/>
  <c r="K352" i="2"/>
  <c r="E352" i="2"/>
  <c r="W351" i="2"/>
  <c r="U351" i="2"/>
  <c r="K351" i="2"/>
  <c r="E351" i="2"/>
  <c r="W350" i="2"/>
  <c r="U350" i="2"/>
  <c r="K350" i="2"/>
  <c r="E350" i="2"/>
  <c r="W349" i="2"/>
  <c r="U349" i="2"/>
  <c r="K349" i="2"/>
  <c r="E349" i="2"/>
  <c r="W348" i="2"/>
  <c r="U348" i="2"/>
  <c r="K348" i="2"/>
  <c r="E348" i="2"/>
  <c r="W347" i="2"/>
  <c r="U347" i="2"/>
  <c r="K347" i="2"/>
  <c r="E347" i="2"/>
  <c r="W346" i="2"/>
  <c r="U346" i="2"/>
  <c r="K346" i="2"/>
  <c r="E346" i="2"/>
  <c r="W345" i="2"/>
  <c r="U345" i="2"/>
  <c r="K345" i="2"/>
  <c r="E345" i="2"/>
  <c r="W344" i="2"/>
  <c r="U344" i="2"/>
  <c r="K344" i="2"/>
  <c r="E344" i="2"/>
  <c r="W343" i="2"/>
  <c r="U343" i="2"/>
  <c r="K343" i="2"/>
  <c r="E343" i="2"/>
  <c r="W342" i="2"/>
  <c r="U342" i="2"/>
  <c r="K342" i="2"/>
  <c r="E342" i="2"/>
  <c r="W341" i="2"/>
  <c r="U341" i="2"/>
  <c r="K341" i="2"/>
  <c r="E341" i="2"/>
  <c r="W340" i="2"/>
  <c r="U340" i="2"/>
  <c r="K340" i="2"/>
  <c r="E340" i="2"/>
  <c r="W339" i="2"/>
  <c r="U339" i="2"/>
  <c r="K339" i="2"/>
  <c r="E339" i="2"/>
  <c r="W338" i="2"/>
  <c r="U338" i="2"/>
  <c r="K338" i="2"/>
  <c r="E338" i="2"/>
  <c r="W337" i="2"/>
  <c r="U337" i="2"/>
  <c r="K337" i="2"/>
  <c r="E337" i="2"/>
  <c r="W336" i="2"/>
  <c r="U336" i="2"/>
  <c r="K336" i="2"/>
  <c r="E336" i="2"/>
  <c r="W335" i="2"/>
  <c r="U335" i="2"/>
  <c r="K335" i="2"/>
  <c r="E335" i="2"/>
  <c r="W334" i="2"/>
  <c r="U334" i="2"/>
  <c r="K334" i="2"/>
  <c r="E334" i="2"/>
  <c r="W333" i="2"/>
  <c r="U333" i="2"/>
  <c r="K333" i="2"/>
  <c r="E333" i="2"/>
  <c r="W332" i="2"/>
  <c r="U332" i="2"/>
  <c r="K332" i="2"/>
  <c r="E332" i="2"/>
  <c r="W331" i="2"/>
  <c r="U331" i="2"/>
  <c r="K331" i="2"/>
  <c r="E331" i="2"/>
  <c r="W330" i="2"/>
  <c r="U330" i="2"/>
  <c r="K330" i="2"/>
  <c r="E330" i="2"/>
  <c r="W329" i="2"/>
  <c r="U329" i="2"/>
  <c r="K329" i="2"/>
  <c r="E329" i="2"/>
  <c r="W328" i="2"/>
  <c r="U328" i="2"/>
  <c r="K328" i="2"/>
  <c r="E328" i="2"/>
  <c r="W327" i="2"/>
  <c r="U327" i="2"/>
  <c r="K327" i="2"/>
  <c r="E327" i="2"/>
  <c r="W326" i="2"/>
  <c r="U326" i="2"/>
  <c r="K326" i="2"/>
  <c r="E326" i="2"/>
  <c r="W325" i="2"/>
  <c r="U325" i="2"/>
  <c r="K325" i="2"/>
  <c r="E325" i="2"/>
  <c r="W324" i="2"/>
  <c r="U324" i="2"/>
  <c r="K324" i="2"/>
  <c r="E324" i="2"/>
  <c r="W323" i="2"/>
  <c r="U323" i="2"/>
  <c r="K323" i="2"/>
  <c r="E323" i="2"/>
  <c r="W322" i="2"/>
  <c r="U322" i="2"/>
  <c r="K322" i="2"/>
  <c r="E322" i="2"/>
  <c r="W321" i="2"/>
  <c r="U321" i="2"/>
  <c r="K321" i="2"/>
  <c r="E321" i="2"/>
  <c r="W320" i="2"/>
  <c r="U320" i="2"/>
  <c r="K320" i="2"/>
  <c r="E320" i="2"/>
  <c r="W319" i="2"/>
  <c r="U319" i="2"/>
  <c r="K319" i="2"/>
  <c r="E319" i="2"/>
  <c r="W318" i="2"/>
  <c r="U318" i="2"/>
  <c r="K318" i="2"/>
  <c r="E318" i="2"/>
  <c r="W317" i="2"/>
  <c r="U317" i="2"/>
  <c r="K317" i="2"/>
  <c r="E317" i="2"/>
  <c r="W316" i="2"/>
  <c r="U316" i="2"/>
  <c r="K316" i="2"/>
  <c r="E316" i="2"/>
  <c r="W315" i="2"/>
  <c r="U315" i="2"/>
  <c r="K315" i="2"/>
  <c r="E315" i="2"/>
  <c r="W314" i="2"/>
  <c r="U314" i="2"/>
  <c r="K314" i="2"/>
  <c r="E314" i="2"/>
  <c r="W313" i="2"/>
  <c r="U313" i="2"/>
  <c r="K313" i="2"/>
  <c r="E313" i="2"/>
  <c r="W312" i="2"/>
  <c r="U312" i="2"/>
  <c r="K312" i="2"/>
  <c r="E312" i="2"/>
  <c r="W311" i="2"/>
  <c r="U311" i="2"/>
  <c r="K311" i="2"/>
  <c r="E311" i="2"/>
  <c r="W310" i="2"/>
  <c r="U310" i="2"/>
  <c r="K310" i="2"/>
  <c r="E310" i="2"/>
  <c r="W309" i="2"/>
  <c r="U309" i="2"/>
  <c r="K309" i="2"/>
  <c r="E309" i="2"/>
  <c r="W308" i="2"/>
  <c r="U308" i="2"/>
  <c r="K308" i="2"/>
  <c r="E308" i="2"/>
  <c r="W307" i="2"/>
  <c r="U307" i="2"/>
  <c r="K307" i="2"/>
  <c r="E307" i="2"/>
  <c r="W306" i="2"/>
  <c r="U306" i="2"/>
  <c r="K306" i="2"/>
  <c r="E306" i="2"/>
  <c r="W305" i="2"/>
  <c r="U305" i="2"/>
  <c r="K305" i="2"/>
  <c r="E305" i="2"/>
  <c r="W304" i="2"/>
  <c r="U304" i="2"/>
  <c r="K304" i="2"/>
  <c r="E304" i="2"/>
  <c r="W303" i="2"/>
  <c r="U303" i="2"/>
  <c r="K303" i="2"/>
  <c r="E303" i="2"/>
  <c r="W302" i="2"/>
  <c r="U302" i="2"/>
  <c r="K302" i="2"/>
  <c r="E302" i="2"/>
  <c r="W301" i="2"/>
  <c r="U301" i="2"/>
  <c r="K301" i="2"/>
  <c r="E301" i="2"/>
  <c r="W300" i="2"/>
  <c r="U300" i="2"/>
  <c r="K300" i="2"/>
  <c r="E300" i="2"/>
  <c r="W299" i="2"/>
  <c r="U299" i="2"/>
  <c r="K299" i="2"/>
  <c r="E299" i="2"/>
  <c r="W298" i="2"/>
  <c r="U298" i="2"/>
  <c r="K298" i="2"/>
  <c r="E298" i="2"/>
  <c r="W297" i="2"/>
  <c r="U297" i="2"/>
  <c r="K297" i="2"/>
  <c r="E297" i="2"/>
  <c r="W296" i="2"/>
  <c r="U296" i="2"/>
  <c r="K296" i="2"/>
  <c r="E296" i="2"/>
  <c r="W295" i="2"/>
  <c r="U295" i="2"/>
  <c r="K295" i="2"/>
  <c r="E295" i="2"/>
  <c r="W294" i="2"/>
  <c r="U294" i="2"/>
  <c r="K294" i="2"/>
  <c r="E294" i="2"/>
  <c r="W293" i="2"/>
  <c r="U293" i="2"/>
  <c r="K293" i="2"/>
  <c r="E293" i="2"/>
  <c r="W292" i="2"/>
  <c r="U292" i="2"/>
  <c r="K292" i="2"/>
  <c r="E292" i="2"/>
  <c r="W291" i="2"/>
  <c r="U291" i="2"/>
  <c r="K291" i="2"/>
  <c r="E291" i="2"/>
  <c r="W290" i="2"/>
  <c r="U290" i="2"/>
  <c r="K290" i="2"/>
  <c r="E290" i="2"/>
  <c r="W289" i="2"/>
  <c r="U289" i="2"/>
  <c r="K289" i="2"/>
  <c r="E289" i="2"/>
  <c r="W288" i="2"/>
  <c r="U288" i="2"/>
  <c r="K288" i="2"/>
  <c r="E288" i="2"/>
  <c r="W287" i="2"/>
  <c r="U287" i="2"/>
  <c r="K287" i="2"/>
  <c r="E287" i="2"/>
  <c r="W286" i="2"/>
  <c r="U286" i="2"/>
  <c r="K286" i="2"/>
  <c r="E286" i="2"/>
  <c r="W285" i="2"/>
  <c r="U285" i="2"/>
  <c r="K285" i="2"/>
  <c r="E285" i="2"/>
  <c r="W284" i="2"/>
  <c r="U284" i="2"/>
  <c r="K284" i="2"/>
  <c r="E284" i="2"/>
  <c r="W283" i="2"/>
  <c r="U283" i="2"/>
  <c r="K283" i="2"/>
  <c r="E283" i="2"/>
  <c r="W282" i="2"/>
  <c r="U282" i="2"/>
  <c r="K282" i="2"/>
  <c r="E282" i="2"/>
  <c r="W281" i="2"/>
  <c r="U281" i="2"/>
  <c r="K281" i="2"/>
  <c r="E281" i="2"/>
  <c r="W280" i="2"/>
  <c r="U280" i="2"/>
  <c r="K280" i="2"/>
  <c r="E280" i="2"/>
  <c r="W279" i="2"/>
  <c r="U279" i="2"/>
  <c r="K279" i="2"/>
  <c r="E279" i="2"/>
  <c r="W278" i="2"/>
  <c r="U278" i="2"/>
  <c r="K278" i="2"/>
  <c r="E278" i="2"/>
  <c r="W277" i="2"/>
  <c r="U277" i="2"/>
  <c r="K277" i="2"/>
  <c r="E277" i="2"/>
  <c r="W276" i="2"/>
  <c r="U276" i="2"/>
  <c r="K276" i="2"/>
  <c r="E276" i="2"/>
  <c r="W275" i="2"/>
  <c r="U275" i="2"/>
  <c r="K275" i="2"/>
  <c r="E275" i="2"/>
  <c r="W274" i="2"/>
  <c r="U274" i="2"/>
  <c r="K274" i="2"/>
  <c r="E274" i="2"/>
  <c r="W273" i="2"/>
  <c r="U273" i="2"/>
  <c r="K273" i="2"/>
  <c r="E273" i="2"/>
  <c r="W272" i="2"/>
  <c r="U272" i="2"/>
  <c r="K272" i="2"/>
  <c r="E272" i="2"/>
  <c r="W271" i="2"/>
  <c r="U271" i="2"/>
  <c r="K271" i="2"/>
  <c r="E271" i="2"/>
  <c r="W270" i="2"/>
  <c r="U270" i="2"/>
  <c r="K270" i="2"/>
  <c r="E270" i="2"/>
  <c r="W269" i="2"/>
  <c r="U269" i="2"/>
  <c r="K269" i="2"/>
  <c r="E269" i="2"/>
  <c r="W268" i="2"/>
  <c r="U268" i="2"/>
  <c r="K268" i="2"/>
  <c r="E268" i="2"/>
  <c r="W267" i="2"/>
  <c r="U267" i="2"/>
  <c r="K267" i="2"/>
  <c r="E267" i="2"/>
  <c r="W266" i="2"/>
  <c r="U266" i="2"/>
  <c r="K266" i="2"/>
  <c r="E266" i="2"/>
  <c r="W265" i="2"/>
  <c r="U265" i="2"/>
  <c r="K265" i="2"/>
  <c r="E265" i="2"/>
  <c r="W264" i="2"/>
  <c r="U264" i="2"/>
  <c r="K264" i="2"/>
  <c r="E264" i="2"/>
  <c r="W263" i="2"/>
  <c r="U263" i="2"/>
  <c r="K263" i="2"/>
  <c r="E263" i="2"/>
  <c r="W262" i="2"/>
  <c r="U262" i="2"/>
  <c r="K262" i="2"/>
  <c r="E262" i="2"/>
  <c r="W261" i="2"/>
  <c r="U261" i="2"/>
  <c r="K261" i="2"/>
  <c r="E261" i="2"/>
  <c r="W260" i="2"/>
  <c r="U260" i="2"/>
  <c r="K260" i="2"/>
  <c r="E260" i="2"/>
  <c r="W259" i="2"/>
  <c r="U259" i="2"/>
  <c r="K259" i="2"/>
  <c r="E259" i="2"/>
  <c r="W258" i="2"/>
  <c r="U258" i="2"/>
  <c r="K258" i="2"/>
  <c r="E258" i="2"/>
  <c r="W257" i="2"/>
  <c r="U257" i="2"/>
  <c r="K257" i="2"/>
  <c r="E257" i="2"/>
  <c r="W256" i="2"/>
  <c r="U256" i="2"/>
  <c r="K256" i="2"/>
  <c r="E256" i="2"/>
  <c r="W255" i="2"/>
  <c r="U255" i="2"/>
  <c r="K255" i="2"/>
  <c r="E255" i="2"/>
  <c r="W254" i="2"/>
  <c r="U254" i="2"/>
  <c r="K254" i="2"/>
  <c r="E254" i="2"/>
  <c r="W253" i="2"/>
  <c r="U253" i="2"/>
  <c r="K253" i="2"/>
  <c r="E253" i="2"/>
  <c r="W252" i="2"/>
  <c r="U252" i="2"/>
  <c r="K252" i="2"/>
  <c r="E252" i="2"/>
  <c r="W251" i="2"/>
  <c r="U251" i="2"/>
  <c r="K251" i="2"/>
  <c r="E251" i="2"/>
  <c r="W250" i="2"/>
  <c r="U250" i="2"/>
  <c r="K250" i="2"/>
  <c r="E250" i="2"/>
  <c r="W249" i="2"/>
  <c r="U249" i="2"/>
  <c r="K249" i="2"/>
  <c r="E249" i="2"/>
  <c r="W248" i="2"/>
  <c r="U248" i="2"/>
  <c r="K248" i="2"/>
  <c r="E248" i="2"/>
  <c r="W247" i="2"/>
  <c r="U247" i="2"/>
  <c r="K247" i="2"/>
  <c r="E247" i="2"/>
  <c r="W246" i="2"/>
  <c r="U246" i="2"/>
  <c r="K246" i="2"/>
  <c r="E246" i="2"/>
  <c r="W245" i="2"/>
  <c r="U245" i="2"/>
  <c r="K245" i="2"/>
  <c r="E245" i="2"/>
  <c r="W244" i="2"/>
  <c r="U244" i="2"/>
  <c r="K244" i="2"/>
  <c r="E244" i="2"/>
  <c r="W243" i="2"/>
  <c r="U243" i="2"/>
  <c r="K243" i="2"/>
  <c r="E243" i="2"/>
  <c r="W242" i="2"/>
  <c r="U242" i="2"/>
  <c r="K242" i="2"/>
  <c r="E242" i="2"/>
  <c r="W241" i="2"/>
  <c r="U241" i="2"/>
  <c r="K241" i="2"/>
  <c r="E241" i="2"/>
  <c r="W240" i="2"/>
  <c r="U240" i="2"/>
  <c r="K240" i="2"/>
  <c r="E240" i="2"/>
  <c r="W239" i="2"/>
  <c r="U239" i="2"/>
  <c r="K239" i="2"/>
  <c r="E239" i="2"/>
  <c r="W238" i="2"/>
  <c r="U238" i="2"/>
  <c r="K238" i="2"/>
  <c r="E238" i="2"/>
  <c r="W237" i="2"/>
  <c r="U237" i="2"/>
  <c r="K237" i="2"/>
  <c r="E237" i="2"/>
  <c r="W236" i="2"/>
  <c r="U236" i="2"/>
  <c r="K236" i="2"/>
  <c r="E236" i="2"/>
  <c r="W235" i="2"/>
  <c r="U235" i="2"/>
  <c r="K235" i="2"/>
  <c r="E235" i="2"/>
  <c r="W234" i="2"/>
  <c r="U234" i="2"/>
  <c r="K234" i="2"/>
  <c r="E234" i="2"/>
  <c r="W233" i="2"/>
  <c r="U233" i="2"/>
  <c r="K233" i="2"/>
  <c r="E233" i="2"/>
  <c r="W232" i="2"/>
  <c r="U232" i="2"/>
  <c r="K232" i="2"/>
  <c r="E232" i="2"/>
  <c r="W231" i="2"/>
  <c r="U231" i="2"/>
  <c r="K231" i="2"/>
  <c r="E231" i="2"/>
  <c r="W230" i="2"/>
  <c r="U230" i="2"/>
  <c r="K230" i="2"/>
  <c r="E230" i="2"/>
  <c r="W229" i="2"/>
  <c r="U229" i="2"/>
  <c r="K229" i="2"/>
  <c r="E229" i="2"/>
  <c r="W228" i="2"/>
  <c r="U228" i="2"/>
  <c r="K228" i="2"/>
  <c r="E228" i="2"/>
  <c r="W227" i="2"/>
  <c r="U227" i="2"/>
  <c r="K227" i="2"/>
  <c r="E227" i="2"/>
  <c r="W226" i="2"/>
  <c r="U226" i="2"/>
  <c r="K226" i="2"/>
  <c r="E226" i="2"/>
  <c r="W225" i="2"/>
  <c r="U225" i="2"/>
  <c r="K225" i="2"/>
  <c r="E225" i="2"/>
  <c r="W224" i="2"/>
  <c r="U224" i="2"/>
  <c r="K224" i="2"/>
  <c r="E224" i="2"/>
  <c r="W223" i="2"/>
  <c r="U223" i="2"/>
  <c r="K223" i="2"/>
  <c r="E223" i="2"/>
  <c r="W222" i="2"/>
  <c r="U222" i="2"/>
  <c r="K222" i="2"/>
  <c r="E222" i="2"/>
  <c r="W221" i="2"/>
  <c r="U221" i="2"/>
  <c r="K221" i="2"/>
  <c r="E221" i="2"/>
  <c r="W220" i="2"/>
  <c r="U220" i="2"/>
  <c r="K220" i="2"/>
  <c r="E220" i="2"/>
  <c r="W219" i="2"/>
  <c r="U219" i="2"/>
  <c r="K219" i="2"/>
  <c r="E219" i="2"/>
  <c r="W218" i="2"/>
  <c r="U218" i="2"/>
  <c r="K218" i="2"/>
  <c r="E218" i="2"/>
  <c r="W217" i="2"/>
  <c r="U217" i="2"/>
  <c r="K217" i="2"/>
  <c r="E217" i="2"/>
  <c r="W216" i="2"/>
  <c r="U216" i="2"/>
  <c r="K216" i="2"/>
  <c r="E216" i="2"/>
  <c r="W215" i="2"/>
  <c r="U215" i="2"/>
  <c r="K215" i="2"/>
  <c r="E215" i="2"/>
  <c r="W214" i="2"/>
  <c r="U214" i="2"/>
  <c r="K214" i="2"/>
  <c r="E214" i="2"/>
  <c r="W213" i="2"/>
  <c r="U213" i="2"/>
  <c r="K213" i="2"/>
  <c r="E213" i="2"/>
  <c r="W212" i="2"/>
  <c r="U212" i="2"/>
  <c r="K212" i="2"/>
  <c r="E212" i="2"/>
  <c r="W211" i="2"/>
  <c r="U211" i="2"/>
  <c r="K211" i="2"/>
  <c r="E211" i="2"/>
  <c r="W210" i="2"/>
  <c r="U210" i="2"/>
  <c r="K210" i="2"/>
  <c r="E210" i="2"/>
  <c r="W209" i="2"/>
  <c r="U209" i="2"/>
  <c r="K209" i="2"/>
  <c r="E209" i="2"/>
  <c r="W208" i="2"/>
  <c r="U208" i="2"/>
  <c r="K208" i="2"/>
  <c r="E208" i="2"/>
  <c r="W207" i="2"/>
  <c r="U207" i="2"/>
  <c r="K207" i="2"/>
  <c r="E207" i="2"/>
  <c r="W206" i="2"/>
  <c r="U206" i="2"/>
  <c r="K206" i="2"/>
  <c r="E206" i="2"/>
  <c r="W205" i="2"/>
  <c r="U205" i="2"/>
  <c r="K205" i="2"/>
  <c r="E205" i="2"/>
  <c r="W204" i="2"/>
  <c r="U204" i="2"/>
  <c r="K204" i="2"/>
  <c r="E204" i="2"/>
  <c r="W203" i="2"/>
  <c r="U203" i="2"/>
  <c r="K203" i="2"/>
  <c r="E203" i="2"/>
  <c r="W202" i="2"/>
  <c r="U202" i="2"/>
  <c r="K202" i="2"/>
  <c r="E202" i="2"/>
  <c r="W201" i="2"/>
  <c r="U201" i="2"/>
  <c r="K201" i="2"/>
  <c r="E201" i="2"/>
  <c r="W200" i="2"/>
  <c r="U200" i="2"/>
  <c r="K200" i="2"/>
  <c r="E200" i="2"/>
  <c r="W199" i="2"/>
  <c r="U199" i="2"/>
  <c r="K199" i="2"/>
  <c r="E199" i="2"/>
  <c r="W198" i="2"/>
  <c r="U198" i="2"/>
  <c r="K198" i="2"/>
  <c r="E198" i="2"/>
  <c r="W197" i="2"/>
  <c r="U197" i="2"/>
  <c r="K197" i="2"/>
  <c r="E197" i="2"/>
  <c r="W196" i="2"/>
  <c r="U196" i="2"/>
  <c r="K196" i="2"/>
  <c r="E196" i="2"/>
  <c r="W195" i="2"/>
  <c r="U195" i="2"/>
  <c r="K195" i="2"/>
  <c r="E195" i="2"/>
  <c r="W194" i="2"/>
  <c r="U194" i="2"/>
  <c r="K194" i="2"/>
  <c r="E194" i="2"/>
  <c r="W193" i="2"/>
  <c r="U193" i="2"/>
  <c r="K193" i="2"/>
  <c r="E193" i="2"/>
  <c r="W192" i="2"/>
  <c r="U192" i="2"/>
  <c r="K192" i="2"/>
  <c r="E192" i="2"/>
  <c r="W191" i="2"/>
  <c r="U191" i="2"/>
  <c r="K191" i="2"/>
  <c r="E191" i="2"/>
  <c r="W190" i="2"/>
  <c r="U190" i="2"/>
  <c r="K190" i="2"/>
  <c r="E190" i="2"/>
  <c r="W189" i="2"/>
  <c r="U189" i="2"/>
  <c r="K189" i="2"/>
  <c r="E189" i="2"/>
  <c r="W188" i="2"/>
  <c r="U188" i="2"/>
  <c r="K188" i="2"/>
  <c r="E188" i="2"/>
  <c r="W187" i="2"/>
  <c r="U187" i="2"/>
  <c r="K187" i="2"/>
  <c r="E187" i="2"/>
  <c r="W186" i="2"/>
  <c r="U186" i="2"/>
  <c r="K186" i="2"/>
  <c r="E186" i="2"/>
  <c r="W185" i="2"/>
  <c r="U185" i="2"/>
  <c r="K185" i="2"/>
  <c r="E185" i="2"/>
  <c r="W184" i="2"/>
  <c r="U184" i="2"/>
  <c r="K184" i="2"/>
  <c r="E184" i="2"/>
  <c r="W183" i="2"/>
  <c r="U183" i="2"/>
  <c r="K183" i="2"/>
  <c r="E183" i="2"/>
  <c r="W182" i="2"/>
  <c r="U182" i="2"/>
  <c r="K182" i="2"/>
  <c r="E182" i="2"/>
  <c r="W181" i="2"/>
  <c r="U181" i="2"/>
  <c r="K181" i="2"/>
  <c r="E181" i="2"/>
  <c r="W180" i="2"/>
  <c r="U180" i="2"/>
  <c r="K180" i="2"/>
  <c r="E180" i="2"/>
  <c r="W179" i="2"/>
  <c r="U179" i="2"/>
  <c r="K179" i="2"/>
  <c r="E179" i="2"/>
  <c r="W178" i="2"/>
  <c r="U178" i="2"/>
  <c r="K178" i="2"/>
  <c r="E178" i="2"/>
  <c r="W177" i="2"/>
  <c r="U177" i="2"/>
  <c r="K177" i="2"/>
  <c r="E177" i="2"/>
  <c r="W176" i="2"/>
  <c r="U176" i="2"/>
  <c r="K176" i="2"/>
  <c r="E176" i="2"/>
  <c r="W175" i="2"/>
  <c r="U175" i="2"/>
  <c r="K175" i="2"/>
  <c r="E175" i="2"/>
  <c r="W174" i="2"/>
  <c r="U174" i="2"/>
  <c r="K174" i="2"/>
  <c r="E174" i="2"/>
  <c r="W173" i="2"/>
  <c r="U173" i="2"/>
  <c r="K173" i="2"/>
  <c r="E173" i="2"/>
  <c r="W172" i="2"/>
  <c r="U172" i="2"/>
  <c r="K172" i="2"/>
  <c r="E172" i="2"/>
  <c r="W171" i="2"/>
  <c r="U171" i="2"/>
  <c r="K171" i="2"/>
  <c r="E171" i="2"/>
  <c r="W170" i="2"/>
  <c r="U170" i="2"/>
  <c r="K170" i="2"/>
  <c r="E170" i="2"/>
  <c r="W169" i="2"/>
  <c r="U169" i="2"/>
  <c r="K169" i="2"/>
  <c r="E169" i="2"/>
  <c r="W168" i="2"/>
  <c r="U168" i="2"/>
  <c r="K168" i="2"/>
  <c r="E168" i="2"/>
  <c r="W167" i="2"/>
  <c r="U167" i="2"/>
  <c r="K167" i="2"/>
  <c r="E167" i="2"/>
  <c r="W166" i="2"/>
  <c r="U166" i="2"/>
  <c r="K166" i="2"/>
  <c r="E166" i="2"/>
  <c r="W165" i="2"/>
  <c r="U165" i="2"/>
  <c r="K165" i="2"/>
  <c r="E165" i="2"/>
  <c r="W164" i="2"/>
  <c r="U164" i="2"/>
  <c r="K164" i="2"/>
  <c r="E164" i="2"/>
  <c r="W163" i="2"/>
  <c r="U163" i="2"/>
  <c r="K163" i="2"/>
  <c r="E163" i="2"/>
  <c r="W162" i="2"/>
  <c r="U162" i="2"/>
  <c r="K162" i="2"/>
  <c r="E162" i="2"/>
  <c r="W161" i="2"/>
  <c r="U161" i="2"/>
  <c r="K161" i="2"/>
  <c r="E161" i="2"/>
  <c r="W160" i="2"/>
  <c r="U160" i="2"/>
  <c r="K160" i="2"/>
  <c r="E160" i="2"/>
  <c r="W159" i="2"/>
  <c r="U159" i="2"/>
  <c r="K159" i="2"/>
  <c r="E159" i="2"/>
  <c r="W158" i="2"/>
  <c r="U158" i="2"/>
  <c r="K158" i="2"/>
  <c r="E158" i="2"/>
  <c r="W157" i="2"/>
  <c r="U157" i="2"/>
  <c r="K157" i="2"/>
  <c r="E157" i="2"/>
  <c r="W156" i="2"/>
  <c r="U156" i="2"/>
  <c r="K156" i="2"/>
  <c r="E156" i="2"/>
  <c r="W155" i="2"/>
  <c r="U155" i="2"/>
  <c r="K155" i="2"/>
  <c r="E155" i="2"/>
  <c r="W154" i="2"/>
  <c r="U154" i="2"/>
  <c r="K154" i="2"/>
  <c r="E154" i="2"/>
  <c r="W153" i="2"/>
  <c r="U153" i="2"/>
  <c r="K153" i="2"/>
  <c r="E153" i="2"/>
  <c r="W152" i="2"/>
  <c r="U152" i="2"/>
  <c r="K152" i="2"/>
  <c r="E152" i="2"/>
  <c r="W151" i="2"/>
  <c r="U151" i="2"/>
  <c r="K151" i="2"/>
  <c r="E151" i="2"/>
  <c r="W150" i="2"/>
  <c r="U150" i="2"/>
  <c r="K150" i="2"/>
  <c r="E150" i="2"/>
  <c r="W149" i="2"/>
  <c r="U149" i="2"/>
  <c r="K149" i="2"/>
  <c r="E149" i="2"/>
  <c r="W148" i="2"/>
  <c r="U148" i="2"/>
  <c r="K148" i="2"/>
  <c r="E148" i="2"/>
  <c r="W147" i="2"/>
  <c r="U147" i="2"/>
  <c r="K147" i="2"/>
  <c r="E147" i="2"/>
  <c r="W146" i="2"/>
  <c r="U146" i="2"/>
  <c r="K146" i="2"/>
  <c r="E146" i="2"/>
  <c r="W145" i="2"/>
  <c r="U145" i="2"/>
  <c r="K145" i="2"/>
  <c r="E145" i="2"/>
  <c r="W144" i="2"/>
  <c r="U144" i="2"/>
  <c r="K144" i="2"/>
  <c r="E144" i="2"/>
  <c r="W143" i="2"/>
  <c r="U143" i="2"/>
  <c r="K143" i="2"/>
  <c r="E143" i="2"/>
  <c r="W142" i="2"/>
  <c r="U142" i="2"/>
  <c r="K142" i="2"/>
  <c r="E142" i="2"/>
  <c r="W141" i="2"/>
  <c r="U141" i="2"/>
  <c r="K141" i="2"/>
  <c r="E141" i="2"/>
  <c r="W140" i="2"/>
  <c r="U140" i="2"/>
  <c r="K140" i="2"/>
  <c r="E140" i="2"/>
  <c r="W139" i="2"/>
  <c r="U139" i="2"/>
  <c r="K139" i="2"/>
  <c r="E139" i="2"/>
  <c r="W138" i="2"/>
  <c r="U138" i="2"/>
  <c r="K138" i="2"/>
  <c r="E138" i="2"/>
  <c r="W137" i="2"/>
  <c r="U137" i="2"/>
  <c r="K137" i="2"/>
  <c r="E137" i="2"/>
  <c r="W136" i="2"/>
  <c r="U136" i="2"/>
  <c r="K136" i="2"/>
  <c r="E136" i="2"/>
  <c r="W135" i="2"/>
  <c r="U135" i="2"/>
  <c r="K135" i="2"/>
  <c r="E135" i="2"/>
  <c r="W134" i="2"/>
  <c r="U134" i="2"/>
  <c r="K134" i="2"/>
  <c r="E134" i="2"/>
  <c r="W133" i="2"/>
  <c r="U133" i="2"/>
  <c r="K133" i="2"/>
  <c r="E133" i="2"/>
  <c r="W132" i="2"/>
  <c r="U132" i="2"/>
  <c r="K132" i="2"/>
  <c r="E132" i="2"/>
  <c r="W131" i="2"/>
  <c r="U131" i="2"/>
  <c r="K131" i="2"/>
  <c r="E131" i="2"/>
  <c r="W130" i="2"/>
  <c r="U130" i="2"/>
  <c r="K130" i="2"/>
  <c r="E130" i="2"/>
  <c r="W129" i="2"/>
  <c r="U129" i="2"/>
  <c r="K129" i="2"/>
  <c r="E129" i="2"/>
  <c r="W128" i="2"/>
  <c r="U128" i="2"/>
  <c r="K128" i="2"/>
  <c r="E128" i="2"/>
  <c r="W127" i="2"/>
  <c r="U127" i="2"/>
  <c r="K127" i="2"/>
  <c r="E127" i="2"/>
  <c r="W126" i="2"/>
  <c r="U126" i="2"/>
  <c r="K126" i="2"/>
  <c r="E126" i="2"/>
  <c r="W125" i="2"/>
  <c r="U125" i="2"/>
  <c r="K125" i="2"/>
  <c r="E125" i="2"/>
  <c r="W124" i="2"/>
  <c r="U124" i="2"/>
  <c r="K124" i="2"/>
  <c r="E124" i="2"/>
  <c r="W123" i="2"/>
  <c r="U123" i="2"/>
  <c r="K123" i="2"/>
  <c r="E123" i="2"/>
  <c r="W122" i="2"/>
  <c r="U122" i="2"/>
  <c r="K122" i="2"/>
  <c r="E122" i="2"/>
  <c r="W121" i="2"/>
  <c r="U121" i="2"/>
  <c r="K121" i="2"/>
  <c r="E121" i="2"/>
  <c r="W120" i="2"/>
  <c r="U120" i="2"/>
  <c r="K120" i="2"/>
  <c r="E120" i="2"/>
  <c r="W119" i="2"/>
  <c r="U119" i="2"/>
  <c r="K119" i="2"/>
  <c r="E119" i="2"/>
  <c r="W118" i="2"/>
  <c r="U118" i="2"/>
  <c r="K118" i="2"/>
  <c r="E118" i="2"/>
  <c r="W117" i="2"/>
  <c r="U117" i="2"/>
  <c r="K117" i="2"/>
  <c r="E117" i="2"/>
  <c r="W116" i="2"/>
  <c r="U116" i="2"/>
  <c r="K116" i="2"/>
  <c r="E116" i="2"/>
  <c r="W115" i="2"/>
  <c r="U115" i="2"/>
  <c r="K115" i="2"/>
  <c r="E115" i="2"/>
  <c r="W114" i="2"/>
  <c r="U114" i="2"/>
  <c r="K114" i="2"/>
  <c r="E114" i="2"/>
  <c r="W113" i="2"/>
  <c r="U113" i="2"/>
  <c r="K113" i="2"/>
  <c r="E113" i="2"/>
  <c r="W112" i="2"/>
  <c r="U112" i="2"/>
  <c r="K112" i="2"/>
  <c r="E112" i="2"/>
  <c r="W111" i="2"/>
  <c r="U111" i="2"/>
  <c r="K111" i="2"/>
  <c r="E111" i="2"/>
  <c r="W110" i="2"/>
  <c r="U110" i="2"/>
  <c r="K110" i="2"/>
  <c r="E110" i="2"/>
  <c r="W109" i="2"/>
  <c r="U109" i="2"/>
  <c r="K109" i="2"/>
  <c r="E109" i="2"/>
  <c r="W108" i="2"/>
  <c r="U108" i="2"/>
  <c r="K108" i="2"/>
  <c r="E108" i="2"/>
  <c r="W107" i="2"/>
  <c r="U107" i="2"/>
  <c r="K107" i="2"/>
  <c r="E107" i="2"/>
  <c r="W106" i="2"/>
  <c r="U106" i="2"/>
  <c r="K106" i="2"/>
  <c r="E106" i="2"/>
  <c r="W105" i="2"/>
  <c r="U105" i="2"/>
  <c r="K105" i="2"/>
  <c r="E105" i="2"/>
  <c r="W104" i="2"/>
  <c r="U104" i="2"/>
  <c r="K104" i="2"/>
  <c r="E104" i="2"/>
  <c r="W103" i="2"/>
  <c r="U103" i="2"/>
  <c r="K103" i="2"/>
  <c r="E103" i="2"/>
  <c r="W102" i="2"/>
  <c r="U102" i="2"/>
  <c r="K102" i="2"/>
  <c r="E102" i="2"/>
  <c r="W101" i="2"/>
  <c r="U101" i="2"/>
  <c r="K101" i="2"/>
  <c r="E101" i="2"/>
  <c r="W100" i="2"/>
  <c r="U100" i="2"/>
  <c r="K100" i="2"/>
  <c r="E100" i="2"/>
  <c r="W99" i="2"/>
  <c r="U99" i="2"/>
  <c r="K99" i="2"/>
  <c r="E99" i="2"/>
  <c r="W98" i="2"/>
  <c r="U98" i="2"/>
  <c r="K98" i="2"/>
  <c r="E98" i="2"/>
  <c r="W97" i="2"/>
  <c r="U97" i="2"/>
  <c r="K97" i="2"/>
  <c r="E97" i="2"/>
  <c r="W96" i="2"/>
  <c r="U96" i="2"/>
  <c r="K96" i="2"/>
  <c r="E96" i="2"/>
  <c r="W95" i="2"/>
  <c r="U95" i="2"/>
  <c r="K95" i="2"/>
  <c r="E95" i="2"/>
  <c r="W94" i="2"/>
  <c r="U94" i="2"/>
  <c r="K94" i="2"/>
  <c r="E94" i="2"/>
  <c r="W93" i="2"/>
  <c r="U93" i="2"/>
  <c r="K93" i="2"/>
  <c r="E93" i="2"/>
  <c r="W92" i="2"/>
  <c r="U92" i="2"/>
  <c r="K92" i="2"/>
  <c r="E92" i="2"/>
  <c r="W91" i="2"/>
  <c r="U91" i="2"/>
  <c r="K91" i="2"/>
  <c r="E91" i="2"/>
  <c r="W90" i="2"/>
  <c r="U90" i="2"/>
  <c r="K90" i="2"/>
  <c r="E90" i="2"/>
  <c r="W89" i="2"/>
  <c r="U89" i="2"/>
  <c r="K89" i="2"/>
  <c r="E89" i="2"/>
  <c r="W88" i="2"/>
  <c r="U88" i="2"/>
  <c r="K88" i="2"/>
  <c r="E88" i="2"/>
  <c r="W87" i="2"/>
  <c r="U87" i="2"/>
  <c r="K87" i="2"/>
  <c r="E87" i="2"/>
  <c r="W86" i="2"/>
  <c r="U86" i="2"/>
  <c r="K86" i="2"/>
  <c r="E86" i="2"/>
  <c r="W85" i="2"/>
  <c r="U85" i="2"/>
  <c r="K85" i="2"/>
  <c r="E85" i="2"/>
  <c r="W84" i="2"/>
  <c r="U84" i="2"/>
  <c r="K84" i="2"/>
  <c r="E84" i="2"/>
  <c r="W83" i="2"/>
  <c r="U83" i="2"/>
  <c r="K83" i="2"/>
  <c r="E83" i="2"/>
  <c r="W82" i="2"/>
  <c r="U82" i="2"/>
  <c r="K82" i="2"/>
  <c r="E82" i="2"/>
  <c r="W81" i="2"/>
  <c r="U81" i="2"/>
  <c r="K81" i="2"/>
  <c r="E81" i="2"/>
  <c r="W80" i="2"/>
  <c r="U80" i="2"/>
  <c r="K80" i="2"/>
  <c r="E80" i="2"/>
  <c r="W79" i="2"/>
  <c r="U79" i="2"/>
  <c r="K79" i="2"/>
  <c r="E79" i="2"/>
  <c r="W78" i="2"/>
  <c r="U78" i="2"/>
  <c r="K78" i="2"/>
  <c r="E78" i="2"/>
  <c r="W77" i="2"/>
  <c r="U77" i="2"/>
  <c r="K77" i="2"/>
  <c r="E77" i="2"/>
  <c r="W76" i="2"/>
  <c r="U76" i="2"/>
  <c r="K76" i="2"/>
  <c r="E76" i="2"/>
  <c r="W75" i="2"/>
  <c r="U75" i="2"/>
  <c r="K75" i="2"/>
  <c r="E75" i="2"/>
  <c r="W74" i="2"/>
  <c r="U74" i="2"/>
  <c r="K74" i="2"/>
  <c r="E74" i="2"/>
  <c r="W73" i="2"/>
  <c r="U73" i="2"/>
  <c r="K73" i="2"/>
  <c r="E73" i="2"/>
  <c r="W72" i="2"/>
  <c r="U72" i="2"/>
  <c r="K72" i="2"/>
  <c r="E72" i="2"/>
  <c r="W71" i="2"/>
  <c r="U71" i="2"/>
  <c r="K71" i="2"/>
  <c r="E71" i="2"/>
  <c r="W70" i="2"/>
  <c r="U70" i="2"/>
  <c r="K70" i="2"/>
  <c r="E70" i="2"/>
  <c r="W69" i="2"/>
  <c r="U69" i="2"/>
  <c r="K69" i="2"/>
  <c r="E69" i="2"/>
  <c r="W68" i="2"/>
  <c r="U68" i="2"/>
  <c r="K68" i="2"/>
  <c r="E68" i="2"/>
  <c r="W67" i="2"/>
  <c r="U67" i="2"/>
  <c r="K67" i="2"/>
  <c r="E67" i="2"/>
  <c r="W66" i="2"/>
  <c r="U66" i="2"/>
  <c r="K66" i="2"/>
  <c r="E66" i="2"/>
  <c r="W65" i="2"/>
  <c r="U65" i="2"/>
  <c r="K65" i="2"/>
  <c r="E65" i="2"/>
  <c r="W64" i="2"/>
  <c r="U64" i="2"/>
  <c r="K64" i="2"/>
  <c r="E64" i="2"/>
  <c r="W63" i="2"/>
  <c r="U63" i="2"/>
  <c r="K63" i="2"/>
  <c r="E63" i="2"/>
  <c r="W62" i="2"/>
  <c r="U62" i="2"/>
  <c r="K62" i="2"/>
  <c r="E62" i="2"/>
  <c r="W61" i="2"/>
  <c r="U61" i="2"/>
  <c r="K61" i="2"/>
  <c r="E61" i="2"/>
  <c r="W60" i="2"/>
  <c r="U60" i="2"/>
  <c r="K60" i="2"/>
  <c r="E60" i="2"/>
  <c r="W59" i="2"/>
  <c r="U59" i="2"/>
  <c r="K59" i="2"/>
  <c r="E59" i="2"/>
  <c r="W58" i="2"/>
  <c r="U58" i="2"/>
  <c r="K58" i="2"/>
  <c r="E58" i="2"/>
  <c r="W57" i="2"/>
  <c r="U57" i="2"/>
  <c r="K57" i="2"/>
  <c r="E57" i="2"/>
  <c r="W56" i="2"/>
  <c r="U56" i="2"/>
  <c r="K56" i="2"/>
  <c r="E56" i="2"/>
  <c r="W55" i="2"/>
  <c r="U55" i="2"/>
  <c r="K55" i="2"/>
  <c r="E55" i="2"/>
  <c r="W54" i="2"/>
  <c r="U54" i="2"/>
  <c r="K54" i="2"/>
  <c r="E54" i="2"/>
  <c r="W53" i="2"/>
  <c r="U53" i="2"/>
  <c r="K53" i="2"/>
  <c r="E53" i="2"/>
  <c r="W52" i="2"/>
  <c r="U52" i="2"/>
  <c r="K52" i="2"/>
  <c r="E52" i="2"/>
  <c r="W51" i="2"/>
  <c r="U51" i="2"/>
  <c r="K51" i="2"/>
  <c r="E51" i="2"/>
  <c r="W50" i="2"/>
  <c r="U50" i="2"/>
  <c r="K50" i="2"/>
  <c r="E50" i="2"/>
  <c r="W49" i="2"/>
  <c r="U49" i="2"/>
  <c r="K49" i="2"/>
  <c r="E49" i="2"/>
  <c r="W48" i="2"/>
  <c r="U48" i="2"/>
  <c r="K48" i="2"/>
  <c r="E48" i="2"/>
  <c r="W47" i="2"/>
  <c r="U47" i="2"/>
  <c r="K47" i="2"/>
  <c r="E47" i="2"/>
  <c r="W46" i="2"/>
  <c r="U46" i="2"/>
  <c r="K46" i="2"/>
  <c r="E46" i="2"/>
  <c r="W45" i="2"/>
  <c r="U45" i="2"/>
  <c r="K45" i="2"/>
  <c r="E45" i="2"/>
  <c r="W44" i="2"/>
  <c r="U44" i="2"/>
  <c r="K44" i="2"/>
  <c r="E44" i="2"/>
  <c r="W43" i="2"/>
  <c r="U43" i="2"/>
  <c r="K43" i="2"/>
  <c r="E43" i="2"/>
  <c r="W42" i="2"/>
  <c r="U42" i="2"/>
  <c r="K42" i="2"/>
  <c r="E42" i="2"/>
  <c r="W41" i="2"/>
  <c r="U41" i="2"/>
  <c r="K41" i="2"/>
  <c r="E41" i="2"/>
  <c r="W40" i="2"/>
  <c r="U40" i="2"/>
  <c r="K40" i="2"/>
  <c r="E40" i="2"/>
  <c r="W39" i="2"/>
  <c r="U39" i="2"/>
  <c r="K39" i="2"/>
  <c r="E39" i="2"/>
  <c r="W38" i="2"/>
  <c r="U38" i="2"/>
  <c r="K38" i="2"/>
  <c r="E38" i="2"/>
  <c r="W37" i="2"/>
  <c r="U37" i="2"/>
  <c r="K37" i="2"/>
  <c r="E37" i="2"/>
  <c r="W36" i="2"/>
  <c r="U36" i="2"/>
  <c r="K36" i="2"/>
  <c r="E36" i="2"/>
  <c r="W35" i="2"/>
  <c r="U35" i="2"/>
  <c r="K35" i="2"/>
  <c r="E35" i="2"/>
  <c r="W34" i="2"/>
  <c r="U34" i="2"/>
  <c r="K34" i="2"/>
  <c r="E34" i="2"/>
  <c r="W33" i="2"/>
  <c r="U33" i="2"/>
  <c r="K33" i="2"/>
  <c r="E33" i="2"/>
  <c r="W32" i="2"/>
  <c r="U32" i="2"/>
  <c r="K32" i="2"/>
  <c r="E32" i="2"/>
  <c r="W31" i="2"/>
  <c r="U31" i="2"/>
  <c r="K31" i="2"/>
  <c r="E31" i="2"/>
  <c r="W30" i="2"/>
  <c r="U30" i="2"/>
  <c r="K30" i="2"/>
  <c r="E30" i="2"/>
  <c r="W29" i="2"/>
  <c r="U29" i="2"/>
  <c r="K29" i="2"/>
  <c r="E29" i="2"/>
  <c r="W28" i="2"/>
  <c r="U28" i="2"/>
  <c r="K28" i="2"/>
  <c r="E28" i="2"/>
  <c r="W27" i="2"/>
  <c r="U27" i="2"/>
  <c r="K27" i="2"/>
  <c r="E27" i="2"/>
  <c r="W26" i="2"/>
  <c r="U26" i="2"/>
  <c r="K26" i="2"/>
  <c r="E26" i="2"/>
  <c r="W25" i="2"/>
  <c r="U25" i="2"/>
  <c r="K25" i="2"/>
  <c r="E25" i="2"/>
  <c r="W24" i="2"/>
  <c r="U24" i="2"/>
  <c r="K24" i="2"/>
  <c r="E24" i="2"/>
  <c r="W23" i="2"/>
  <c r="U23" i="2"/>
  <c r="K23" i="2"/>
  <c r="E23" i="2"/>
  <c r="W22" i="2"/>
  <c r="U22" i="2"/>
  <c r="N22" i="2"/>
  <c r="K22" i="2"/>
  <c r="E22" i="2"/>
  <c r="W21" i="2"/>
  <c r="U21" i="2"/>
  <c r="N21" i="2"/>
  <c r="K21" i="2"/>
  <c r="E21" i="2"/>
  <c r="W20" i="2"/>
  <c r="U20" i="2"/>
  <c r="N20" i="2"/>
  <c r="K20" i="2"/>
  <c r="E20" i="2"/>
  <c r="W19" i="2"/>
  <c r="U19" i="2"/>
  <c r="N19" i="2"/>
  <c r="K19" i="2"/>
  <c r="E19" i="2"/>
  <c r="W18" i="2"/>
  <c r="U18" i="2"/>
  <c r="N18" i="2"/>
  <c r="K18" i="2"/>
  <c r="E18" i="2"/>
  <c r="W17" i="2"/>
  <c r="U17" i="2"/>
  <c r="N17" i="2"/>
  <c r="K17" i="2"/>
  <c r="E17" i="2"/>
  <c r="W16" i="2"/>
  <c r="U16" i="2"/>
  <c r="N16" i="2"/>
  <c r="K16" i="2"/>
  <c r="E16" i="2"/>
  <c r="W15" i="2"/>
  <c r="U15" i="2"/>
  <c r="N15" i="2"/>
  <c r="K15" i="2"/>
  <c r="E15" i="2"/>
  <c r="W14" i="2"/>
  <c r="U14" i="2"/>
  <c r="N14" i="2"/>
  <c r="K14" i="2"/>
  <c r="E14" i="2"/>
  <c r="W13" i="2"/>
  <c r="U13" i="2"/>
  <c r="N13" i="2"/>
  <c r="K13" i="2"/>
  <c r="E13" i="2"/>
  <c r="W12" i="2"/>
  <c r="U12" i="2"/>
  <c r="N12" i="2"/>
  <c r="K12" i="2"/>
  <c r="E12" i="2"/>
  <c r="W11" i="2"/>
  <c r="U11" i="2"/>
  <c r="N11" i="2"/>
  <c r="K11" i="2"/>
  <c r="E11" i="2"/>
  <c r="W10" i="2"/>
  <c r="U10" i="2"/>
  <c r="N10" i="2"/>
  <c r="K10" i="2"/>
  <c r="E10" i="2"/>
  <c r="W9" i="2"/>
  <c r="U9" i="2"/>
  <c r="N9" i="2"/>
  <c r="K9" i="2"/>
  <c r="E9" i="2"/>
  <c r="W8" i="2"/>
  <c r="U8" i="2"/>
  <c r="N8" i="2"/>
  <c r="K8" i="2"/>
  <c r="E8" i="2"/>
  <c r="W7" i="2"/>
  <c r="U7" i="2"/>
  <c r="N7" i="2"/>
  <c r="K7" i="2"/>
  <c r="E7" i="2"/>
  <c r="W6" i="2"/>
  <c r="U6" i="2"/>
  <c r="Q6" i="2"/>
  <c r="N6" i="2"/>
  <c r="K6" i="2"/>
  <c r="E6" i="2"/>
  <c r="W5" i="2"/>
  <c r="U5" i="2"/>
  <c r="Q5" i="2"/>
  <c r="N5" i="2"/>
  <c r="K5" i="2"/>
  <c r="E5" i="2"/>
  <c r="W4" i="2"/>
  <c r="U4" i="2"/>
  <c r="Q4" i="2"/>
  <c r="N4" i="2"/>
  <c r="K4" i="2"/>
  <c r="E4" i="2"/>
  <c r="W3" i="2"/>
  <c r="U3" i="2"/>
  <c r="Q3" i="2"/>
  <c r="N3" i="2"/>
  <c r="K3" i="2"/>
  <c r="E3" i="2"/>
  <c r="W2" i="2"/>
  <c r="U2" i="2"/>
  <c r="Q2" i="2"/>
  <c r="N2" i="2"/>
  <c r="K2" i="2"/>
  <c r="E2" i="2"/>
  <c r="I1140" i="1"/>
  <c r="AQ1139" i="1"/>
  <c r="AP1139" i="1"/>
  <c r="AO1139" i="1"/>
  <c r="AN1139" i="1"/>
  <c r="AM1139" i="1"/>
  <c r="AL1139" i="1"/>
  <c r="AK1139" i="1"/>
  <c r="AI1139" i="1"/>
  <c r="AG1139" i="1"/>
  <c r="AD1139" i="1"/>
  <c r="AC1139" i="1"/>
  <c r="AB1139" i="1"/>
  <c r="Y1139" i="1"/>
  <c r="O1139" i="1"/>
  <c r="K1139" i="1"/>
  <c r="AQ1138" i="1"/>
  <c r="AP1138" i="1"/>
  <c r="AO1138" i="1"/>
  <c r="AN1138" i="1"/>
  <c r="AM1138" i="1"/>
  <c r="AL1138" i="1"/>
  <c r="AK1138" i="1"/>
  <c r="AI1138" i="1"/>
  <c r="AG1138" i="1"/>
  <c r="AD1138" i="1"/>
  <c r="AC1138" i="1"/>
  <c r="AB1138" i="1"/>
  <c r="Y1138" i="1"/>
  <c r="O1138" i="1"/>
  <c r="K1138" i="1"/>
  <c r="AQ1137" i="1"/>
  <c r="AP1137" i="1"/>
  <c r="AO1137" i="1"/>
  <c r="AN1137" i="1"/>
  <c r="AM1137" i="1"/>
  <c r="AL1137" i="1"/>
  <c r="AK1137" i="1"/>
  <c r="AI1137" i="1"/>
  <c r="AG1137" i="1"/>
  <c r="AD1137" i="1"/>
  <c r="AC1137" i="1"/>
  <c r="AB1137" i="1"/>
  <c r="Y1137" i="1"/>
  <c r="O1137" i="1"/>
  <c r="K1137" i="1"/>
  <c r="AQ1136" i="1"/>
  <c r="AP1136" i="1"/>
  <c r="AO1136" i="1"/>
  <c r="AN1136" i="1"/>
  <c r="AM1136" i="1"/>
  <c r="AL1136" i="1"/>
  <c r="AK1136" i="1"/>
  <c r="AI1136" i="1"/>
  <c r="AG1136" i="1"/>
  <c r="AD1136" i="1"/>
  <c r="AC1136" i="1"/>
  <c r="AB1136" i="1"/>
  <c r="Y1136" i="1"/>
  <c r="O1136" i="1"/>
  <c r="K1136" i="1"/>
  <c r="AQ1135" i="1"/>
  <c r="AP1135" i="1"/>
  <c r="AO1135" i="1"/>
  <c r="AN1135" i="1"/>
  <c r="AM1135" i="1"/>
  <c r="AL1135" i="1"/>
  <c r="AK1135" i="1"/>
  <c r="AI1135" i="1"/>
  <c r="AG1135" i="1"/>
  <c r="AD1135" i="1"/>
  <c r="AC1135" i="1"/>
  <c r="AB1135" i="1"/>
  <c r="Y1135" i="1"/>
  <c r="O1135" i="1"/>
  <c r="K1135" i="1"/>
  <c r="AQ1134" i="1"/>
  <c r="AP1134" i="1"/>
  <c r="AO1134" i="1"/>
  <c r="AN1134" i="1"/>
  <c r="AM1134" i="1"/>
  <c r="AL1134" i="1"/>
  <c r="AK1134" i="1"/>
  <c r="AI1134" i="1"/>
  <c r="AG1134" i="1"/>
  <c r="AD1134" i="1"/>
  <c r="AC1134" i="1"/>
  <c r="AB1134" i="1"/>
  <c r="Y1134" i="1"/>
  <c r="O1134" i="1"/>
  <c r="K1134" i="1"/>
  <c r="AQ1133" i="1"/>
  <c r="AP1133" i="1"/>
  <c r="AO1133" i="1"/>
  <c r="AM1133" i="1"/>
  <c r="AL1133" i="1"/>
  <c r="AK1133" i="1"/>
  <c r="AI1133" i="1"/>
  <c r="AG1133" i="1"/>
  <c r="AD1133" i="1"/>
  <c r="AC1133" i="1"/>
  <c r="AB1133" i="1"/>
  <c r="Y1133" i="1"/>
  <c r="O1133" i="1"/>
  <c r="K1133" i="1"/>
  <c r="AQ1132" i="1"/>
  <c r="AP1132" i="1"/>
  <c r="AO1132" i="1"/>
  <c r="AN1132" i="1"/>
  <c r="AM1132" i="1"/>
  <c r="AL1132" i="1"/>
  <c r="AK1132" i="1"/>
  <c r="AI1132" i="1"/>
  <c r="AG1132" i="1"/>
  <c r="AD1132" i="1"/>
  <c r="AC1132" i="1"/>
  <c r="AB1132" i="1"/>
  <c r="Y1132" i="1"/>
  <c r="O1132" i="1"/>
  <c r="K1132" i="1"/>
  <c r="AQ1131" i="1"/>
  <c r="AP1131" i="1"/>
  <c r="AO1131" i="1"/>
  <c r="AN1131" i="1"/>
  <c r="AM1131" i="1"/>
  <c r="AL1131" i="1"/>
  <c r="AK1131" i="1"/>
  <c r="AI1131" i="1"/>
  <c r="AG1131" i="1"/>
  <c r="AD1131" i="1"/>
  <c r="AC1131" i="1"/>
  <c r="AB1131" i="1"/>
  <c r="Y1131" i="1"/>
  <c r="O1131" i="1"/>
  <c r="K1131" i="1"/>
  <c r="AQ1130" i="1"/>
  <c r="AP1130" i="1"/>
  <c r="AO1130" i="1"/>
  <c r="AN1130" i="1"/>
  <c r="AM1130" i="1"/>
  <c r="AL1130" i="1"/>
  <c r="AK1130" i="1"/>
  <c r="AI1130" i="1"/>
  <c r="AG1130" i="1"/>
  <c r="AD1130" i="1"/>
  <c r="AC1130" i="1"/>
  <c r="AB1130" i="1"/>
  <c r="Y1130" i="1"/>
  <c r="O1130" i="1"/>
  <c r="K1130" i="1"/>
  <c r="AQ1129" i="1"/>
  <c r="AP1129" i="1"/>
  <c r="AO1129" i="1"/>
  <c r="AN1129" i="1"/>
  <c r="AM1129" i="1"/>
  <c r="AL1129" i="1"/>
  <c r="AK1129" i="1"/>
  <c r="AI1129" i="1"/>
  <c r="AG1129" i="1"/>
  <c r="AD1129" i="1"/>
  <c r="AC1129" i="1"/>
  <c r="AB1129" i="1"/>
  <c r="Y1129" i="1"/>
  <c r="O1129" i="1"/>
  <c r="K1129" i="1"/>
  <c r="AQ1128" i="1"/>
  <c r="AP1128" i="1"/>
  <c r="AO1128" i="1"/>
  <c r="AN1128" i="1"/>
  <c r="AM1128" i="1"/>
  <c r="AL1128" i="1"/>
  <c r="AK1128" i="1"/>
  <c r="AI1128" i="1"/>
  <c r="AG1128" i="1"/>
  <c r="AD1128" i="1"/>
  <c r="AC1128" i="1"/>
  <c r="AB1128" i="1"/>
  <c r="Y1128" i="1"/>
  <c r="O1128" i="1"/>
  <c r="K1128" i="1"/>
  <c r="AQ1127" i="1"/>
  <c r="AP1127" i="1"/>
  <c r="AO1127" i="1"/>
  <c r="AN1127" i="1"/>
  <c r="AM1127" i="1"/>
  <c r="AL1127" i="1"/>
  <c r="AK1127" i="1"/>
  <c r="AI1127" i="1"/>
  <c r="AG1127" i="1"/>
  <c r="AD1127" i="1"/>
  <c r="AC1127" i="1"/>
  <c r="AB1127" i="1"/>
  <c r="Y1127" i="1"/>
  <c r="O1127" i="1"/>
  <c r="K1127" i="1"/>
  <c r="AQ1126" i="1"/>
  <c r="AP1126" i="1"/>
  <c r="AO1126" i="1"/>
  <c r="AN1126" i="1"/>
  <c r="AM1126" i="1"/>
  <c r="AL1126" i="1"/>
  <c r="AK1126" i="1"/>
  <c r="AI1126" i="1"/>
  <c r="AG1126" i="1"/>
  <c r="AD1126" i="1"/>
  <c r="AC1126" i="1"/>
  <c r="AB1126" i="1"/>
  <c r="Y1126" i="1"/>
  <c r="O1126" i="1"/>
  <c r="K1126" i="1"/>
  <c r="AQ1125" i="1"/>
  <c r="AP1125" i="1"/>
  <c r="AO1125" i="1"/>
  <c r="AN1125" i="1"/>
  <c r="AM1125" i="1"/>
  <c r="AL1125" i="1"/>
  <c r="AK1125" i="1"/>
  <c r="AI1125" i="1"/>
  <c r="AG1125" i="1"/>
  <c r="AD1125" i="1"/>
  <c r="AC1125" i="1"/>
  <c r="AB1125" i="1"/>
  <c r="Y1125" i="1"/>
  <c r="O1125" i="1"/>
  <c r="K1125" i="1"/>
  <c r="AQ1124" i="1"/>
  <c r="AP1124" i="1"/>
  <c r="AO1124" i="1"/>
  <c r="AN1124" i="1"/>
  <c r="AM1124" i="1"/>
  <c r="AL1124" i="1"/>
  <c r="AK1124" i="1"/>
  <c r="AI1124" i="1"/>
  <c r="AG1124" i="1"/>
  <c r="AD1124" i="1"/>
  <c r="AC1124" i="1"/>
  <c r="AB1124" i="1"/>
  <c r="Y1124" i="1"/>
  <c r="O1124" i="1"/>
  <c r="K1124" i="1"/>
  <c r="AQ1123" i="1"/>
  <c r="AP1123" i="1"/>
  <c r="AO1123" i="1"/>
  <c r="AN1123" i="1"/>
  <c r="AM1123" i="1"/>
  <c r="AL1123" i="1"/>
  <c r="AK1123" i="1"/>
  <c r="AI1123" i="1"/>
  <c r="AG1123" i="1"/>
  <c r="AD1123" i="1"/>
  <c r="AC1123" i="1"/>
  <c r="AB1123" i="1"/>
  <c r="Y1123" i="1"/>
  <c r="O1123" i="1"/>
  <c r="K1123" i="1"/>
  <c r="AQ1122" i="1"/>
  <c r="AP1122" i="1"/>
  <c r="AO1122" i="1"/>
  <c r="AN1122" i="1"/>
  <c r="AM1122" i="1"/>
  <c r="AL1122" i="1"/>
  <c r="AK1122" i="1"/>
  <c r="AI1122" i="1"/>
  <c r="AG1122" i="1"/>
  <c r="AD1122" i="1"/>
  <c r="AC1122" i="1"/>
  <c r="AB1122" i="1"/>
  <c r="Y1122" i="1"/>
  <c r="O1122" i="1"/>
  <c r="K1122" i="1"/>
  <c r="AQ1121" i="1"/>
  <c r="AP1121" i="1"/>
  <c r="AO1121" i="1"/>
  <c r="AN1121" i="1"/>
  <c r="AM1121" i="1"/>
  <c r="AL1121" i="1"/>
  <c r="AK1121" i="1"/>
  <c r="AI1121" i="1"/>
  <c r="AG1121" i="1"/>
  <c r="AD1121" i="1"/>
  <c r="AC1121" i="1"/>
  <c r="AB1121" i="1"/>
  <c r="Y1121" i="1"/>
  <c r="O1121" i="1"/>
  <c r="K1121" i="1"/>
  <c r="AQ1120" i="1"/>
  <c r="AP1120" i="1"/>
  <c r="AO1120" i="1"/>
  <c r="AM1120" i="1"/>
  <c r="AL1120" i="1"/>
  <c r="AK1120" i="1"/>
  <c r="AI1120" i="1"/>
  <c r="AG1120" i="1"/>
  <c r="AD1120" i="1"/>
  <c r="AC1120" i="1"/>
  <c r="AB1120" i="1"/>
  <c r="Y1120" i="1"/>
  <c r="O1120" i="1"/>
  <c r="K1120" i="1"/>
  <c r="AQ1119" i="1"/>
  <c r="AP1119" i="1"/>
  <c r="AO1119" i="1"/>
  <c r="AN1119" i="1"/>
  <c r="AM1119" i="1"/>
  <c r="AL1119" i="1"/>
  <c r="AK1119" i="1"/>
  <c r="AI1119" i="1"/>
  <c r="AG1119" i="1"/>
  <c r="AD1119" i="1"/>
  <c r="AC1119" i="1"/>
  <c r="AB1119" i="1"/>
  <c r="Y1119" i="1"/>
  <c r="O1119" i="1"/>
  <c r="K1119" i="1"/>
  <c r="AQ1118" i="1"/>
  <c r="AP1118" i="1"/>
  <c r="AO1118" i="1"/>
  <c r="AN1118" i="1"/>
  <c r="AM1118" i="1"/>
  <c r="AL1118" i="1"/>
  <c r="AK1118" i="1"/>
  <c r="AI1118" i="1"/>
  <c r="AG1118" i="1"/>
  <c r="AD1118" i="1"/>
  <c r="AC1118" i="1"/>
  <c r="AB1118" i="1"/>
  <c r="Y1118" i="1"/>
  <c r="O1118" i="1"/>
  <c r="K1118" i="1"/>
  <c r="AQ1117" i="1"/>
  <c r="AP1117" i="1"/>
  <c r="AO1117" i="1"/>
  <c r="AN1117" i="1"/>
  <c r="AM1117" i="1"/>
  <c r="AL1117" i="1"/>
  <c r="AK1117" i="1"/>
  <c r="AI1117" i="1"/>
  <c r="AG1117" i="1"/>
  <c r="AD1117" i="1"/>
  <c r="AC1117" i="1"/>
  <c r="AB1117" i="1"/>
  <c r="Y1117" i="1"/>
  <c r="O1117" i="1"/>
  <c r="K1117" i="1"/>
  <c r="AQ1116" i="1"/>
  <c r="AP1116" i="1"/>
  <c r="AO1116" i="1"/>
  <c r="AN1116" i="1"/>
  <c r="AM1116" i="1"/>
  <c r="AL1116" i="1"/>
  <c r="AK1116" i="1"/>
  <c r="AI1116" i="1"/>
  <c r="AG1116" i="1"/>
  <c r="AD1116" i="1"/>
  <c r="AC1116" i="1"/>
  <c r="AB1116" i="1"/>
  <c r="Y1116" i="1"/>
  <c r="O1116" i="1"/>
  <c r="K1116" i="1"/>
  <c r="AQ1115" i="1"/>
  <c r="AP1115" i="1"/>
  <c r="AO1115" i="1"/>
  <c r="AN1115" i="1"/>
  <c r="AM1115" i="1"/>
  <c r="AL1115" i="1"/>
  <c r="AK1115" i="1"/>
  <c r="AI1115" i="1"/>
  <c r="AG1115" i="1"/>
  <c r="AD1115" i="1"/>
  <c r="AC1115" i="1"/>
  <c r="AB1115" i="1"/>
  <c r="Y1115" i="1"/>
  <c r="O1115" i="1"/>
  <c r="K1115" i="1"/>
  <c r="AQ1114" i="1"/>
  <c r="AP1114" i="1"/>
  <c r="AO1114" i="1"/>
  <c r="AN1114" i="1"/>
  <c r="AM1114" i="1"/>
  <c r="AL1114" i="1"/>
  <c r="AK1114" i="1"/>
  <c r="AI1114" i="1"/>
  <c r="AG1114" i="1"/>
  <c r="AD1114" i="1"/>
  <c r="AC1114" i="1"/>
  <c r="AB1114" i="1"/>
  <c r="Y1114" i="1"/>
  <c r="O1114" i="1"/>
  <c r="K1114" i="1"/>
  <c r="AQ1113" i="1"/>
  <c r="AP1113" i="1"/>
  <c r="AO1113" i="1"/>
  <c r="AN1113" i="1"/>
  <c r="AM1113" i="1"/>
  <c r="AL1113" i="1"/>
  <c r="AK1113" i="1"/>
  <c r="AI1113" i="1"/>
  <c r="AG1113" i="1"/>
  <c r="AD1113" i="1"/>
  <c r="AC1113" i="1"/>
  <c r="AB1113" i="1"/>
  <c r="Y1113" i="1"/>
  <c r="O1113" i="1"/>
  <c r="K1113" i="1"/>
  <c r="AQ1112" i="1"/>
  <c r="AP1112" i="1"/>
  <c r="AO1112" i="1"/>
  <c r="AM1112" i="1"/>
  <c r="AL1112" i="1"/>
  <c r="AK1112" i="1"/>
  <c r="AI1112" i="1"/>
  <c r="AG1112" i="1"/>
  <c r="AD1112" i="1"/>
  <c r="AC1112" i="1"/>
  <c r="AB1112" i="1"/>
  <c r="Y1112" i="1"/>
  <c r="O1112" i="1"/>
  <c r="K1112" i="1"/>
  <c r="AQ1111" i="1"/>
  <c r="AP1111" i="1"/>
  <c r="AO1111" i="1"/>
  <c r="AN1111" i="1"/>
  <c r="AM1111" i="1"/>
  <c r="AL1111" i="1"/>
  <c r="AK1111" i="1"/>
  <c r="AI1111" i="1"/>
  <c r="AG1111" i="1"/>
  <c r="AD1111" i="1"/>
  <c r="AC1111" i="1"/>
  <c r="AB1111" i="1"/>
  <c r="Y1111" i="1"/>
  <c r="O1111" i="1"/>
  <c r="K1111" i="1"/>
  <c r="AQ1110" i="1"/>
  <c r="AP1110" i="1"/>
  <c r="AO1110" i="1"/>
  <c r="AM1110" i="1"/>
  <c r="AL1110" i="1"/>
  <c r="AK1110" i="1"/>
  <c r="AI1110" i="1"/>
  <c r="AG1110" i="1"/>
  <c r="AD1110" i="1"/>
  <c r="AC1110" i="1"/>
  <c r="AB1110" i="1"/>
  <c r="Y1110" i="1"/>
  <c r="O1110" i="1"/>
  <c r="K1110" i="1"/>
  <c r="AQ1109" i="1"/>
  <c r="AP1109" i="1"/>
  <c r="AO1109" i="1"/>
  <c r="AN1109" i="1"/>
  <c r="AM1109" i="1"/>
  <c r="AL1109" i="1"/>
  <c r="AK1109" i="1"/>
  <c r="AI1109" i="1"/>
  <c r="AG1109" i="1"/>
  <c r="AD1109" i="1"/>
  <c r="AC1109" i="1"/>
  <c r="AB1109" i="1"/>
  <c r="Y1109" i="1"/>
  <c r="O1109" i="1"/>
  <c r="K1109" i="1"/>
  <c r="AQ1108" i="1"/>
  <c r="AP1108" i="1"/>
  <c r="AO1108" i="1"/>
  <c r="AN1108" i="1"/>
  <c r="AM1108" i="1"/>
  <c r="AL1108" i="1"/>
  <c r="AK1108" i="1"/>
  <c r="AI1108" i="1"/>
  <c r="AG1108" i="1"/>
  <c r="AD1108" i="1"/>
  <c r="AC1108" i="1"/>
  <c r="AB1108" i="1"/>
  <c r="Y1108" i="1"/>
  <c r="O1108" i="1"/>
  <c r="K1108" i="1"/>
  <c r="AQ1107" i="1"/>
  <c r="AP1107" i="1"/>
  <c r="AO1107" i="1"/>
  <c r="AN1107" i="1"/>
  <c r="AM1107" i="1"/>
  <c r="AL1107" i="1"/>
  <c r="AK1107" i="1"/>
  <c r="AI1107" i="1"/>
  <c r="AG1107" i="1"/>
  <c r="AD1107" i="1"/>
  <c r="AC1107" i="1"/>
  <c r="AB1107" i="1"/>
  <c r="Y1107" i="1"/>
  <c r="O1107" i="1"/>
  <c r="K1107" i="1"/>
  <c r="AQ1106" i="1"/>
  <c r="AP1106" i="1"/>
  <c r="AO1106" i="1"/>
  <c r="AN1106" i="1"/>
  <c r="AM1106" i="1"/>
  <c r="AL1106" i="1"/>
  <c r="AK1106" i="1"/>
  <c r="AI1106" i="1"/>
  <c r="AG1106" i="1"/>
  <c r="AD1106" i="1"/>
  <c r="AC1106" i="1"/>
  <c r="AB1106" i="1"/>
  <c r="Y1106" i="1"/>
  <c r="O1106" i="1"/>
  <c r="K1106" i="1"/>
  <c r="AQ1105" i="1"/>
  <c r="AP1105" i="1"/>
  <c r="AO1105" i="1"/>
  <c r="AN1105" i="1"/>
  <c r="AM1105" i="1"/>
  <c r="AL1105" i="1"/>
  <c r="AK1105" i="1"/>
  <c r="AI1105" i="1"/>
  <c r="AG1105" i="1"/>
  <c r="AD1105" i="1"/>
  <c r="AC1105" i="1"/>
  <c r="AB1105" i="1"/>
  <c r="Y1105" i="1"/>
  <c r="O1105" i="1"/>
  <c r="K1105" i="1"/>
  <c r="AQ1104" i="1"/>
  <c r="AP1104" i="1"/>
  <c r="AO1104" i="1"/>
  <c r="AM1104" i="1"/>
  <c r="AL1104" i="1"/>
  <c r="AK1104" i="1"/>
  <c r="AI1104" i="1"/>
  <c r="AG1104" i="1"/>
  <c r="AD1104" i="1"/>
  <c r="AC1104" i="1"/>
  <c r="AB1104" i="1"/>
  <c r="Y1104" i="1"/>
  <c r="O1104" i="1"/>
  <c r="K1104" i="1"/>
  <c r="AQ1103" i="1"/>
  <c r="AP1103" i="1"/>
  <c r="AO1103" i="1"/>
  <c r="AN1103" i="1"/>
  <c r="AM1103" i="1"/>
  <c r="AL1103" i="1"/>
  <c r="AK1103" i="1"/>
  <c r="AI1103" i="1"/>
  <c r="AG1103" i="1"/>
  <c r="AD1103" i="1"/>
  <c r="AC1103" i="1"/>
  <c r="AB1103" i="1"/>
  <c r="Y1103" i="1"/>
  <c r="O1103" i="1"/>
  <c r="K1103" i="1"/>
  <c r="AQ1102" i="1"/>
  <c r="AP1102" i="1"/>
  <c r="AO1102" i="1"/>
  <c r="AN1102" i="1"/>
  <c r="AM1102" i="1"/>
  <c r="AL1102" i="1"/>
  <c r="AK1102" i="1"/>
  <c r="AI1102" i="1"/>
  <c r="AG1102" i="1"/>
  <c r="AD1102" i="1"/>
  <c r="AC1102" i="1"/>
  <c r="AB1102" i="1"/>
  <c r="Y1102" i="1"/>
  <c r="O1102" i="1"/>
  <c r="K1102" i="1"/>
  <c r="AQ1101" i="1"/>
  <c r="AP1101" i="1"/>
  <c r="AO1101" i="1"/>
  <c r="AN1101" i="1"/>
  <c r="AM1101" i="1"/>
  <c r="AL1101" i="1"/>
  <c r="AK1101" i="1"/>
  <c r="AI1101" i="1"/>
  <c r="AG1101" i="1"/>
  <c r="AD1101" i="1"/>
  <c r="AC1101" i="1"/>
  <c r="AB1101" i="1"/>
  <c r="Y1101" i="1"/>
  <c r="O1101" i="1"/>
  <c r="K1101" i="1"/>
  <c r="AQ1100" i="1"/>
  <c r="AP1100" i="1"/>
  <c r="AO1100" i="1"/>
  <c r="AN1100" i="1"/>
  <c r="AM1100" i="1"/>
  <c r="AL1100" i="1"/>
  <c r="AK1100" i="1"/>
  <c r="AI1100" i="1"/>
  <c r="AG1100" i="1"/>
  <c r="AD1100" i="1"/>
  <c r="AC1100" i="1"/>
  <c r="AB1100" i="1"/>
  <c r="Y1100" i="1"/>
  <c r="O1100" i="1"/>
  <c r="K1100" i="1"/>
  <c r="AQ1099" i="1"/>
  <c r="AP1099" i="1"/>
  <c r="AO1099" i="1"/>
  <c r="AN1099" i="1"/>
  <c r="AM1099" i="1"/>
  <c r="AL1099" i="1"/>
  <c r="AK1099" i="1"/>
  <c r="AI1099" i="1"/>
  <c r="AG1099" i="1"/>
  <c r="AD1099" i="1"/>
  <c r="AC1099" i="1"/>
  <c r="AB1099" i="1"/>
  <c r="Y1099" i="1"/>
  <c r="O1099" i="1"/>
  <c r="K1099" i="1"/>
  <c r="AQ1098" i="1"/>
  <c r="AP1098" i="1"/>
  <c r="AO1098" i="1"/>
  <c r="AN1098" i="1"/>
  <c r="AM1098" i="1"/>
  <c r="AL1098" i="1"/>
  <c r="AK1098" i="1"/>
  <c r="AI1098" i="1"/>
  <c r="AG1098" i="1"/>
  <c r="AD1098" i="1"/>
  <c r="AC1098" i="1"/>
  <c r="AB1098" i="1"/>
  <c r="Y1098" i="1"/>
  <c r="O1098" i="1"/>
  <c r="K1098" i="1"/>
  <c r="AQ1097" i="1"/>
  <c r="AP1097" i="1"/>
  <c r="AO1097" i="1"/>
  <c r="AN1097" i="1"/>
  <c r="AM1097" i="1"/>
  <c r="AL1097" i="1"/>
  <c r="AK1097" i="1"/>
  <c r="AI1097" i="1"/>
  <c r="AG1097" i="1"/>
  <c r="AD1097" i="1"/>
  <c r="AC1097" i="1"/>
  <c r="AB1097" i="1"/>
  <c r="Y1097" i="1"/>
  <c r="O1097" i="1"/>
  <c r="K1097" i="1"/>
  <c r="AQ1096" i="1"/>
  <c r="AP1096" i="1"/>
  <c r="AO1096" i="1"/>
  <c r="AN1096" i="1"/>
  <c r="AM1096" i="1"/>
  <c r="AL1096" i="1"/>
  <c r="AK1096" i="1"/>
  <c r="AI1096" i="1"/>
  <c r="AG1096" i="1"/>
  <c r="AD1096" i="1"/>
  <c r="AC1096" i="1"/>
  <c r="AB1096" i="1"/>
  <c r="Y1096" i="1"/>
  <c r="O1096" i="1"/>
  <c r="K1096" i="1"/>
  <c r="AQ1095" i="1"/>
  <c r="AP1095" i="1"/>
  <c r="AO1095" i="1"/>
  <c r="AN1095" i="1"/>
  <c r="AM1095" i="1"/>
  <c r="AL1095" i="1"/>
  <c r="AK1095" i="1"/>
  <c r="AI1095" i="1"/>
  <c r="AG1095" i="1"/>
  <c r="AD1095" i="1"/>
  <c r="AC1095" i="1"/>
  <c r="AB1095" i="1"/>
  <c r="Y1095" i="1"/>
  <c r="O1095" i="1"/>
  <c r="K1095" i="1"/>
  <c r="AQ1094" i="1"/>
  <c r="AP1094" i="1"/>
  <c r="AO1094" i="1"/>
  <c r="AN1094" i="1"/>
  <c r="AM1094" i="1"/>
  <c r="AL1094" i="1"/>
  <c r="AK1094" i="1"/>
  <c r="AI1094" i="1"/>
  <c r="AG1094" i="1"/>
  <c r="AD1094" i="1"/>
  <c r="AC1094" i="1"/>
  <c r="AB1094" i="1"/>
  <c r="Y1094" i="1"/>
  <c r="O1094" i="1"/>
  <c r="K1094" i="1"/>
  <c r="AQ1093" i="1"/>
  <c r="AP1093" i="1"/>
  <c r="AO1093" i="1"/>
  <c r="AN1093" i="1"/>
  <c r="AM1093" i="1"/>
  <c r="AL1093" i="1"/>
  <c r="AK1093" i="1"/>
  <c r="AI1093" i="1"/>
  <c r="AG1093" i="1"/>
  <c r="AD1093" i="1"/>
  <c r="AC1093" i="1"/>
  <c r="AB1093" i="1"/>
  <c r="Y1093" i="1"/>
  <c r="O1093" i="1"/>
  <c r="K1093" i="1"/>
  <c r="AQ1092" i="1"/>
  <c r="AP1092" i="1"/>
  <c r="AO1092" i="1"/>
  <c r="AN1092" i="1"/>
  <c r="AM1092" i="1"/>
  <c r="AL1092" i="1"/>
  <c r="AK1092" i="1"/>
  <c r="AI1092" i="1"/>
  <c r="AG1092" i="1"/>
  <c r="AD1092" i="1"/>
  <c r="AC1092" i="1"/>
  <c r="AB1092" i="1"/>
  <c r="Y1092" i="1"/>
  <c r="O1092" i="1"/>
  <c r="K1092" i="1"/>
  <c r="AQ1091" i="1"/>
  <c r="AP1091" i="1"/>
  <c r="AO1091" i="1"/>
  <c r="AN1091" i="1"/>
  <c r="AM1091" i="1"/>
  <c r="AL1091" i="1"/>
  <c r="AK1091" i="1"/>
  <c r="AI1091" i="1"/>
  <c r="AG1091" i="1"/>
  <c r="AD1091" i="1"/>
  <c r="AC1091" i="1"/>
  <c r="AB1091" i="1"/>
  <c r="Y1091" i="1"/>
  <c r="O1091" i="1"/>
  <c r="K1091" i="1"/>
  <c r="AQ1090" i="1"/>
  <c r="AP1090" i="1"/>
  <c r="AO1090" i="1"/>
  <c r="AN1090" i="1"/>
  <c r="AM1090" i="1"/>
  <c r="AL1090" i="1"/>
  <c r="AK1090" i="1"/>
  <c r="AI1090" i="1"/>
  <c r="AG1090" i="1"/>
  <c r="AD1090" i="1"/>
  <c r="AC1090" i="1"/>
  <c r="AB1090" i="1"/>
  <c r="Y1090" i="1"/>
  <c r="O1090" i="1"/>
  <c r="K1090" i="1"/>
  <c r="AQ1089" i="1"/>
  <c r="AP1089" i="1"/>
  <c r="AO1089" i="1"/>
  <c r="AN1089" i="1"/>
  <c r="AM1089" i="1"/>
  <c r="AL1089" i="1"/>
  <c r="AK1089" i="1"/>
  <c r="AI1089" i="1"/>
  <c r="AG1089" i="1"/>
  <c r="AD1089" i="1"/>
  <c r="AC1089" i="1"/>
  <c r="AB1089" i="1"/>
  <c r="Y1089" i="1"/>
  <c r="O1089" i="1"/>
  <c r="K1089" i="1"/>
  <c r="AQ1088" i="1"/>
  <c r="AP1088" i="1"/>
  <c r="AO1088" i="1"/>
  <c r="AN1088" i="1"/>
  <c r="AM1088" i="1"/>
  <c r="AL1088" i="1"/>
  <c r="AK1088" i="1"/>
  <c r="AI1088" i="1"/>
  <c r="AG1088" i="1"/>
  <c r="AD1088" i="1"/>
  <c r="AC1088" i="1"/>
  <c r="AB1088" i="1"/>
  <c r="Y1088" i="1"/>
  <c r="O1088" i="1"/>
  <c r="K1088" i="1"/>
  <c r="AQ1087" i="1"/>
  <c r="AP1087" i="1"/>
  <c r="AO1087" i="1"/>
  <c r="AN1087" i="1"/>
  <c r="AM1087" i="1"/>
  <c r="AL1087" i="1"/>
  <c r="AK1087" i="1"/>
  <c r="AI1087" i="1"/>
  <c r="AG1087" i="1"/>
  <c r="AD1087" i="1"/>
  <c r="AC1087" i="1"/>
  <c r="AB1087" i="1"/>
  <c r="Y1087" i="1"/>
  <c r="O1087" i="1"/>
  <c r="K1087" i="1"/>
  <c r="AQ1086" i="1"/>
  <c r="AP1086" i="1"/>
  <c r="AO1086" i="1"/>
  <c r="AN1086" i="1"/>
  <c r="AM1086" i="1"/>
  <c r="AL1086" i="1"/>
  <c r="AK1086" i="1"/>
  <c r="AI1086" i="1"/>
  <c r="AG1086" i="1"/>
  <c r="AD1086" i="1"/>
  <c r="AC1086" i="1"/>
  <c r="AB1086" i="1"/>
  <c r="Y1086" i="1"/>
  <c r="O1086" i="1"/>
  <c r="K1086" i="1"/>
  <c r="AQ1085" i="1"/>
  <c r="AP1085" i="1"/>
  <c r="AO1085" i="1"/>
  <c r="AN1085" i="1"/>
  <c r="AM1085" i="1"/>
  <c r="AL1085" i="1"/>
  <c r="AK1085" i="1"/>
  <c r="AI1085" i="1"/>
  <c r="AG1085" i="1"/>
  <c r="AD1085" i="1"/>
  <c r="AC1085" i="1"/>
  <c r="AB1085" i="1"/>
  <c r="Y1085" i="1"/>
  <c r="O1085" i="1"/>
  <c r="K1085" i="1"/>
  <c r="AQ1084" i="1"/>
  <c r="AP1084" i="1"/>
  <c r="AO1084" i="1"/>
  <c r="AN1084" i="1"/>
  <c r="AM1084" i="1"/>
  <c r="AL1084" i="1"/>
  <c r="AK1084" i="1"/>
  <c r="AI1084" i="1"/>
  <c r="AG1084" i="1"/>
  <c r="AD1084" i="1"/>
  <c r="AC1084" i="1"/>
  <c r="AB1084" i="1"/>
  <c r="Y1084" i="1"/>
  <c r="O1084" i="1"/>
  <c r="K1084" i="1"/>
  <c r="AQ1083" i="1"/>
  <c r="AP1083" i="1"/>
  <c r="AO1083" i="1"/>
  <c r="AN1083" i="1"/>
  <c r="AM1083" i="1"/>
  <c r="AL1083" i="1"/>
  <c r="AK1083" i="1"/>
  <c r="AI1083" i="1"/>
  <c r="AG1083" i="1"/>
  <c r="AD1083" i="1"/>
  <c r="AC1083" i="1"/>
  <c r="AB1083" i="1"/>
  <c r="Y1083" i="1"/>
  <c r="O1083" i="1"/>
  <c r="K1083" i="1"/>
  <c r="AQ1082" i="1"/>
  <c r="AP1082" i="1"/>
  <c r="AO1082" i="1"/>
  <c r="AN1082" i="1"/>
  <c r="AM1082" i="1"/>
  <c r="AL1082" i="1"/>
  <c r="AK1082" i="1"/>
  <c r="AI1082" i="1"/>
  <c r="AG1082" i="1"/>
  <c r="AD1082" i="1"/>
  <c r="AC1082" i="1"/>
  <c r="AB1082" i="1"/>
  <c r="Y1082" i="1"/>
  <c r="O1082" i="1"/>
  <c r="K1082" i="1"/>
  <c r="AQ1081" i="1"/>
  <c r="AP1081" i="1"/>
  <c r="AO1081" i="1"/>
  <c r="AN1081" i="1"/>
  <c r="AM1081" i="1"/>
  <c r="AL1081" i="1"/>
  <c r="AK1081" i="1"/>
  <c r="AI1081" i="1"/>
  <c r="AG1081" i="1"/>
  <c r="AD1081" i="1"/>
  <c r="AC1081" i="1"/>
  <c r="AB1081" i="1"/>
  <c r="Y1081" i="1"/>
  <c r="O1081" i="1"/>
  <c r="K1081" i="1"/>
  <c r="AQ1080" i="1"/>
  <c r="AP1080" i="1"/>
  <c r="AO1080" i="1"/>
  <c r="AN1080" i="1"/>
  <c r="AM1080" i="1"/>
  <c r="AL1080" i="1"/>
  <c r="AK1080" i="1"/>
  <c r="AI1080" i="1"/>
  <c r="AG1080" i="1"/>
  <c r="AD1080" i="1"/>
  <c r="AC1080" i="1"/>
  <c r="AB1080" i="1"/>
  <c r="Y1080" i="1"/>
  <c r="O1080" i="1"/>
  <c r="K1080" i="1"/>
  <c r="AQ1079" i="1"/>
  <c r="AP1079" i="1"/>
  <c r="AO1079" i="1"/>
  <c r="AN1079" i="1"/>
  <c r="AM1079" i="1"/>
  <c r="AL1079" i="1"/>
  <c r="AK1079" i="1"/>
  <c r="AI1079" i="1"/>
  <c r="AG1079" i="1"/>
  <c r="AD1079" i="1"/>
  <c r="AC1079" i="1"/>
  <c r="AB1079" i="1"/>
  <c r="Y1079" i="1"/>
  <c r="O1079" i="1"/>
  <c r="K1079" i="1"/>
  <c r="AQ1078" i="1"/>
  <c r="AP1078" i="1"/>
  <c r="AO1078" i="1"/>
  <c r="AN1078" i="1"/>
  <c r="AM1078" i="1"/>
  <c r="AL1078" i="1"/>
  <c r="AK1078" i="1"/>
  <c r="AI1078" i="1"/>
  <c r="AG1078" i="1"/>
  <c r="AD1078" i="1"/>
  <c r="AC1078" i="1"/>
  <c r="AB1078" i="1"/>
  <c r="Y1078" i="1"/>
  <c r="O1078" i="1"/>
  <c r="K1078" i="1"/>
  <c r="AQ1077" i="1"/>
  <c r="AP1077" i="1"/>
  <c r="AO1077" i="1"/>
  <c r="AN1077" i="1"/>
  <c r="AM1077" i="1"/>
  <c r="AL1077" i="1"/>
  <c r="AK1077" i="1"/>
  <c r="AI1077" i="1"/>
  <c r="AG1077" i="1"/>
  <c r="AD1077" i="1"/>
  <c r="AC1077" i="1"/>
  <c r="AB1077" i="1"/>
  <c r="Y1077" i="1"/>
  <c r="O1077" i="1"/>
  <c r="K1077" i="1"/>
  <c r="AQ1076" i="1"/>
  <c r="AP1076" i="1"/>
  <c r="AO1076" i="1"/>
  <c r="AN1076" i="1"/>
  <c r="AM1076" i="1"/>
  <c r="AL1076" i="1"/>
  <c r="AK1076" i="1"/>
  <c r="AI1076" i="1"/>
  <c r="AG1076" i="1"/>
  <c r="AD1076" i="1"/>
  <c r="AC1076" i="1"/>
  <c r="AB1076" i="1"/>
  <c r="Y1076" i="1"/>
  <c r="O1076" i="1"/>
  <c r="K1076" i="1"/>
  <c r="AQ1075" i="1"/>
  <c r="AP1075" i="1"/>
  <c r="AO1075" i="1"/>
  <c r="AN1075" i="1"/>
  <c r="AM1075" i="1"/>
  <c r="AL1075" i="1"/>
  <c r="AK1075" i="1"/>
  <c r="AI1075" i="1"/>
  <c r="AG1075" i="1"/>
  <c r="AD1075" i="1"/>
  <c r="AC1075" i="1"/>
  <c r="AB1075" i="1"/>
  <c r="Y1075" i="1"/>
  <c r="O1075" i="1"/>
  <c r="K1075" i="1"/>
  <c r="AQ1074" i="1"/>
  <c r="AP1074" i="1"/>
  <c r="AO1074" i="1"/>
  <c r="AN1074" i="1"/>
  <c r="AM1074" i="1"/>
  <c r="AL1074" i="1"/>
  <c r="AK1074" i="1"/>
  <c r="AI1074" i="1"/>
  <c r="AG1074" i="1"/>
  <c r="AD1074" i="1"/>
  <c r="AC1074" i="1"/>
  <c r="AB1074" i="1"/>
  <c r="Y1074" i="1"/>
  <c r="O1074" i="1"/>
  <c r="K1074" i="1"/>
  <c r="AQ1073" i="1"/>
  <c r="AP1073" i="1"/>
  <c r="AO1073" i="1"/>
  <c r="AM1073" i="1"/>
  <c r="AL1073" i="1"/>
  <c r="AK1073" i="1"/>
  <c r="AI1073" i="1"/>
  <c r="AG1073" i="1"/>
  <c r="AD1073" i="1"/>
  <c r="AC1073" i="1"/>
  <c r="AB1073" i="1"/>
  <c r="Y1073" i="1"/>
  <c r="O1073" i="1"/>
  <c r="K1073" i="1"/>
  <c r="AQ1072" i="1"/>
  <c r="AP1072" i="1"/>
  <c r="AO1072" i="1"/>
  <c r="AN1072" i="1"/>
  <c r="AM1072" i="1"/>
  <c r="AL1072" i="1"/>
  <c r="AK1072" i="1"/>
  <c r="AI1072" i="1"/>
  <c r="AG1072" i="1"/>
  <c r="AD1072" i="1"/>
  <c r="AC1072" i="1"/>
  <c r="AB1072" i="1"/>
  <c r="Y1072" i="1"/>
  <c r="O1072" i="1"/>
  <c r="K1072" i="1"/>
  <c r="AQ1071" i="1"/>
  <c r="AP1071" i="1"/>
  <c r="AO1071" i="1"/>
  <c r="AN1071" i="1"/>
  <c r="AM1071" i="1"/>
  <c r="AL1071" i="1"/>
  <c r="AK1071" i="1"/>
  <c r="AI1071" i="1"/>
  <c r="AG1071" i="1"/>
  <c r="AD1071" i="1"/>
  <c r="AC1071" i="1"/>
  <c r="AB1071" i="1"/>
  <c r="Y1071" i="1"/>
  <c r="O1071" i="1"/>
  <c r="K1071" i="1"/>
  <c r="AQ1070" i="1"/>
  <c r="AP1070" i="1"/>
  <c r="AO1070" i="1"/>
  <c r="AN1070" i="1"/>
  <c r="AM1070" i="1"/>
  <c r="AL1070" i="1"/>
  <c r="AK1070" i="1"/>
  <c r="AI1070" i="1"/>
  <c r="AG1070" i="1"/>
  <c r="AD1070" i="1"/>
  <c r="AC1070" i="1"/>
  <c r="AB1070" i="1"/>
  <c r="Y1070" i="1"/>
  <c r="O1070" i="1"/>
  <c r="K1070" i="1"/>
  <c r="AQ1069" i="1"/>
  <c r="AP1069" i="1"/>
  <c r="AO1069" i="1"/>
  <c r="AN1069" i="1"/>
  <c r="AM1069" i="1"/>
  <c r="AL1069" i="1"/>
  <c r="AK1069" i="1"/>
  <c r="AI1069" i="1"/>
  <c r="AG1069" i="1"/>
  <c r="AD1069" i="1"/>
  <c r="AC1069" i="1"/>
  <c r="AB1069" i="1"/>
  <c r="Y1069" i="1"/>
  <c r="O1069" i="1"/>
  <c r="K1069" i="1"/>
  <c r="AQ1068" i="1"/>
  <c r="AP1068" i="1"/>
  <c r="AO1068" i="1"/>
  <c r="AN1068" i="1"/>
  <c r="AM1068" i="1"/>
  <c r="AL1068" i="1"/>
  <c r="AK1068" i="1"/>
  <c r="AI1068" i="1"/>
  <c r="AG1068" i="1"/>
  <c r="AD1068" i="1"/>
  <c r="AC1068" i="1"/>
  <c r="AB1068" i="1"/>
  <c r="Y1068" i="1"/>
  <c r="O1068" i="1"/>
  <c r="K1068" i="1"/>
  <c r="AQ1067" i="1"/>
  <c r="AP1067" i="1"/>
  <c r="AO1067" i="1"/>
  <c r="AN1067" i="1"/>
  <c r="AM1067" i="1"/>
  <c r="AL1067" i="1"/>
  <c r="AK1067" i="1"/>
  <c r="AI1067" i="1"/>
  <c r="AG1067" i="1"/>
  <c r="AD1067" i="1"/>
  <c r="AC1067" i="1"/>
  <c r="AB1067" i="1"/>
  <c r="Y1067" i="1"/>
  <c r="O1067" i="1"/>
  <c r="K1067" i="1"/>
  <c r="AQ1066" i="1"/>
  <c r="AP1066" i="1"/>
  <c r="AO1066" i="1"/>
  <c r="AN1066" i="1"/>
  <c r="AM1066" i="1"/>
  <c r="AL1066" i="1"/>
  <c r="AK1066" i="1"/>
  <c r="AI1066" i="1"/>
  <c r="AG1066" i="1"/>
  <c r="AD1066" i="1"/>
  <c r="AC1066" i="1"/>
  <c r="AB1066" i="1"/>
  <c r="Y1066" i="1"/>
  <c r="O1066" i="1"/>
  <c r="K1066" i="1"/>
  <c r="AQ1065" i="1"/>
  <c r="AP1065" i="1"/>
  <c r="AO1065" i="1"/>
  <c r="AN1065" i="1"/>
  <c r="AM1065" i="1"/>
  <c r="AL1065" i="1"/>
  <c r="AK1065" i="1"/>
  <c r="AI1065" i="1"/>
  <c r="AG1065" i="1"/>
  <c r="AD1065" i="1"/>
  <c r="AC1065" i="1"/>
  <c r="AB1065" i="1"/>
  <c r="Y1065" i="1"/>
  <c r="O1065" i="1"/>
  <c r="K1065" i="1"/>
  <c r="AQ1064" i="1"/>
  <c r="AP1064" i="1"/>
  <c r="AO1064" i="1"/>
  <c r="AN1064" i="1"/>
  <c r="AM1064" i="1"/>
  <c r="AL1064" i="1"/>
  <c r="AK1064" i="1"/>
  <c r="AI1064" i="1"/>
  <c r="AG1064" i="1"/>
  <c r="AD1064" i="1"/>
  <c r="AC1064" i="1"/>
  <c r="AB1064" i="1"/>
  <c r="Y1064" i="1"/>
  <c r="O1064" i="1"/>
  <c r="K1064" i="1"/>
  <c r="AQ1063" i="1"/>
  <c r="AP1063" i="1"/>
  <c r="AO1063" i="1"/>
  <c r="AN1063" i="1"/>
  <c r="AM1063" i="1"/>
  <c r="AL1063" i="1"/>
  <c r="AK1063" i="1"/>
  <c r="AI1063" i="1"/>
  <c r="AG1063" i="1"/>
  <c r="AD1063" i="1"/>
  <c r="AC1063" i="1"/>
  <c r="AB1063" i="1"/>
  <c r="Y1063" i="1"/>
  <c r="O1063" i="1"/>
  <c r="K1063" i="1"/>
  <c r="AQ1062" i="1"/>
  <c r="AP1062" i="1"/>
  <c r="AO1062" i="1"/>
  <c r="AN1062" i="1"/>
  <c r="AM1062" i="1"/>
  <c r="AL1062" i="1"/>
  <c r="AK1062" i="1"/>
  <c r="AI1062" i="1"/>
  <c r="AG1062" i="1"/>
  <c r="AD1062" i="1"/>
  <c r="AC1062" i="1"/>
  <c r="AB1062" i="1"/>
  <c r="Y1062" i="1"/>
  <c r="O1062" i="1"/>
  <c r="K1062" i="1"/>
  <c r="AQ1061" i="1"/>
  <c r="AP1061" i="1"/>
  <c r="AO1061" i="1"/>
  <c r="AN1061" i="1"/>
  <c r="AM1061" i="1"/>
  <c r="AL1061" i="1"/>
  <c r="AK1061" i="1"/>
  <c r="AI1061" i="1"/>
  <c r="AG1061" i="1"/>
  <c r="AD1061" i="1"/>
  <c r="AC1061" i="1"/>
  <c r="AB1061" i="1"/>
  <c r="Y1061" i="1"/>
  <c r="O1061" i="1"/>
  <c r="K1061" i="1"/>
  <c r="AQ1060" i="1"/>
  <c r="AP1060" i="1"/>
  <c r="AO1060" i="1"/>
  <c r="AN1060" i="1"/>
  <c r="AM1060" i="1"/>
  <c r="AL1060" i="1"/>
  <c r="AK1060" i="1"/>
  <c r="AI1060" i="1"/>
  <c r="AG1060" i="1"/>
  <c r="AD1060" i="1"/>
  <c r="AC1060" i="1"/>
  <c r="AB1060" i="1"/>
  <c r="Y1060" i="1"/>
  <c r="O1060" i="1"/>
  <c r="K1060" i="1"/>
  <c r="AQ1059" i="1"/>
  <c r="AP1059" i="1"/>
  <c r="AO1059" i="1"/>
  <c r="AN1059" i="1"/>
  <c r="AM1059" i="1"/>
  <c r="AL1059" i="1"/>
  <c r="AK1059" i="1"/>
  <c r="AI1059" i="1"/>
  <c r="AG1059" i="1"/>
  <c r="AD1059" i="1"/>
  <c r="AC1059" i="1"/>
  <c r="AB1059" i="1"/>
  <c r="Y1059" i="1"/>
  <c r="O1059" i="1"/>
  <c r="K1059" i="1"/>
  <c r="AQ1058" i="1"/>
  <c r="AP1058" i="1"/>
  <c r="AO1058" i="1"/>
  <c r="AN1058" i="1"/>
  <c r="AM1058" i="1"/>
  <c r="AL1058" i="1"/>
  <c r="AK1058" i="1"/>
  <c r="AI1058" i="1"/>
  <c r="AG1058" i="1"/>
  <c r="AC1058" i="1"/>
  <c r="AB1058" i="1"/>
  <c r="Y1058" i="1"/>
  <c r="O1058" i="1"/>
  <c r="K1058" i="1"/>
  <c r="AQ1057" i="1"/>
  <c r="AP1057" i="1"/>
  <c r="AO1057" i="1"/>
  <c r="AN1057" i="1"/>
  <c r="AM1057" i="1"/>
  <c r="AL1057" i="1"/>
  <c r="AK1057" i="1"/>
  <c r="AI1057" i="1"/>
  <c r="AG1057" i="1"/>
  <c r="AD1057" i="1"/>
  <c r="AC1057" i="1"/>
  <c r="AB1057" i="1"/>
  <c r="Y1057" i="1"/>
  <c r="O1057" i="1"/>
  <c r="K1057" i="1"/>
  <c r="AQ1056" i="1"/>
  <c r="AP1056" i="1"/>
  <c r="AO1056" i="1"/>
  <c r="AN1056" i="1"/>
  <c r="AM1056" i="1"/>
  <c r="AL1056" i="1"/>
  <c r="AK1056" i="1"/>
  <c r="AI1056" i="1"/>
  <c r="AG1056" i="1"/>
  <c r="AD1056" i="1"/>
  <c r="AC1056" i="1"/>
  <c r="AB1056" i="1"/>
  <c r="Y1056" i="1"/>
  <c r="O1056" i="1"/>
  <c r="K1056" i="1"/>
  <c r="AQ1055" i="1"/>
  <c r="AP1055" i="1"/>
  <c r="AO1055" i="1"/>
  <c r="AN1055" i="1"/>
  <c r="AM1055" i="1"/>
  <c r="AL1055" i="1"/>
  <c r="AK1055" i="1"/>
  <c r="AI1055" i="1"/>
  <c r="AG1055" i="1"/>
  <c r="AD1055" i="1"/>
  <c r="AC1055" i="1"/>
  <c r="AB1055" i="1"/>
  <c r="Y1055" i="1"/>
  <c r="O1055" i="1"/>
  <c r="K1055" i="1"/>
  <c r="AQ1054" i="1"/>
  <c r="AP1054" i="1"/>
  <c r="AO1054" i="1"/>
  <c r="AM1054" i="1"/>
  <c r="AL1054" i="1"/>
  <c r="AK1054" i="1"/>
  <c r="AI1054" i="1"/>
  <c r="AG1054" i="1"/>
  <c r="AD1054" i="1"/>
  <c r="AC1054" i="1"/>
  <c r="AB1054" i="1"/>
  <c r="Y1054" i="1"/>
  <c r="O1054" i="1"/>
  <c r="K1054" i="1"/>
  <c r="AQ1053" i="1"/>
  <c r="AP1053" i="1"/>
  <c r="AO1053" i="1"/>
  <c r="AN1053" i="1"/>
  <c r="AM1053" i="1"/>
  <c r="AL1053" i="1"/>
  <c r="AK1053" i="1"/>
  <c r="AI1053" i="1"/>
  <c r="AG1053" i="1"/>
  <c r="AD1053" i="1"/>
  <c r="AC1053" i="1"/>
  <c r="AB1053" i="1"/>
  <c r="Y1053" i="1"/>
  <c r="O1053" i="1"/>
  <c r="K1053" i="1"/>
  <c r="AQ1052" i="1"/>
  <c r="AP1052" i="1"/>
  <c r="AO1052" i="1"/>
  <c r="AN1052" i="1"/>
  <c r="AM1052" i="1"/>
  <c r="AL1052" i="1"/>
  <c r="AK1052" i="1"/>
  <c r="AI1052" i="1"/>
  <c r="AG1052" i="1"/>
  <c r="AD1052" i="1"/>
  <c r="AC1052" i="1"/>
  <c r="AB1052" i="1"/>
  <c r="Y1052" i="1"/>
  <c r="O1052" i="1"/>
  <c r="K1052" i="1"/>
  <c r="AQ1051" i="1"/>
  <c r="AP1051" i="1"/>
  <c r="AO1051" i="1"/>
  <c r="AN1051" i="1"/>
  <c r="AM1051" i="1"/>
  <c r="AL1051" i="1"/>
  <c r="AK1051" i="1"/>
  <c r="AI1051" i="1"/>
  <c r="AG1051" i="1"/>
  <c r="AD1051" i="1"/>
  <c r="AC1051" i="1"/>
  <c r="AB1051" i="1"/>
  <c r="Y1051" i="1"/>
  <c r="O1051" i="1"/>
  <c r="K1051" i="1"/>
  <c r="AQ1050" i="1"/>
  <c r="AP1050" i="1"/>
  <c r="AO1050" i="1"/>
  <c r="AN1050" i="1"/>
  <c r="AM1050" i="1"/>
  <c r="AL1050" i="1"/>
  <c r="AK1050" i="1"/>
  <c r="AI1050" i="1"/>
  <c r="AG1050" i="1"/>
  <c r="AD1050" i="1"/>
  <c r="AC1050" i="1"/>
  <c r="AB1050" i="1"/>
  <c r="Y1050" i="1"/>
  <c r="O1050" i="1"/>
  <c r="K1050" i="1"/>
  <c r="AQ1049" i="1"/>
  <c r="AP1049" i="1"/>
  <c r="AO1049" i="1"/>
  <c r="AN1049" i="1"/>
  <c r="AM1049" i="1"/>
  <c r="AL1049" i="1"/>
  <c r="AK1049" i="1"/>
  <c r="AI1049" i="1"/>
  <c r="AG1049" i="1"/>
  <c r="AD1049" i="1"/>
  <c r="AC1049" i="1"/>
  <c r="AB1049" i="1"/>
  <c r="Y1049" i="1"/>
  <c r="O1049" i="1"/>
  <c r="K1049" i="1"/>
  <c r="AQ1048" i="1"/>
  <c r="AP1048" i="1"/>
  <c r="AO1048" i="1"/>
  <c r="AN1048" i="1"/>
  <c r="AM1048" i="1"/>
  <c r="AL1048" i="1"/>
  <c r="AK1048" i="1"/>
  <c r="AI1048" i="1"/>
  <c r="AG1048" i="1"/>
  <c r="AD1048" i="1"/>
  <c r="AC1048" i="1"/>
  <c r="AB1048" i="1"/>
  <c r="Y1048" i="1"/>
  <c r="AQ1047" i="1"/>
  <c r="AP1047" i="1"/>
  <c r="AO1047" i="1"/>
  <c r="AN1047" i="1"/>
  <c r="AM1047" i="1"/>
  <c r="AL1047" i="1"/>
  <c r="AK1047" i="1"/>
  <c r="AI1047" i="1"/>
  <c r="AG1047" i="1"/>
  <c r="AD1047" i="1"/>
  <c r="AC1047" i="1"/>
  <c r="AB1047" i="1"/>
  <c r="Y1047" i="1"/>
  <c r="AQ1046" i="1"/>
  <c r="AP1046" i="1"/>
  <c r="AO1046" i="1"/>
  <c r="AN1046" i="1"/>
  <c r="AM1046" i="1"/>
  <c r="AL1046" i="1"/>
  <c r="AK1046" i="1"/>
  <c r="AI1046" i="1"/>
  <c r="AG1046" i="1"/>
  <c r="AD1046" i="1"/>
  <c r="AC1046" i="1"/>
  <c r="AB1046" i="1"/>
  <c r="Y1046" i="1"/>
  <c r="AQ1045" i="1"/>
  <c r="AP1045" i="1"/>
  <c r="AO1045" i="1"/>
  <c r="AN1045" i="1"/>
  <c r="AM1045" i="1"/>
  <c r="AL1045" i="1"/>
  <c r="AK1045" i="1"/>
  <c r="AI1045" i="1"/>
  <c r="AG1045" i="1"/>
  <c r="AD1045" i="1"/>
  <c r="AC1045" i="1"/>
  <c r="AB1045" i="1"/>
  <c r="Y1045" i="1"/>
  <c r="AQ1044" i="1"/>
  <c r="AP1044" i="1"/>
  <c r="AO1044" i="1"/>
  <c r="AN1044" i="1"/>
  <c r="AM1044" i="1"/>
  <c r="AL1044" i="1"/>
  <c r="AK1044" i="1"/>
  <c r="AI1044" i="1"/>
  <c r="AG1044" i="1"/>
  <c r="AD1044" i="1"/>
  <c r="AC1044" i="1"/>
  <c r="AB1044" i="1"/>
  <c r="Y1044" i="1"/>
  <c r="AQ1043" i="1"/>
  <c r="AP1043" i="1"/>
  <c r="AO1043" i="1"/>
  <c r="AN1043" i="1"/>
  <c r="AM1043" i="1"/>
  <c r="AL1043" i="1"/>
  <c r="AK1043" i="1"/>
  <c r="AI1043" i="1"/>
  <c r="AG1043" i="1"/>
  <c r="AD1043" i="1"/>
  <c r="AC1043" i="1"/>
  <c r="AB1043" i="1"/>
  <c r="Y1043" i="1"/>
  <c r="AQ1042" i="1"/>
  <c r="AP1042" i="1"/>
  <c r="AO1042" i="1"/>
  <c r="AN1042" i="1"/>
  <c r="AM1042" i="1"/>
  <c r="AL1042" i="1"/>
  <c r="AK1042" i="1"/>
  <c r="AI1042" i="1"/>
  <c r="AG1042" i="1"/>
  <c r="AD1042" i="1"/>
  <c r="AC1042" i="1"/>
  <c r="AB1042" i="1"/>
  <c r="Y1042" i="1"/>
  <c r="AQ1041" i="1"/>
  <c r="AP1041" i="1"/>
  <c r="AO1041" i="1"/>
  <c r="AN1041" i="1"/>
  <c r="AM1041" i="1"/>
  <c r="AL1041" i="1"/>
  <c r="AK1041" i="1"/>
  <c r="AI1041" i="1"/>
  <c r="AG1041" i="1"/>
  <c r="AD1041" i="1"/>
  <c r="AC1041" i="1"/>
  <c r="AB1041" i="1"/>
  <c r="Y1041" i="1"/>
  <c r="AQ1040" i="1"/>
  <c r="AP1040" i="1"/>
  <c r="AO1040" i="1"/>
  <c r="AN1040" i="1"/>
  <c r="AM1040" i="1"/>
  <c r="AL1040" i="1"/>
  <c r="AK1040" i="1"/>
  <c r="AI1040" i="1"/>
  <c r="AG1040" i="1"/>
  <c r="AD1040" i="1"/>
  <c r="AC1040" i="1"/>
  <c r="AB1040" i="1"/>
  <c r="Y1040" i="1"/>
  <c r="AQ1039" i="1"/>
  <c r="AP1039" i="1"/>
  <c r="AO1039" i="1"/>
  <c r="AN1039" i="1"/>
  <c r="AM1039" i="1"/>
  <c r="AL1039" i="1"/>
  <c r="AK1039" i="1"/>
  <c r="AI1039" i="1"/>
  <c r="AG1039" i="1"/>
  <c r="AD1039" i="1"/>
  <c r="AC1039" i="1"/>
  <c r="AB1039" i="1"/>
  <c r="Y1039" i="1"/>
  <c r="AQ1038" i="1"/>
  <c r="AP1038" i="1"/>
  <c r="AO1038" i="1"/>
  <c r="AN1038" i="1"/>
  <c r="AM1038" i="1"/>
  <c r="AL1038" i="1"/>
  <c r="AK1038" i="1"/>
  <c r="AI1038" i="1"/>
  <c r="AG1038" i="1"/>
  <c r="AD1038" i="1"/>
  <c r="AC1038" i="1"/>
  <c r="AB1038" i="1"/>
  <c r="Y1038" i="1"/>
  <c r="AQ1037" i="1"/>
  <c r="AP1037" i="1"/>
  <c r="AO1037" i="1"/>
  <c r="AN1037" i="1"/>
  <c r="AM1037" i="1"/>
  <c r="AL1037" i="1"/>
  <c r="AK1037" i="1"/>
  <c r="AI1037" i="1"/>
  <c r="AG1037" i="1"/>
  <c r="AD1037" i="1"/>
  <c r="AC1037" i="1"/>
  <c r="AB1037" i="1"/>
  <c r="Y1037" i="1"/>
  <c r="AQ1036" i="1"/>
  <c r="AP1036" i="1"/>
  <c r="AO1036" i="1"/>
  <c r="AN1036" i="1"/>
  <c r="AM1036" i="1"/>
  <c r="AL1036" i="1"/>
  <c r="AK1036" i="1"/>
  <c r="AI1036" i="1"/>
  <c r="AG1036" i="1"/>
  <c r="AD1036" i="1"/>
  <c r="AC1036" i="1"/>
  <c r="AB1036" i="1"/>
  <c r="Y1036" i="1"/>
  <c r="AQ1035" i="1"/>
  <c r="AP1035" i="1"/>
  <c r="AO1035" i="1"/>
  <c r="AN1035" i="1"/>
  <c r="AM1035" i="1"/>
  <c r="AL1035" i="1"/>
  <c r="AK1035" i="1"/>
  <c r="AI1035" i="1"/>
  <c r="AG1035" i="1"/>
  <c r="AD1035" i="1"/>
  <c r="AC1035" i="1"/>
  <c r="AB1035" i="1"/>
  <c r="Y1035" i="1"/>
  <c r="AQ1034" i="1"/>
  <c r="AP1034" i="1"/>
  <c r="AO1034" i="1"/>
  <c r="AN1034" i="1"/>
  <c r="AM1034" i="1"/>
  <c r="AL1034" i="1"/>
  <c r="AK1034" i="1"/>
  <c r="AI1034" i="1"/>
  <c r="AG1034" i="1"/>
  <c r="AD1034" i="1"/>
  <c r="AC1034" i="1"/>
  <c r="AB1034" i="1"/>
  <c r="Y1034" i="1"/>
  <c r="AQ1033" i="1"/>
  <c r="AP1033" i="1"/>
  <c r="AO1033" i="1"/>
  <c r="AN1033" i="1"/>
  <c r="AM1033" i="1"/>
  <c r="AL1033" i="1"/>
  <c r="AK1033" i="1"/>
  <c r="AI1033" i="1"/>
  <c r="AG1033" i="1"/>
  <c r="AD1033" i="1"/>
  <c r="AC1033" i="1"/>
  <c r="AB1033" i="1"/>
  <c r="Y1033" i="1"/>
  <c r="AQ1032" i="1"/>
  <c r="AP1032" i="1"/>
  <c r="AO1032" i="1"/>
  <c r="AN1032" i="1"/>
  <c r="AM1032" i="1"/>
  <c r="AL1032" i="1"/>
  <c r="AK1032" i="1"/>
  <c r="AI1032" i="1"/>
  <c r="AG1032" i="1"/>
  <c r="AD1032" i="1"/>
  <c r="AC1032" i="1"/>
  <c r="AB1032" i="1"/>
  <c r="Y1032" i="1"/>
  <c r="AQ1031" i="1"/>
  <c r="AP1031" i="1"/>
  <c r="AO1031" i="1"/>
  <c r="AN1031" i="1"/>
  <c r="AM1031" i="1"/>
  <c r="AL1031" i="1"/>
  <c r="AK1031" i="1"/>
  <c r="AI1031" i="1"/>
  <c r="AG1031" i="1"/>
  <c r="AD1031" i="1"/>
  <c r="AC1031" i="1"/>
  <c r="AB1031" i="1"/>
  <c r="Y1031" i="1"/>
  <c r="AQ1030" i="1"/>
  <c r="AP1030" i="1"/>
  <c r="AO1030" i="1"/>
  <c r="AN1030" i="1"/>
  <c r="AM1030" i="1"/>
  <c r="AL1030" i="1"/>
  <c r="AK1030" i="1"/>
  <c r="AI1030" i="1"/>
  <c r="AG1030" i="1"/>
  <c r="AD1030" i="1"/>
  <c r="AC1030" i="1"/>
  <c r="AB1030" i="1"/>
  <c r="Y1030" i="1"/>
  <c r="AQ1029" i="1"/>
  <c r="AP1029" i="1"/>
  <c r="AO1029" i="1"/>
  <c r="AN1029" i="1"/>
  <c r="AM1029" i="1"/>
  <c r="AL1029" i="1"/>
  <c r="AK1029" i="1"/>
  <c r="AI1029" i="1"/>
  <c r="AG1029" i="1"/>
  <c r="AD1029" i="1"/>
  <c r="AC1029" i="1"/>
  <c r="AB1029" i="1"/>
  <c r="Y1029" i="1"/>
  <c r="AQ1028" i="1"/>
  <c r="AP1028" i="1"/>
  <c r="AO1028" i="1"/>
  <c r="AN1028" i="1"/>
  <c r="AM1028" i="1"/>
  <c r="AL1028" i="1"/>
  <c r="AK1028" i="1"/>
  <c r="AI1028" i="1"/>
  <c r="AG1028" i="1"/>
  <c r="AD1028" i="1"/>
  <c r="AC1028" i="1"/>
  <c r="AB1028" i="1"/>
  <c r="Y1028" i="1"/>
  <c r="AQ1027" i="1"/>
  <c r="AP1027" i="1"/>
  <c r="AO1027" i="1"/>
  <c r="AN1027" i="1"/>
  <c r="AM1027" i="1"/>
  <c r="AL1027" i="1"/>
  <c r="AK1027" i="1"/>
  <c r="AI1027" i="1"/>
  <c r="AG1027" i="1"/>
  <c r="AD1027" i="1"/>
  <c r="AC1027" i="1"/>
  <c r="AB1027" i="1"/>
  <c r="Y1027" i="1"/>
  <c r="AQ1026" i="1"/>
  <c r="AP1026" i="1"/>
  <c r="AO1026" i="1"/>
  <c r="AN1026" i="1"/>
  <c r="AM1026" i="1"/>
  <c r="AL1026" i="1"/>
  <c r="AK1026" i="1"/>
  <c r="AI1026" i="1"/>
  <c r="AG1026" i="1"/>
  <c r="AD1026" i="1"/>
  <c r="AC1026" i="1"/>
  <c r="AB1026" i="1"/>
  <c r="Y1026" i="1"/>
  <c r="AQ1025" i="1"/>
  <c r="AP1025" i="1"/>
  <c r="AO1025" i="1"/>
  <c r="AN1025" i="1"/>
  <c r="AM1025" i="1"/>
  <c r="AL1025" i="1"/>
  <c r="AK1025" i="1"/>
  <c r="AI1025" i="1"/>
  <c r="AG1025" i="1"/>
  <c r="AD1025" i="1"/>
  <c r="AC1025" i="1"/>
  <c r="AB1025" i="1"/>
  <c r="Y1025" i="1"/>
  <c r="AQ1024" i="1"/>
  <c r="AP1024" i="1"/>
  <c r="AO1024" i="1"/>
  <c r="AN1024" i="1"/>
  <c r="AM1024" i="1"/>
  <c r="AL1024" i="1"/>
  <c r="AK1024" i="1"/>
  <c r="AI1024" i="1"/>
  <c r="AG1024" i="1"/>
  <c r="AD1024" i="1"/>
  <c r="AC1024" i="1"/>
  <c r="AB1024" i="1"/>
  <c r="Y1024" i="1"/>
  <c r="AQ1023" i="1"/>
  <c r="AP1023" i="1"/>
  <c r="AO1023" i="1"/>
  <c r="AN1023" i="1"/>
  <c r="AM1023" i="1"/>
  <c r="AL1023" i="1"/>
  <c r="AK1023" i="1"/>
  <c r="AI1023" i="1"/>
  <c r="AG1023" i="1"/>
  <c r="AD1023" i="1"/>
  <c r="AC1023" i="1"/>
  <c r="AB1023" i="1"/>
  <c r="Y1023" i="1"/>
  <c r="AQ1022" i="1"/>
  <c r="AP1022" i="1"/>
  <c r="AO1022" i="1"/>
  <c r="AN1022" i="1"/>
  <c r="AM1022" i="1"/>
  <c r="AL1022" i="1"/>
  <c r="AK1022" i="1"/>
  <c r="AI1022" i="1"/>
  <c r="AG1022" i="1"/>
  <c r="AD1022" i="1"/>
  <c r="AC1022" i="1"/>
  <c r="AB1022" i="1"/>
  <c r="Y1022" i="1"/>
  <c r="AQ1021" i="1"/>
  <c r="AP1021" i="1"/>
  <c r="AO1021" i="1"/>
  <c r="AN1021" i="1"/>
  <c r="AM1021" i="1"/>
  <c r="AL1021" i="1"/>
  <c r="AK1021" i="1"/>
  <c r="AI1021" i="1"/>
  <c r="AG1021" i="1"/>
  <c r="AD1021" i="1"/>
  <c r="AC1021" i="1"/>
  <c r="AB1021" i="1"/>
  <c r="Y1021" i="1"/>
  <c r="AQ1020" i="1"/>
  <c r="AP1020" i="1"/>
  <c r="AO1020" i="1"/>
  <c r="AN1020" i="1"/>
  <c r="AM1020" i="1"/>
  <c r="AL1020" i="1"/>
  <c r="AK1020" i="1"/>
  <c r="AI1020" i="1"/>
  <c r="AG1020" i="1"/>
  <c r="AD1020" i="1"/>
  <c r="AC1020" i="1"/>
  <c r="AB1020" i="1"/>
  <c r="Y1020" i="1"/>
  <c r="AQ1019" i="1"/>
  <c r="AP1019" i="1"/>
  <c r="AO1019" i="1"/>
  <c r="AN1019" i="1"/>
  <c r="AM1019" i="1"/>
  <c r="AL1019" i="1"/>
  <c r="AK1019" i="1"/>
  <c r="AI1019" i="1"/>
  <c r="AG1019" i="1"/>
  <c r="AD1019" i="1"/>
  <c r="AC1019" i="1"/>
  <c r="AB1019" i="1"/>
  <c r="Y1019" i="1"/>
  <c r="AQ1018" i="1"/>
  <c r="AP1018" i="1"/>
  <c r="AO1018" i="1"/>
  <c r="AN1018" i="1"/>
  <c r="AM1018" i="1"/>
  <c r="AL1018" i="1"/>
  <c r="AK1018" i="1"/>
  <c r="AI1018" i="1"/>
  <c r="AG1018" i="1"/>
  <c r="AD1018" i="1"/>
  <c r="AC1018" i="1"/>
  <c r="AB1018" i="1"/>
  <c r="Y1018" i="1"/>
  <c r="AQ1017" i="1"/>
  <c r="AP1017" i="1"/>
  <c r="AO1017" i="1"/>
  <c r="AN1017" i="1"/>
  <c r="AM1017" i="1"/>
  <c r="AL1017" i="1"/>
  <c r="AK1017" i="1"/>
  <c r="AI1017" i="1"/>
  <c r="AG1017" i="1"/>
  <c r="AD1017" i="1"/>
  <c r="AC1017" i="1"/>
  <c r="AB1017" i="1"/>
  <c r="Y1017" i="1"/>
  <c r="AQ1016" i="1"/>
  <c r="AP1016" i="1"/>
  <c r="AO1016" i="1"/>
  <c r="AN1016" i="1"/>
  <c r="AM1016" i="1"/>
  <c r="AL1016" i="1"/>
  <c r="AK1016" i="1"/>
  <c r="AI1016" i="1"/>
  <c r="AG1016" i="1"/>
  <c r="AD1016" i="1"/>
  <c r="AC1016" i="1"/>
  <c r="AB1016" i="1"/>
  <c r="Y1016" i="1"/>
  <c r="AQ1015" i="1"/>
  <c r="AP1015" i="1"/>
  <c r="AO1015" i="1"/>
  <c r="AN1015" i="1"/>
  <c r="AM1015" i="1"/>
  <c r="AL1015" i="1"/>
  <c r="AK1015" i="1"/>
  <c r="AI1015" i="1"/>
  <c r="AG1015" i="1"/>
  <c r="AD1015" i="1"/>
  <c r="AC1015" i="1"/>
  <c r="AB1015" i="1"/>
  <c r="Y1015" i="1"/>
  <c r="AQ1014" i="1"/>
  <c r="AP1014" i="1"/>
  <c r="AO1014" i="1"/>
  <c r="AN1014" i="1"/>
  <c r="AM1014" i="1"/>
  <c r="AL1014" i="1"/>
  <c r="AK1014" i="1"/>
  <c r="AI1014" i="1"/>
  <c r="AG1014" i="1"/>
  <c r="AD1014" i="1"/>
  <c r="AC1014" i="1"/>
  <c r="AB1014" i="1"/>
  <c r="Y1014" i="1"/>
  <c r="AQ1013" i="1"/>
  <c r="AP1013" i="1"/>
  <c r="AO1013" i="1"/>
  <c r="AN1013" i="1"/>
  <c r="AM1013" i="1"/>
  <c r="AL1013" i="1"/>
  <c r="AK1013" i="1"/>
  <c r="AI1013" i="1"/>
  <c r="AG1013" i="1"/>
  <c r="AD1013" i="1"/>
  <c r="AC1013" i="1"/>
  <c r="AB1013" i="1"/>
  <c r="Y1013" i="1"/>
  <c r="AQ1012" i="1"/>
  <c r="AP1012" i="1"/>
  <c r="AO1012" i="1"/>
  <c r="AN1012" i="1"/>
  <c r="AM1012" i="1"/>
  <c r="AL1012" i="1"/>
  <c r="AK1012" i="1"/>
  <c r="AI1012" i="1"/>
  <c r="AG1012" i="1"/>
  <c r="AD1012" i="1"/>
  <c r="AC1012" i="1"/>
  <c r="AB1012" i="1"/>
  <c r="Y1012" i="1"/>
  <c r="AQ1011" i="1"/>
  <c r="AP1011" i="1"/>
  <c r="AO1011" i="1"/>
  <c r="AN1011" i="1"/>
  <c r="AM1011" i="1"/>
  <c r="AL1011" i="1"/>
  <c r="AK1011" i="1"/>
  <c r="AI1011" i="1"/>
  <c r="AG1011" i="1"/>
  <c r="AD1011" i="1"/>
  <c r="AC1011" i="1"/>
  <c r="AB1011" i="1"/>
  <c r="Y1011" i="1"/>
  <c r="AQ1010" i="1"/>
  <c r="AP1010" i="1"/>
  <c r="AO1010" i="1"/>
  <c r="AN1010" i="1"/>
  <c r="AM1010" i="1"/>
  <c r="AL1010" i="1"/>
  <c r="AK1010" i="1"/>
  <c r="AI1010" i="1"/>
  <c r="AG1010" i="1"/>
  <c r="AD1010" i="1"/>
  <c r="AC1010" i="1"/>
  <c r="AB1010" i="1"/>
  <c r="Y1010" i="1"/>
  <c r="AQ1009" i="1"/>
  <c r="AP1009" i="1"/>
  <c r="AO1009" i="1"/>
  <c r="AN1009" i="1"/>
  <c r="AM1009" i="1"/>
  <c r="AL1009" i="1"/>
  <c r="AK1009" i="1"/>
  <c r="AI1009" i="1"/>
  <c r="AG1009" i="1"/>
  <c r="AD1009" i="1"/>
  <c r="AC1009" i="1"/>
  <c r="AB1009" i="1"/>
  <c r="Y1009" i="1"/>
  <c r="AQ1008" i="1"/>
  <c r="AP1008" i="1"/>
  <c r="AO1008" i="1"/>
  <c r="AN1008" i="1"/>
  <c r="AM1008" i="1"/>
  <c r="AL1008" i="1"/>
  <c r="AK1008" i="1"/>
  <c r="AI1008" i="1"/>
  <c r="AG1008" i="1"/>
  <c r="AD1008" i="1"/>
  <c r="AC1008" i="1"/>
  <c r="AB1008" i="1"/>
  <c r="Y1008" i="1"/>
  <c r="AQ1007" i="1"/>
  <c r="AP1007" i="1"/>
  <c r="AO1007" i="1"/>
  <c r="AN1007" i="1"/>
  <c r="AM1007" i="1"/>
  <c r="AL1007" i="1"/>
  <c r="AK1007" i="1"/>
  <c r="AI1007" i="1"/>
  <c r="AG1007" i="1"/>
  <c r="AD1007" i="1"/>
  <c r="AC1007" i="1"/>
  <c r="AB1007" i="1"/>
  <c r="Y1007" i="1"/>
  <c r="AQ1006" i="1"/>
  <c r="AP1006" i="1"/>
  <c r="AO1006" i="1"/>
  <c r="AN1006" i="1"/>
  <c r="AM1006" i="1"/>
  <c r="AL1006" i="1"/>
  <c r="AK1006" i="1"/>
  <c r="AI1006" i="1"/>
  <c r="AG1006" i="1"/>
  <c r="AD1006" i="1"/>
  <c r="AC1006" i="1"/>
  <c r="AB1006" i="1"/>
  <c r="Y1006" i="1"/>
  <c r="AQ1005" i="1"/>
  <c r="AP1005" i="1"/>
  <c r="AO1005" i="1"/>
  <c r="AN1005" i="1"/>
  <c r="AM1005" i="1"/>
  <c r="AL1005" i="1"/>
  <c r="AK1005" i="1"/>
  <c r="AI1005" i="1"/>
  <c r="AG1005" i="1"/>
  <c r="AD1005" i="1"/>
  <c r="AC1005" i="1"/>
  <c r="AB1005" i="1"/>
  <c r="Y1005" i="1"/>
  <c r="AQ1004" i="1"/>
  <c r="AP1004" i="1"/>
  <c r="AO1004" i="1"/>
  <c r="AN1004" i="1"/>
  <c r="AM1004" i="1"/>
  <c r="AL1004" i="1"/>
  <c r="AK1004" i="1"/>
  <c r="AI1004" i="1"/>
  <c r="AG1004" i="1"/>
  <c r="AD1004" i="1"/>
  <c r="AC1004" i="1"/>
  <c r="AB1004" i="1"/>
  <c r="Y1004" i="1"/>
  <c r="AQ1003" i="1"/>
  <c r="AP1003" i="1"/>
  <c r="AO1003" i="1"/>
  <c r="AN1003" i="1"/>
  <c r="AM1003" i="1"/>
  <c r="AL1003" i="1"/>
  <c r="AK1003" i="1"/>
  <c r="AI1003" i="1"/>
  <c r="AG1003" i="1"/>
  <c r="AD1003" i="1"/>
  <c r="AC1003" i="1"/>
  <c r="AB1003" i="1"/>
  <c r="Y1003" i="1"/>
  <c r="AQ1002" i="1"/>
  <c r="AP1002" i="1"/>
  <c r="AO1002" i="1"/>
  <c r="AN1002" i="1"/>
  <c r="AM1002" i="1"/>
  <c r="AL1002" i="1"/>
  <c r="AK1002" i="1"/>
  <c r="AI1002" i="1"/>
  <c r="AG1002" i="1"/>
  <c r="AD1002" i="1"/>
  <c r="AC1002" i="1"/>
  <c r="AB1002" i="1"/>
  <c r="Y1002" i="1"/>
  <c r="AQ1001" i="1"/>
  <c r="AP1001" i="1"/>
  <c r="AO1001" i="1"/>
  <c r="AN1001" i="1"/>
  <c r="AM1001" i="1"/>
  <c r="AL1001" i="1"/>
  <c r="AK1001" i="1"/>
  <c r="AI1001" i="1"/>
  <c r="AG1001" i="1"/>
  <c r="AD1001" i="1"/>
  <c r="AC1001" i="1"/>
  <c r="AB1001" i="1"/>
  <c r="Y1001" i="1"/>
  <c r="AQ1000" i="1"/>
  <c r="AP1000" i="1"/>
  <c r="AO1000" i="1"/>
  <c r="AN1000" i="1"/>
  <c r="AM1000" i="1"/>
  <c r="AL1000" i="1"/>
  <c r="AK1000" i="1"/>
  <c r="AI1000" i="1"/>
  <c r="AG1000" i="1"/>
  <c r="AD1000" i="1"/>
  <c r="AC1000" i="1"/>
  <c r="AB1000" i="1"/>
  <c r="Y1000" i="1"/>
  <c r="AQ999" i="1"/>
  <c r="AP999" i="1"/>
  <c r="AO999" i="1"/>
  <c r="AN999" i="1"/>
  <c r="AM999" i="1"/>
  <c r="AL999" i="1"/>
  <c r="AK999" i="1"/>
  <c r="AI999" i="1"/>
  <c r="AG999" i="1"/>
  <c r="AD999" i="1"/>
  <c r="AC999" i="1"/>
  <c r="AB999" i="1"/>
  <c r="Y999" i="1"/>
  <c r="AQ998" i="1"/>
  <c r="AP998" i="1"/>
  <c r="AO998" i="1"/>
  <c r="AN998" i="1"/>
  <c r="AM998" i="1"/>
  <c r="AL998" i="1"/>
  <c r="AK998" i="1"/>
  <c r="AI998" i="1"/>
  <c r="AG998" i="1"/>
  <c r="AD998" i="1"/>
  <c r="AC998" i="1"/>
  <c r="AB998" i="1"/>
  <c r="Y998" i="1"/>
  <c r="AQ997" i="1"/>
  <c r="AP997" i="1"/>
  <c r="AO997" i="1"/>
  <c r="AN997" i="1"/>
  <c r="AM997" i="1"/>
  <c r="AL997" i="1"/>
  <c r="AK997" i="1"/>
  <c r="AI997" i="1"/>
  <c r="AG997" i="1"/>
  <c r="AD997" i="1"/>
  <c r="AC997" i="1"/>
  <c r="AB997" i="1"/>
  <c r="Y997" i="1"/>
  <c r="AQ996" i="1"/>
  <c r="AP996" i="1"/>
  <c r="AO996" i="1"/>
  <c r="AN996" i="1"/>
  <c r="AM996" i="1"/>
  <c r="AL996" i="1"/>
  <c r="AK996" i="1"/>
  <c r="AI996" i="1"/>
  <c r="AG996" i="1"/>
  <c r="AD996" i="1"/>
  <c r="AC996" i="1"/>
  <c r="AB996" i="1"/>
  <c r="Y996" i="1"/>
  <c r="AQ995" i="1"/>
  <c r="AP995" i="1"/>
  <c r="AO995" i="1"/>
  <c r="AN995" i="1"/>
  <c r="AM995" i="1"/>
  <c r="AL995" i="1"/>
  <c r="AK995" i="1"/>
  <c r="AI995" i="1"/>
  <c r="AG995" i="1"/>
  <c r="AD995" i="1"/>
  <c r="AC995" i="1"/>
  <c r="AB995" i="1"/>
  <c r="Y995" i="1"/>
  <c r="AQ994" i="1"/>
  <c r="AP994" i="1"/>
  <c r="AO994" i="1"/>
  <c r="AN994" i="1"/>
  <c r="AM994" i="1"/>
  <c r="AL994" i="1"/>
  <c r="AK994" i="1"/>
  <c r="AI994" i="1"/>
  <c r="AG994" i="1"/>
  <c r="AD994" i="1"/>
  <c r="AC994" i="1"/>
  <c r="AB994" i="1"/>
  <c r="Y994" i="1"/>
  <c r="AQ993" i="1"/>
  <c r="AP993" i="1"/>
  <c r="AO993" i="1"/>
  <c r="AN993" i="1"/>
  <c r="AM993" i="1"/>
  <c r="AL993" i="1"/>
  <c r="AK993" i="1"/>
  <c r="AI993" i="1"/>
  <c r="AG993" i="1"/>
  <c r="AD993" i="1"/>
  <c r="AC993" i="1"/>
  <c r="AB993" i="1"/>
  <c r="Y993" i="1"/>
  <c r="AQ992" i="1"/>
  <c r="AP992" i="1"/>
  <c r="AO992" i="1"/>
  <c r="AN992" i="1"/>
  <c r="AM992" i="1"/>
  <c r="AL992" i="1"/>
  <c r="AK992" i="1"/>
  <c r="AI992" i="1"/>
  <c r="AG992" i="1"/>
  <c r="AD992" i="1"/>
  <c r="AC992" i="1"/>
  <c r="AB992" i="1"/>
  <c r="Y992" i="1"/>
  <c r="AQ991" i="1"/>
  <c r="AP991" i="1"/>
  <c r="AO991" i="1"/>
  <c r="AN991" i="1"/>
  <c r="AM991" i="1"/>
  <c r="AL991" i="1"/>
  <c r="AK991" i="1"/>
  <c r="AI991" i="1"/>
  <c r="AG991" i="1"/>
  <c r="AD991" i="1"/>
  <c r="AC991" i="1"/>
  <c r="AB991" i="1"/>
  <c r="Y991" i="1"/>
  <c r="AQ990" i="1"/>
  <c r="AP990" i="1"/>
  <c r="AO990" i="1"/>
  <c r="AN990" i="1"/>
  <c r="AM990" i="1"/>
  <c r="AL990" i="1"/>
  <c r="AK990" i="1"/>
  <c r="AI990" i="1"/>
  <c r="AG990" i="1"/>
  <c r="AD990" i="1"/>
  <c r="AC990" i="1"/>
  <c r="AB990" i="1"/>
  <c r="Y990" i="1"/>
  <c r="AQ989" i="1"/>
  <c r="AP989" i="1"/>
  <c r="AO989" i="1"/>
  <c r="AN989" i="1"/>
  <c r="AM989" i="1"/>
  <c r="AL989" i="1"/>
  <c r="AK989" i="1"/>
  <c r="AI989" i="1"/>
  <c r="AG989" i="1"/>
  <c r="AD989" i="1"/>
  <c r="AC989" i="1"/>
  <c r="AB989" i="1"/>
  <c r="Y989" i="1"/>
  <c r="AQ988" i="1"/>
  <c r="AP988" i="1"/>
  <c r="AO988" i="1"/>
  <c r="AN988" i="1"/>
  <c r="AM988" i="1"/>
  <c r="AL988" i="1"/>
  <c r="AK988" i="1"/>
  <c r="AI988" i="1"/>
  <c r="AG988" i="1"/>
  <c r="AD988" i="1"/>
  <c r="AC988" i="1"/>
  <c r="AB988" i="1"/>
  <c r="Y988" i="1"/>
  <c r="AQ987" i="1"/>
  <c r="AP987" i="1"/>
  <c r="AO987" i="1"/>
  <c r="AN987" i="1"/>
  <c r="AM987" i="1"/>
  <c r="AL987" i="1"/>
  <c r="AK987" i="1"/>
  <c r="AI987" i="1"/>
  <c r="AG987" i="1"/>
  <c r="AD987" i="1"/>
  <c r="AC987" i="1"/>
  <c r="AB987" i="1"/>
  <c r="Y987" i="1"/>
  <c r="AQ986" i="1"/>
  <c r="AP986" i="1"/>
  <c r="AO986" i="1"/>
  <c r="AN986" i="1"/>
  <c r="AM986" i="1"/>
  <c r="AL986" i="1"/>
  <c r="AK986" i="1"/>
  <c r="AI986" i="1"/>
  <c r="AG986" i="1"/>
  <c r="AD986" i="1"/>
  <c r="AC986" i="1"/>
  <c r="AB986" i="1"/>
  <c r="Y986" i="1"/>
  <c r="AQ985" i="1"/>
  <c r="AP985" i="1"/>
  <c r="AO985" i="1"/>
  <c r="AN985" i="1"/>
  <c r="AM985" i="1"/>
  <c r="AL985" i="1"/>
  <c r="AK985" i="1"/>
  <c r="AI985" i="1"/>
  <c r="AG985" i="1"/>
  <c r="AD985" i="1"/>
  <c r="AC985" i="1"/>
  <c r="AB985" i="1"/>
  <c r="Y985" i="1"/>
  <c r="AQ984" i="1"/>
  <c r="AP984" i="1"/>
  <c r="AO984" i="1"/>
  <c r="AN984" i="1"/>
  <c r="AM984" i="1"/>
  <c r="AL984" i="1"/>
  <c r="AK984" i="1"/>
  <c r="AI984" i="1"/>
  <c r="AG984" i="1"/>
  <c r="AD984" i="1"/>
  <c r="AC984" i="1"/>
  <c r="AB984" i="1"/>
  <c r="Y984" i="1"/>
  <c r="AQ983" i="1"/>
  <c r="AP983" i="1"/>
  <c r="AO983" i="1"/>
  <c r="AN983" i="1"/>
  <c r="AM983" i="1"/>
  <c r="AL983" i="1"/>
  <c r="AK983" i="1"/>
  <c r="AI983" i="1"/>
  <c r="AG983" i="1"/>
  <c r="AD983" i="1"/>
  <c r="AC983" i="1"/>
  <c r="AB983" i="1"/>
  <c r="Y983" i="1"/>
  <c r="AQ982" i="1"/>
  <c r="AP982" i="1"/>
  <c r="AO982" i="1"/>
  <c r="AN982" i="1"/>
  <c r="AM982" i="1"/>
  <c r="AL982" i="1"/>
  <c r="AK982" i="1"/>
  <c r="AI982" i="1"/>
  <c r="AG982" i="1"/>
  <c r="AD982" i="1"/>
  <c r="AC982" i="1"/>
  <c r="AB982" i="1"/>
  <c r="Y982" i="1"/>
  <c r="AQ981" i="1"/>
  <c r="AP981" i="1"/>
  <c r="AO981" i="1"/>
  <c r="AN981" i="1"/>
  <c r="AM981" i="1"/>
  <c r="AL981" i="1"/>
  <c r="AK981" i="1"/>
  <c r="AI981" i="1"/>
  <c r="AG981" i="1"/>
  <c r="AD981" i="1"/>
  <c r="AC981" i="1"/>
  <c r="AB981" i="1"/>
  <c r="Y981" i="1"/>
  <c r="AQ980" i="1"/>
  <c r="AP980" i="1"/>
  <c r="AO980" i="1"/>
  <c r="AN980" i="1"/>
  <c r="AM980" i="1"/>
  <c r="AL980" i="1"/>
  <c r="AK980" i="1"/>
  <c r="AI980" i="1"/>
  <c r="AG980" i="1"/>
  <c r="AD980" i="1"/>
  <c r="AC980" i="1"/>
  <c r="AB980" i="1"/>
  <c r="Y980" i="1"/>
  <c r="AQ979" i="1"/>
  <c r="AP979" i="1"/>
  <c r="AO979" i="1"/>
  <c r="AN979" i="1"/>
  <c r="AM979" i="1"/>
  <c r="AL979" i="1"/>
  <c r="AK979" i="1"/>
  <c r="AI979" i="1"/>
  <c r="AG979" i="1"/>
  <c r="AD979" i="1"/>
  <c r="AC979" i="1"/>
  <c r="AB979" i="1"/>
  <c r="Y979" i="1"/>
  <c r="AQ978" i="1"/>
  <c r="AP978" i="1"/>
  <c r="AO978" i="1"/>
  <c r="AN978" i="1"/>
  <c r="AM978" i="1"/>
  <c r="AL978" i="1"/>
  <c r="AK978" i="1"/>
  <c r="AI978" i="1"/>
  <c r="AG978" i="1"/>
  <c r="AD978" i="1"/>
  <c r="AC978" i="1"/>
  <c r="AB978" i="1"/>
  <c r="Y978" i="1"/>
  <c r="AQ977" i="1"/>
  <c r="AP977" i="1"/>
  <c r="AO977" i="1"/>
  <c r="AN977" i="1"/>
  <c r="AM977" i="1"/>
  <c r="AL977" i="1"/>
  <c r="AK977" i="1"/>
  <c r="AI977" i="1"/>
  <c r="AG977" i="1"/>
  <c r="AD977" i="1"/>
  <c r="AC977" i="1"/>
  <c r="AB977" i="1"/>
  <c r="Y977" i="1"/>
  <c r="AQ976" i="1"/>
  <c r="AP976" i="1"/>
  <c r="AO976" i="1"/>
  <c r="AN976" i="1"/>
  <c r="AM976" i="1"/>
  <c r="AL976" i="1"/>
  <c r="AK976" i="1"/>
  <c r="AI976" i="1"/>
  <c r="AG976" i="1"/>
  <c r="AD976" i="1"/>
  <c r="AC976" i="1"/>
  <c r="AB976" i="1"/>
  <c r="Y976" i="1"/>
  <c r="AQ975" i="1"/>
  <c r="AP975" i="1"/>
  <c r="AO975" i="1"/>
  <c r="AN975" i="1"/>
  <c r="AM975" i="1"/>
  <c r="AL975" i="1"/>
  <c r="AK975" i="1"/>
  <c r="AI975" i="1"/>
  <c r="AG975" i="1"/>
  <c r="AD975" i="1"/>
  <c r="AC975" i="1"/>
  <c r="AB975" i="1"/>
  <c r="Y975" i="1"/>
  <c r="AQ974" i="1"/>
  <c r="AP974" i="1"/>
  <c r="AO974" i="1"/>
  <c r="AN974" i="1"/>
  <c r="AM974" i="1"/>
  <c r="AL974" i="1"/>
  <c r="AK974" i="1"/>
  <c r="AI974" i="1"/>
  <c r="AG974" i="1"/>
  <c r="AD974" i="1"/>
  <c r="AC974" i="1"/>
  <c r="AB974" i="1"/>
  <c r="Y974" i="1"/>
  <c r="AQ973" i="1"/>
  <c r="AP973" i="1"/>
  <c r="AO973" i="1"/>
  <c r="AN973" i="1"/>
  <c r="AM973" i="1"/>
  <c r="AL973" i="1"/>
  <c r="AK973" i="1"/>
  <c r="AI973" i="1"/>
  <c r="AG973" i="1"/>
  <c r="AD973" i="1"/>
  <c r="AC973" i="1"/>
  <c r="AB973" i="1"/>
  <c r="Y973" i="1"/>
  <c r="AQ972" i="1"/>
  <c r="AP972" i="1"/>
  <c r="AO972" i="1"/>
  <c r="AN972" i="1"/>
  <c r="AM972" i="1"/>
  <c r="AL972" i="1"/>
  <c r="AK972" i="1"/>
  <c r="AI972" i="1"/>
  <c r="AG972" i="1"/>
  <c r="AD972" i="1"/>
  <c r="AC972" i="1"/>
  <c r="AB972" i="1"/>
  <c r="Y972" i="1"/>
  <c r="AQ971" i="1"/>
  <c r="AP971" i="1"/>
  <c r="AO971" i="1"/>
  <c r="AN971" i="1"/>
  <c r="AM971" i="1"/>
  <c r="AL971" i="1"/>
  <c r="AK971" i="1"/>
  <c r="AI971" i="1"/>
  <c r="AG971" i="1"/>
  <c r="AD971" i="1"/>
  <c r="AC971" i="1"/>
  <c r="AB971" i="1"/>
  <c r="Y971" i="1"/>
  <c r="AQ970" i="1"/>
  <c r="AP970" i="1"/>
  <c r="AO970" i="1"/>
  <c r="AN970" i="1"/>
  <c r="AM970" i="1"/>
  <c r="AL970" i="1"/>
  <c r="AK970" i="1"/>
  <c r="AI970" i="1"/>
  <c r="AG970" i="1"/>
  <c r="AD970" i="1"/>
  <c r="AC970" i="1"/>
  <c r="AB970" i="1"/>
  <c r="Y970" i="1"/>
  <c r="AQ969" i="1"/>
  <c r="AP969" i="1"/>
  <c r="AO969" i="1"/>
  <c r="AN969" i="1"/>
  <c r="AM969" i="1"/>
  <c r="AL969" i="1"/>
  <c r="AK969" i="1"/>
  <c r="AI969" i="1"/>
  <c r="AG969" i="1"/>
  <c r="AD969" i="1"/>
  <c r="AC969" i="1"/>
  <c r="AB969" i="1"/>
  <c r="Y969" i="1"/>
  <c r="AQ968" i="1"/>
  <c r="AP968" i="1"/>
  <c r="AO968" i="1"/>
  <c r="AN968" i="1"/>
  <c r="AM968" i="1"/>
  <c r="AL968" i="1"/>
  <c r="AK968" i="1"/>
  <c r="AI968" i="1"/>
  <c r="AG968" i="1"/>
  <c r="AD968" i="1"/>
  <c r="AC968" i="1"/>
  <c r="AB968" i="1"/>
  <c r="Y968" i="1"/>
  <c r="AQ967" i="1"/>
  <c r="AP967" i="1"/>
  <c r="AO967" i="1"/>
  <c r="AN967" i="1"/>
  <c r="AM967" i="1"/>
  <c r="AL967" i="1"/>
  <c r="AK967" i="1"/>
  <c r="AI967" i="1"/>
  <c r="AG967" i="1"/>
  <c r="AD967" i="1"/>
  <c r="AC967" i="1"/>
  <c r="AB967" i="1"/>
  <c r="Y967" i="1"/>
  <c r="AQ966" i="1"/>
  <c r="AP966" i="1"/>
  <c r="AO966" i="1"/>
  <c r="AN966" i="1"/>
  <c r="AM966" i="1"/>
  <c r="AL966" i="1"/>
  <c r="AK966" i="1"/>
  <c r="AI966" i="1"/>
  <c r="AG966" i="1"/>
  <c r="AD966" i="1"/>
  <c r="AC966" i="1"/>
  <c r="AB966" i="1"/>
  <c r="Y966" i="1"/>
  <c r="AQ965" i="1"/>
  <c r="AP965" i="1"/>
  <c r="AO965" i="1"/>
  <c r="AN965" i="1"/>
  <c r="AM965" i="1"/>
  <c r="AL965" i="1"/>
  <c r="AK965" i="1"/>
  <c r="AI965" i="1"/>
  <c r="AG965" i="1"/>
  <c r="AD965" i="1"/>
  <c r="AC965" i="1"/>
  <c r="AB965" i="1"/>
  <c r="Y965" i="1"/>
  <c r="AQ964" i="1"/>
  <c r="AP964" i="1"/>
  <c r="AO964" i="1"/>
  <c r="AN964" i="1"/>
  <c r="AM964" i="1"/>
  <c r="AL964" i="1"/>
  <c r="AK964" i="1"/>
  <c r="AI964" i="1"/>
  <c r="AG964" i="1"/>
  <c r="AD964" i="1"/>
  <c r="AC964" i="1"/>
  <c r="AB964" i="1"/>
  <c r="Y964" i="1"/>
  <c r="AQ963" i="1"/>
  <c r="AP963" i="1"/>
  <c r="AO963" i="1"/>
  <c r="AN963" i="1"/>
  <c r="AM963" i="1"/>
  <c r="AL963" i="1"/>
  <c r="AK963" i="1"/>
  <c r="AI963" i="1"/>
  <c r="AG963" i="1"/>
  <c r="AD963" i="1"/>
  <c r="AC963" i="1"/>
  <c r="AB963" i="1"/>
  <c r="Y963" i="1"/>
  <c r="AQ962" i="1"/>
  <c r="AP962" i="1"/>
  <c r="AO962" i="1"/>
  <c r="AN962" i="1"/>
  <c r="AM962" i="1"/>
  <c r="AL962" i="1"/>
  <c r="AK962" i="1"/>
  <c r="AI962" i="1"/>
  <c r="AG962" i="1"/>
  <c r="AD962" i="1"/>
  <c r="AC962" i="1"/>
  <c r="AB962" i="1"/>
  <c r="Y962" i="1"/>
  <c r="AQ961" i="1"/>
  <c r="AP961" i="1"/>
  <c r="AO961" i="1"/>
  <c r="AN961" i="1"/>
  <c r="AM961" i="1"/>
  <c r="AL961" i="1"/>
  <c r="AK961" i="1"/>
  <c r="AI961" i="1"/>
  <c r="AG961" i="1"/>
  <c r="AD961" i="1"/>
  <c r="AC961" i="1"/>
  <c r="AB961" i="1"/>
  <c r="Y961" i="1"/>
  <c r="AQ960" i="1"/>
  <c r="AP960" i="1"/>
  <c r="AO960" i="1"/>
  <c r="AN960" i="1"/>
  <c r="AM960" i="1"/>
  <c r="AL960" i="1"/>
  <c r="AK960" i="1"/>
  <c r="AI960" i="1"/>
  <c r="AG960" i="1"/>
  <c r="AD960" i="1"/>
  <c r="AC960" i="1"/>
  <c r="AB960" i="1"/>
  <c r="Y960" i="1"/>
  <c r="AQ959" i="1"/>
  <c r="AP959" i="1"/>
  <c r="AO959" i="1"/>
  <c r="AN959" i="1"/>
  <c r="AM959" i="1"/>
  <c r="AL959" i="1"/>
  <c r="AK959" i="1"/>
  <c r="AI959" i="1"/>
  <c r="AG959" i="1"/>
  <c r="AD959" i="1"/>
  <c r="AC959" i="1"/>
  <c r="AB959" i="1"/>
  <c r="Y959" i="1"/>
  <c r="AQ958" i="1"/>
  <c r="AP958" i="1"/>
  <c r="AO958" i="1"/>
  <c r="AN958" i="1"/>
  <c r="AM958" i="1"/>
  <c r="AL958" i="1"/>
  <c r="AK958" i="1"/>
  <c r="AI958" i="1"/>
  <c r="AG958" i="1"/>
  <c r="AD958" i="1"/>
  <c r="AC958" i="1"/>
  <c r="AB958" i="1"/>
  <c r="Y958" i="1"/>
  <c r="AQ957" i="1"/>
  <c r="AP957" i="1"/>
  <c r="AO957" i="1"/>
  <c r="AN957" i="1"/>
  <c r="AM957" i="1"/>
  <c r="AL957" i="1"/>
  <c r="AK957" i="1"/>
  <c r="AI957" i="1"/>
  <c r="AG957" i="1"/>
  <c r="AD957" i="1"/>
  <c r="AC957" i="1"/>
  <c r="AB957" i="1"/>
  <c r="Y957" i="1"/>
  <c r="AQ956" i="1"/>
  <c r="AP956" i="1"/>
  <c r="AO956" i="1"/>
  <c r="AN956" i="1"/>
  <c r="AM956" i="1"/>
  <c r="AL956" i="1"/>
  <c r="AK956" i="1"/>
  <c r="AI956" i="1"/>
  <c r="AG956" i="1"/>
  <c r="AD956" i="1"/>
  <c r="AC956" i="1"/>
  <c r="AB956" i="1"/>
  <c r="Y956" i="1"/>
  <c r="AQ955" i="1"/>
  <c r="AP955" i="1"/>
  <c r="AO955" i="1"/>
  <c r="AN955" i="1"/>
  <c r="AM955" i="1"/>
  <c r="AL955" i="1"/>
  <c r="AK955" i="1"/>
  <c r="AI955" i="1"/>
  <c r="AG955" i="1"/>
  <c r="AD955" i="1"/>
  <c r="AC955" i="1"/>
  <c r="AB955" i="1"/>
  <c r="Y955" i="1"/>
  <c r="AQ954" i="1"/>
  <c r="AP954" i="1"/>
  <c r="AO954" i="1"/>
  <c r="AN954" i="1"/>
  <c r="AM954" i="1"/>
  <c r="AL954" i="1"/>
  <c r="AK954" i="1"/>
  <c r="AI954" i="1"/>
  <c r="AG954" i="1"/>
  <c r="AD954" i="1"/>
  <c r="AC954" i="1"/>
  <c r="AB954" i="1"/>
  <c r="Y954" i="1"/>
  <c r="AQ953" i="1"/>
  <c r="AP953" i="1"/>
  <c r="AO953" i="1"/>
  <c r="AN953" i="1"/>
  <c r="AM953" i="1"/>
  <c r="AL953" i="1"/>
  <c r="AK953" i="1"/>
  <c r="AI953" i="1"/>
  <c r="AG953" i="1"/>
  <c r="AD953" i="1"/>
  <c r="AC953" i="1"/>
  <c r="AB953" i="1"/>
  <c r="Y953" i="1"/>
  <c r="AQ952" i="1"/>
  <c r="AP952" i="1"/>
  <c r="AO952" i="1"/>
  <c r="AN952" i="1"/>
  <c r="AM952" i="1"/>
  <c r="AL952" i="1"/>
  <c r="AK952" i="1"/>
  <c r="AI952" i="1"/>
  <c r="AG952" i="1"/>
  <c r="AD952" i="1"/>
  <c r="AC952" i="1"/>
  <c r="AB952" i="1"/>
  <c r="Y952" i="1"/>
  <c r="O952" i="1"/>
  <c r="K952" i="1"/>
  <c r="AQ951" i="1"/>
  <c r="AP951" i="1"/>
  <c r="AO951" i="1"/>
  <c r="AN951" i="1"/>
  <c r="AM951" i="1"/>
  <c r="AL951" i="1"/>
  <c r="AK951" i="1"/>
  <c r="AI951" i="1"/>
  <c r="AG951" i="1"/>
  <c r="AD951" i="1"/>
  <c r="AC951" i="1"/>
  <c r="AB951" i="1"/>
  <c r="Y951" i="1"/>
  <c r="O951" i="1"/>
  <c r="K951" i="1"/>
  <c r="AQ950" i="1"/>
  <c r="AP950" i="1"/>
  <c r="AO950" i="1"/>
  <c r="AN950" i="1"/>
  <c r="AM950" i="1"/>
  <c r="AL950" i="1"/>
  <c r="AK950" i="1"/>
  <c r="AI950" i="1"/>
  <c r="AG950" i="1"/>
  <c r="AD950" i="1"/>
  <c r="AC950" i="1"/>
  <c r="AB950" i="1"/>
  <c r="Y950" i="1"/>
  <c r="O950" i="1"/>
  <c r="K950" i="1"/>
  <c r="AQ949" i="1"/>
  <c r="AP949" i="1"/>
  <c r="AO949" i="1"/>
  <c r="AN949" i="1"/>
  <c r="AM949" i="1"/>
  <c r="AL949" i="1"/>
  <c r="AK949" i="1"/>
  <c r="AI949" i="1"/>
  <c r="AG949" i="1"/>
  <c r="AD949" i="1"/>
  <c r="AC949" i="1"/>
  <c r="AB949" i="1"/>
  <c r="Y949" i="1"/>
  <c r="O949" i="1"/>
  <c r="K949" i="1"/>
  <c r="AQ948" i="1"/>
  <c r="AP948" i="1"/>
  <c r="AO948" i="1"/>
  <c r="AN948" i="1"/>
  <c r="AM948" i="1"/>
  <c r="AL948" i="1"/>
  <c r="AK948" i="1"/>
  <c r="AI948" i="1"/>
  <c r="AG948" i="1"/>
  <c r="AD948" i="1"/>
  <c r="AC948" i="1"/>
  <c r="AB948" i="1"/>
  <c r="Y948" i="1"/>
  <c r="O948" i="1"/>
  <c r="K948" i="1"/>
  <c r="AQ947" i="1"/>
  <c r="AP947" i="1"/>
  <c r="AO947" i="1"/>
  <c r="AN947" i="1"/>
  <c r="AM947" i="1"/>
  <c r="AL947" i="1"/>
  <c r="AK947" i="1"/>
  <c r="AI947" i="1"/>
  <c r="AG947" i="1"/>
  <c r="AD947" i="1"/>
  <c r="AC947" i="1"/>
  <c r="AB947" i="1"/>
  <c r="Y947" i="1"/>
  <c r="O947" i="1"/>
  <c r="K947" i="1"/>
  <c r="AQ946" i="1"/>
  <c r="AP946" i="1"/>
  <c r="AO946" i="1"/>
  <c r="AN946" i="1"/>
  <c r="AM946" i="1"/>
  <c r="AL946" i="1"/>
  <c r="AK946" i="1"/>
  <c r="AI946" i="1"/>
  <c r="AG946" i="1"/>
  <c r="AD946" i="1"/>
  <c r="AC946" i="1"/>
  <c r="AB946" i="1"/>
  <c r="Y946" i="1"/>
  <c r="O946" i="1"/>
  <c r="K946" i="1"/>
  <c r="AQ945" i="1"/>
  <c r="AP945" i="1"/>
  <c r="AO945" i="1"/>
  <c r="AN945" i="1"/>
  <c r="AM945" i="1"/>
  <c r="AL945" i="1"/>
  <c r="AK945" i="1"/>
  <c r="AI945" i="1"/>
  <c r="AG945" i="1"/>
  <c r="AD945" i="1"/>
  <c r="AC945" i="1"/>
  <c r="AB945" i="1"/>
  <c r="Y945" i="1"/>
  <c r="O945" i="1"/>
  <c r="K945" i="1"/>
  <c r="AQ944" i="1"/>
  <c r="AP944" i="1"/>
  <c r="AO944" i="1"/>
  <c r="AN944" i="1"/>
  <c r="AM944" i="1"/>
  <c r="AL944" i="1"/>
  <c r="AK944" i="1"/>
  <c r="AI944" i="1"/>
  <c r="AG944" i="1"/>
  <c r="AD944" i="1"/>
  <c r="AC944" i="1"/>
  <c r="AB944" i="1"/>
  <c r="Y944" i="1"/>
  <c r="O944" i="1"/>
  <c r="K944" i="1"/>
  <c r="AQ943" i="1"/>
  <c r="AP943" i="1"/>
  <c r="AO943" i="1"/>
  <c r="AN943" i="1"/>
  <c r="AM943" i="1"/>
  <c r="AL943" i="1"/>
  <c r="AK943" i="1"/>
  <c r="AI943" i="1"/>
  <c r="AG943" i="1"/>
  <c r="AD943" i="1"/>
  <c r="AC943" i="1"/>
  <c r="AB943" i="1"/>
  <c r="Y943" i="1"/>
  <c r="O943" i="1"/>
  <c r="K943" i="1"/>
  <c r="AQ942" i="1"/>
  <c r="AP942" i="1"/>
  <c r="AO942" i="1"/>
  <c r="AN942" i="1"/>
  <c r="AM942" i="1"/>
  <c r="AL942" i="1"/>
  <c r="AK942" i="1"/>
  <c r="AI942" i="1"/>
  <c r="AG942" i="1"/>
  <c r="AD942" i="1"/>
  <c r="AC942" i="1"/>
  <c r="AB942" i="1"/>
  <c r="Y942" i="1"/>
  <c r="O942" i="1"/>
  <c r="K942" i="1"/>
  <c r="AQ941" i="1"/>
  <c r="AP941" i="1"/>
  <c r="AO941" i="1"/>
  <c r="AN941" i="1"/>
  <c r="AM941" i="1"/>
  <c r="AL941" i="1"/>
  <c r="AK941" i="1"/>
  <c r="AI941" i="1"/>
  <c r="AG941" i="1"/>
  <c r="AD941" i="1"/>
  <c r="AC941" i="1"/>
  <c r="AB941" i="1"/>
  <c r="Y941" i="1"/>
  <c r="O941" i="1"/>
  <c r="K941" i="1"/>
  <c r="AQ940" i="1"/>
  <c r="AP940" i="1"/>
  <c r="AO940" i="1"/>
  <c r="AN940" i="1"/>
  <c r="AM940" i="1"/>
  <c r="AL940" i="1"/>
  <c r="AK940" i="1"/>
  <c r="AI940" i="1"/>
  <c r="AG940" i="1"/>
  <c r="AD940" i="1"/>
  <c r="AC940" i="1"/>
  <c r="AB940" i="1"/>
  <c r="Y940" i="1"/>
  <c r="O940" i="1"/>
  <c r="K940" i="1"/>
  <c r="AQ939" i="1"/>
  <c r="AP939" i="1"/>
  <c r="AO939" i="1"/>
  <c r="AN939" i="1"/>
  <c r="AM939" i="1"/>
  <c r="AL939" i="1"/>
  <c r="AK939" i="1"/>
  <c r="AI939" i="1"/>
  <c r="AG939" i="1"/>
  <c r="AD939" i="1"/>
  <c r="AC939" i="1"/>
  <c r="AB939" i="1"/>
  <c r="Y939" i="1"/>
  <c r="O939" i="1"/>
  <c r="K939" i="1"/>
  <c r="AQ938" i="1"/>
  <c r="AP938" i="1"/>
  <c r="AO938" i="1"/>
  <c r="AN938" i="1"/>
  <c r="AM938" i="1"/>
  <c r="AL938" i="1"/>
  <c r="AK938" i="1"/>
  <c r="AI938" i="1"/>
  <c r="AG938" i="1"/>
  <c r="AD938" i="1"/>
  <c r="AC938" i="1"/>
  <c r="AB938" i="1"/>
  <c r="Y938" i="1"/>
  <c r="O938" i="1"/>
  <c r="K938" i="1"/>
  <c r="AQ937" i="1"/>
  <c r="AP937" i="1"/>
  <c r="AO937" i="1"/>
  <c r="AN937" i="1"/>
  <c r="AM937" i="1"/>
  <c r="AL937" i="1"/>
  <c r="AK937" i="1"/>
  <c r="AI937" i="1"/>
  <c r="AG937" i="1"/>
  <c r="AD937" i="1"/>
  <c r="AC937" i="1"/>
  <c r="AB937" i="1"/>
  <c r="Y937" i="1"/>
  <c r="O937" i="1"/>
  <c r="K937" i="1"/>
  <c r="AQ936" i="1"/>
  <c r="AP936" i="1"/>
  <c r="AO936" i="1"/>
  <c r="AN936" i="1"/>
  <c r="AM936" i="1"/>
  <c r="AL936" i="1"/>
  <c r="AK936" i="1"/>
  <c r="AI936" i="1"/>
  <c r="AG936" i="1"/>
  <c r="AD936" i="1"/>
  <c r="AC936" i="1"/>
  <c r="AB936" i="1"/>
  <c r="Y936" i="1"/>
  <c r="O936" i="1"/>
  <c r="K936" i="1"/>
  <c r="AQ935" i="1"/>
  <c r="AP935" i="1"/>
  <c r="AO935" i="1"/>
  <c r="AN935" i="1"/>
  <c r="AM935" i="1"/>
  <c r="AL935" i="1"/>
  <c r="AK935" i="1"/>
  <c r="AI935" i="1"/>
  <c r="AG935" i="1"/>
  <c r="AD935" i="1"/>
  <c r="AC935" i="1"/>
  <c r="AB935" i="1"/>
  <c r="Y935" i="1"/>
  <c r="O935" i="1"/>
  <c r="K935" i="1"/>
  <c r="AQ934" i="1"/>
  <c r="AP934" i="1"/>
  <c r="AO934" i="1"/>
  <c r="AN934" i="1"/>
  <c r="AM934" i="1"/>
  <c r="AL934" i="1"/>
  <c r="AK934" i="1"/>
  <c r="AI934" i="1"/>
  <c r="AG934" i="1"/>
  <c r="AD934" i="1"/>
  <c r="AC934" i="1"/>
  <c r="AB934" i="1"/>
  <c r="Y934" i="1"/>
  <c r="O934" i="1"/>
  <c r="K934" i="1"/>
  <c r="AQ933" i="1"/>
  <c r="AP933" i="1"/>
  <c r="AO933" i="1"/>
  <c r="AN933" i="1"/>
  <c r="AM933" i="1"/>
  <c r="AL933" i="1"/>
  <c r="AK933" i="1"/>
  <c r="AI933" i="1"/>
  <c r="AG933" i="1"/>
  <c r="AD933" i="1"/>
  <c r="AC933" i="1"/>
  <c r="AB933" i="1"/>
  <c r="Y933" i="1"/>
  <c r="O933" i="1"/>
  <c r="K933" i="1"/>
  <c r="AQ932" i="1"/>
  <c r="AP932" i="1"/>
  <c r="AO932" i="1"/>
  <c r="AN932" i="1"/>
  <c r="AM932" i="1"/>
  <c r="AL932" i="1"/>
  <c r="AK932" i="1"/>
  <c r="AI932" i="1"/>
  <c r="AG932" i="1"/>
  <c r="AD932" i="1"/>
  <c r="AC932" i="1"/>
  <c r="AB932" i="1"/>
  <c r="Y932" i="1"/>
  <c r="O932" i="1"/>
  <c r="K932" i="1"/>
  <c r="AQ931" i="1"/>
  <c r="AP931" i="1"/>
  <c r="AO931" i="1"/>
  <c r="AN931" i="1"/>
  <c r="AM931" i="1"/>
  <c r="AL931" i="1"/>
  <c r="AK931" i="1"/>
  <c r="AI931" i="1"/>
  <c r="AG931" i="1"/>
  <c r="AD931" i="1"/>
  <c r="AC931" i="1"/>
  <c r="AB931" i="1"/>
  <c r="Y931" i="1"/>
  <c r="O931" i="1"/>
  <c r="K931" i="1"/>
  <c r="AQ930" i="1"/>
  <c r="AP930" i="1"/>
  <c r="AO930" i="1"/>
  <c r="AN930" i="1"/>
  <c r="AM930" i="1"/>
  <c r="AL930" i="1"/>
  <c r="AK930" i="1"/>
  <c r="AI930" i="1"/>
  <c r="AG930" i="1"/>
  <c r="AD930" i="1"/>
  <c r="AC930" i="1"/>
  <c r="AB930" i="1"/>
  <c r="Y930" i="1"/>
  <c r="O930" i="1"/>
  <c r="K930" i="1"/>
  <c r="AQ929" i="1"/>
  <c r="AP929" i="1"/>
  <c r="AO929" i="1"/>
  <c r="AN929" i="1"/>
  <c r="AM929" i="1"/>
  <c r="AL929" i="1"/>
  <c r="AK929" i="1"/>
  <c r="AI929" i="1"/>
  <c r="AG929" i="1"/>
  <c r="AD929" i="1"/>
  <c r="AC929" i="1"/>
  <c r="AB929" i="1"/>
  <c r="Y929" i="1"/>
  <c r="O929" i="1"/>
  <c r="K929" i="1"/>
  <c r="AQ928" i="1"/>
  <c r="AP928" i="1"/>
  <c r="AO928" i="1"/>
  <c r="AN928" i="1"/>
  <c r="AM928" i="1"/>
  <c r="AL928" i="1"/>
  <c r="AK928" i="1"/>
  <c r="AI928" i="1"/>
  <c r="AG928" i="1"/>
  <c r="AD928" i="1"/>
  <c r="AC928" i="1"/>
  <c r="AB928" i="1"/>
  <c r="Y928" i="1"/>
  <c r="O928" i="1"/>
  <c r="K928" i="1"/>
  <c r="AQ927" i="1"/>
  <c r="AP927" i="1"/>
  <c r="AO927" i="1"/>
  <c r="AN927" i="1"/>
  <c r="AM927" i="1"/>
  <c r="AL927" i="1"/>
  <c r="AK927" i="1"/>
  <c r="AI927" i="1"/>
  <c r="AG927" i="1"/>
  <c r="AD927" i="1"/>
  <c r="AC927" i="1"/>
  <c r="AB927" i="1"/>
  <c r="Y927" i="1"/>
  <c r="O927" i="1"/>
  <c r="K927" i="1"/>
  <c r="AQ926" i="1"/>
  <c r="AP926" i="1"/>
  <c r="AO926" i="1"/>
  <c r="AN926" i="1"/>
  <c r="AM926" i="1"/>
  <c r="AL926" i="1"/>
  <c r="AK926" i="1"/>
  <c r="AI926" i="1"/>
  <c r="AG926" i="1"/>
  <c r="AD926" i="1"/>
  <c r="AC926" i="1"/>
  <c r="AB926" i="1"/>
  <c r="Y926" i="1"/>
  <c r="O926" i="1"/>
  <c r="K926" i="1"/>
  <c r="AQ925" i="1"/>
  <c r="AP925" i="1"/>
  <c r="AO925" i="1"/>
  <c r="AN925" i="1"/>
  <c r="AM925" i="1"/>
  <c r="AL925" i="1"/>
  <c r="AK925" i="1"/>
  <c r="AI925" i="1"/>
  <c r="AG925" i="1"/>
  <c r="AD925" i="1"/>
  <c r="AC925" i="1"/>
  <c r="AB925" i="1"/>
  <c r="Y925" i="1"/>
  <c r="O925" i="1"/>
  <c r="K925" i="1"/>
  <c r="AQ924" i="1"/>
  <c r="AP924" i="1"/>
  <c r="AO924" i="1"/>
  <c r="AN924" i="1"/>
  <c r="AM924" i="1"/>
  <c r="AL924" i="1"/>
  <c r="AK924" i="1"/>
  <c r="AI924" i="1"/>
  <c r="AG924" i="1"/>
  <c r="AD924" i="1"/>
  <c r="AC924" i="1"/>
  <c r="AB924" i="1"/>
  <c r="Y924" i="1"/>
  <c r="O924" i="1"/>
  <c r="K924" i="1"/>
  <c r="AQ923" i="1"/>
  <c r="AP923" i="1"/>
  <c r="AO923" i="1"/>
  <c r="AN923" i="1"/>
  <c r="AM923" i="1"/>
  <c r="AL923" i="1"/>
  <c r="AK923" i="1"/>
  <c r="AI923" i="1"/>
  <c r="AG923" i="1"/>
  <c r="AD923" i="1"/>
  <c r="AC923" i="1"/>
  <c r="AB923" i="1"/>
  <c r="Y923" i="1"/>
  <c r="O923" i="1"/>
  <c r="K923" i="1"/>
  <c r="AQ922" i="1"/>
  <c r="AP922" i="1"/>
  <c r="AO922" i="1"/>
  <c r="AN922" i="1"/>
  <c r="AM922" i="1"/>
  <c r="AL922" i="1"/>
  <c r="AK922" i="1"/>
  <c r="AI922" i="1"/>
  <c r="AG922" i="1"/>
  <c r="AD922" i="1"/>
  <c r="AC922" i="1"/>
  <c r="AB922" i="1"/>
  <c r="Y922" i="1"/>
  <c r="O922" i="1"/>
  <c r="K922" i="1"/>
  <c r="AQ921" i="1"/>
  <c r="AP921" i="1"/>
  <c r="AO921" i="1"/>
  <c r="AN921" i="1"/>
  <c r="AM921" i="1"/>
  <c r="AL921" i="1"/>
  <c r="AK921" i="1"/>
  <c r="AI921" i="1"/>
  <c r="AG921" i="1"/>
  <c r="AD921" i="1"/>
  <c r="AC921" i="1"/>
  <c r="AB921" i="1"/>
  <c r="Y921" i="1"/>
  <c r="O921" i="1"/>
  <c r="K921" i="1"/>
  <c r="AQ920" i="1"/>
  <c r="AP920" i="1"/>
  <c r="AO920" i="1"/>
  <c r="AN920" i="1"/>
  <c r="AM920" i="1"/>
  <c r="AL920" i="1"/>
  <c r="AK920" i="1"/>
  <c r="AI920" i="1"/>
  <c r="AG920" i="1"/>
  <c r="AD920" i="1"/>
  <c r="AC920" i="1"/>
  <c r="AB920" i="1"/>
  <c r="Y920" i="1"/>
  <c r="O920" i="1"/>
  <c r="K920" i="1"/>
  <c r="AQ919" i="1"/>
  <c r="AP919" i="1"/>
  <c r="AO919" i="1"/>
  <c r="AN919" i="1"/>
  <c r="AM919" i="1"/>
  <c r="AL919" i="1"/>
  <c r="AK919" i="1"/>
  <c r="AI919" i="1"/>
  <c r="AG919" i="1"/>
  <c r="AD919" i="1"/>
  <c r="AC919" i="1"/>
  <c r="AB919" i="1"/>
  <c r="Y919" i="1"/>
  <c r="O919" i="1"/>
  <c r="K919" i="1"/>
  <c r="AQ918" i="1"/>
  <c r="AP918" i="1"/>
  <c r="AO918" i="1"/>
  <c r="AN918" i="1"/>
  <c r="AM918" i="1"/>
  <c r="AL918" i="1"/>
  <c r="AK918" i="1"/>
  <c r="AI918" i="1"/>
  <c r="AG918" i="1"/>
  <c r="AD918" i="1"/>
  <c r="AC918" i="1"/>
  <c r="AB918" i="1"/>
  <c r="Y918" i="1"/>
  <c r="O918" i="1"/>
  <c r="K918" i="1"/>
  <c r="AQ917" i="1"/>
  <c r="AP917" i="1"/>
  <c r="AO917" i="1"/>
  <c r="AN917" i="1"/>
  <c r="AM917" i="1"/>
  <c r="AL917" i="1"/>
  <c r="AK917" i="1"/>
  <c r="AI917" i="1"/>
  <c r="AG917" i="1"/>
  <c r="AD917" i="1"/>
  <c r="AC917" i="1"/>
  <c r="AB917" i="1"/>
  <c r="Y917" i="1"/>
  <c r="O917" i="1"/>
  <c r="K917" i="1"/>
  <c r="AQ916" i="1"/>
  <c r="AP916" i="1"/>
  <c r="AO916" i="1"/>
  <c r="AN916" i="1"/>
  <c r="AM916" i="1"/>
  <c r="AL916" i="1"/>
  <c r="AK916" i="1"/>
  <c r="AI916" i="1"/>
  <c r="AG916" i="1"/>
  <c r="AD916" i="1"/>
  <c r="AC916" i="1"/>
  <c r="AB916" i="1"/>
  <c r="Y916" i="1"/>
  <c r="O916" i="1"/>
  <c r="K916" i="1"/>
  <c r="AQ915" i="1"/>
  <c r="AP915" i="1"/>
  <c r="AO915" i="1"/>
  <c r="AN915" i="1"/>
  <c r="AM915" i="1"/>
  <c r="AL915" i="1"/>
  <c r="AK915" i="1"/>
  <c r="AI915" i="1"/>
  <c r="AG915" i="1"/>
  <c r="AD915" i="1"/>
  <c r="AC915" i="1"/>
  <c r="AB915" i="1"/>
  <c r="Y915" i="1"/>
  <c r="O915" i="1"/>
  <c r="K915" i="1"/>
  <c r="AQ914" i="1"/>
  <c r="AP914" i="1"/>
  <c r="AO914" i="1"/>
  <c r="AN914" i="1"/>
  <c r="AM914" i="1"/>
  <c r="AL914" i="1"/>
  <c r="AK914" i="1"/>
  <c r="AI914" i="1"/>
  <c r="AG914" i="1"/>
  <c r="AD914" i="1"/>
  <c r="AC914" i="1"/>
  <c r="AB914" i="1"/>
  <c r="Y914" i="1"/>
  <c r="O914" i="1"/>
  <c r="K914" i="1"/>
  <c r="AQ913" i="1"/>
  <c r="AP913" i="1"/>
  <c r="AO913" i="1"/>
  <c r="AN913" i="1"/>
  <c r="AM913" i="1"/>
  <c r="AL913" i="1"/>
  <c r="AK913" i="1"/>
  <c r="AI913" i="1"/>
  <c r="AG913" i="1"/>
  <c r="AD913" i="1"/>
  <c r="AC913" i="1"/>
  <c r="AB913" i="1"/>
  <c r="Y913" i="1"/>
  <c r="O913" i="1"/>
  <c r="K913" i="1"/>
  <c r="AQ912" i="1"/>
  <c r="AP912" i="1"/>
  <c r="AO912" i="1"/>
  <c r="AN912" i="1"/>
  <c r="AM912" i="1"/>
  <c r="AL912" i="1"/>
  <c r="AK912" i="1"/>
  <c r="AI912" i="1"/>
  <c r="AG912" i="1"/>
  <c r="AD912" i="1"/>
  <c r="AC912" i="1"/>
  <c r="AB912" i="1"/>
  <c r="Y912" i="1"/>
  <c r="O912" i="1"/>
  <c r="K912" i="1"/>
  <c r="AQ911" i="1"/>
  <c r="AP911" i="1"/>
  <c r="AO911" i="1"/>
  <c r="AN911" i="1"/>
  <c r="AM911" i="1"/>
  <c r="AL911" i="1"/>
  <c r="AK911" i="1"/>
  <c r="AI911" i="1"/>
  <c r="AG911" i="1"/>
  <c r="AD911" i="1"/>
  <c r="AC911" i="1"/>
  <c r="AB911" i="1"/>
  <c r="Y911" i="1"/>
  <c r="O911" i="1"/>
  <c r="K911" i="1"/>
  <c r="AQ910" i="1"/>
  <c r="AP910" i="1"/>
  <c r="AO910" i="1"/>
  <c r="AN910" i="1"/>
  <c r="AM910" i="1"/>
  <c r="AL910" i="1"/>
  <c r="AK910" i="1"/>
  <c r="AI910" i="1"/>
  <c r="AG910" i="1"/>
  <c r="AD910" i="1"/>
  <c r="AC910" i="1"/>
  <c r="AB910" i="1"/>
  <c r="Y910" i="1"/>
  <c r="O910" i="1"/>
  <c r="K910" i="1"/>
  <c r="AQ909" i="1"/>
  <c r="AP909" i="1"/>
  <c r="AO909" i="1"/>
  <c r="AN909" i="1"/>
  <c r="AM909" i="1"/>
  <c r="AL909" i="1"/>
  <c r="AK909" i="1"/>
  <c r="AI909" i="1"/>
  <c r="AG909" i="1"/>
  <c r="AD909" i="1"/>
  <c r="AC909" i="1"/>
  <c r="AB909" i="1"/>
  <c r="Y909" i="1"/>
  <c r="O909" i="1"/>
  <c r="K909" i="1"/>
  <c r="AQ908" i="1"/>
  <c r="AP908" i="1"/>
  <c r="AO908" i="1"/>
  <c r="AN908" i="1"/>
  <c r="AM908" i="1"/>
  <c r="AL908" i="1"/>
  <c r="AK908" i="1"/>
  <c r="AI908" i="1"/>
  <c r="AG908" i="1"/>
  <c r="AD908" i="1"/>
  <c r="AC908" i="1"/>
  <c r="AB908" i="1"/>
  <c r="Y908" i="1"/>
  <c r="O908" i="1"/>
  <c r="K908" i="1"/>
  <c r="AQ907" i="1"/>
  <c r="AP907" i="1"/>
  <c r="AO907" i="1"/>
  <c r="AN907" i="1"/>
  <c r="AM907" i="1"/>
  <c r="AL907" i="1"/>
  <c r="AK907" i="1"/>
  <c r="AI907" i="1"/>
  <c r="AG907" i="1"/>
  <c r="AD907" i="1"/>
  <c r="AC907" i="1"/>
  <c r="AB907" i="1"/>
  <c r="Y907" i="1"/>
  <c r="O907" i="1"/>
  <c r="K907" i="1"/>
  <c r="AQ906" i="1"/>
  <c r="AP906" i="1"/>
  <c r="AO906" i="1"/>
  <c r="AN906" i="1"/>
  <c r="AM906" i="1"/>
  <c r="AL906" i="1"/>
  <c r="AK906" i="1"/>
  <c r="AI906" i="1"/>
  <c r="AG906" i="1"/>
  <c r="AD906" i="1"/>
  <c r="AC906" i="1"/>
  <c r="AB906" i="1"/>
  <c r="Y906" i="1"/>
  <c r="O906" i="1"/>
  <c r="K906" i="1"/>
  <c r="AQ905" i="1"/>
  <c r="AP905" i="1"/>
  <c r="AO905" i="1"/>
  <c r="AN905" i="1"/>
  <c r="AM905" i="1"/>
  <c r="AL905" i="1"/>
  <c r="AK905" i="1"/>
  <c r="AI905" i="1"/>
  <c r="AG905" i="1"/>
  <c r="AD905" i="1"/>
  <c r="AC905" i="1"/>
  <c r="AB905" i="1"/>
  <c r="Y905" i="1"/>
  <c r="O905" i="1"/>
  <c r="K905" i="1"/>
  <c r="AQ904" i="1"/>
  <c r="AP904" i="1"/>
  <c r="AO904" i="1"/>
  <c r="AN904" i="1"/>
  <c r="AM904" i="1"/>
  <c r="AL904" i="1"/>
  <c r="AK904" i="1"/>
  <c r="AI904" i="1"/>
  <c r="AG904" i="1"/>
  <c r="AD904" i="1"/>
  <c r="AC904" i="1"/>
  <c r="AB904" i="1"/>
  <c r="Y904" i="1"/>
  <c r="O904" i="1"/>
  <c r="K904" i="1"/>
  <c r="AQ903" i="1"/>
  <c r="AP903" i="1"/>
  <c r="AO903" i="1"/>
  <c r="AN903" i="1"/>
  <c r="AM903" i="1"/>
  <c r="AL903" i="1"/>
  <c r="AK903" i="1"/>
  <c r="AI903" i="1"/>
  <c r="AG903" i="1"/>
  <c r="AD903" i="1"/>
  <c r="AC903" i="1"/>
  <c r="AB903" i="1"/>
  <c r="Y903" i="1"/>
  <c r="O903" i="1"/>
  <c r="K903" i="1"/>
  <c r="AQ902" i="1"/>
  <c r="AP902" i="1"/>
  <c r="AO902" i="1"/>
  <c r="AN902" i="1"/>
  <c r="AM902" i="1"/>
  <c r="AL902" i="1"/>
  <c r="AK902" i="1"/>
  <c r="AI902" i="1"/>
  <c r="AG902" i="1"/>
  <c r="AD902" i="1"/>
  <c r="AC902" i="1"/>
  <c r="AB902" i="1"/>
  <c r="Y902" i="1"/>
  <c r="O902" i="1"/>
  <c r="K902" i="1"/>
  <c r="AQ901" i="1"/>
  <c r="AP901" i="1"/>
  <c r="AO901" i="1"/>
  <c r="AN901" i="1"/>
  <c r="AM901" i="1"/>
  <c r="AL901" i="1"/>
  <c r="AK901" i="1"/>
  <c r="AI901" i="1"/>
  <c r="AG901" i="1"/>
  <c r="AD901" i="1"/>
  <c r="AC901" i="1"/>
  <c r="AB901" i="1"/>
  <c r="Y901" i="1"/>
  <c r="O901" i="1"/>
  <c r="K901" i="1"/>
  <c r="AQ900" i="1"/>
  <c r="AP900" i="1"/>
  <c r="AO900" i="1"/>
  <c r="AN900" i="1"/>
  <c r="AM900" i="1"/>
  <c r="AL900" i="1"/>
  <c r="AK900" i="1"/>
  <c r="AI900" i="1"/>
  <c r="AG900" i="1"/>
  <c r="AD900" i="1"/>
  <c r="AC900" i="1"/>
  <c r="AB900" i="1"/>
  <c r="Y900" i="1"/>
  <c r="O900" i="1"/>
  <c r="K900" i="1"/>
  <c r="AQ899" i="1"/>
  <c r="AP899" i="1"/>
  <c r="AO899" i="1"/>
  <c r="AN899" i="1"/>
  <c r="AM899" i="1"/>
  <c r="AL899" i="1"/>
  <c r="AK899" i="1"/>
  <c r="AI899" i="1"/>
  <c r="AG899" i="1"/>
  <c r="AD899" i="1"/>
  <c r="AC899" i="1"/>
  <c r="AB899" i="1"/>
  <c r="Y899" i="1"/>
  <c r="O899" i="1"/>
  <c r="K899" i="1"/>
  <c r="AQ898" i="1"/>
  <c r="AP898" i="1"/>
  <c r="AO898" i="1"/>
  <c r="AN898" i="1"/>
  <c r="AM898" i="1"/>
  <c r="AL898" i="1"/>
  <c r="AK898" i="1"/>
  <c r="AI898" i="1"/>
  <c r="AG898" i="1"/>
  <c r="AD898" i="1"/>
  <c r="AC898" i="1"/>
  <c r="AB898" i="1"/>
  <c r="Y898" i="1"/>
  <c r="O898" i="1"/>
  <c r="K898" i="1"/>
  <c r="AQ897" i="1"/>
  <c r="AP897" i="1"/>
  <c r="AO897" i="1"/>
  <c r="AN897" i="1"/>
  <c r="AM897" i="1"/>
  <c r="AL897" i="1"/>
  <c r="AK897" i="1"/>
  <c r="AI897" i="1"/>
  <c r="AG897" i="1"/>
  <c r="AD897" i="1"/>
  <c r="AC897" i="1"/>
  <c r="AB897" i="1"/>
  <c r="Y897" i="1"/>
  <c r="O897" i="1"/>
  <c r="K897" i="1"/>
  <c r="AQ896" i="1"/>
  <c r="AP896" i="1"/>
  <c r="AO896" i="1"/>
  <c r="AN896" i="1"/>
  <c r="AM896" i="1"/>
  <c r="AL896" i="1"/>
  <c r="AK896" i="1"/>
  <c r="AI896" i="1"/>
  <c r="AG896" i="1"/>
  <c r="AD896" i="1"/>
  <c r="AC896" i="1"/>
  <c r="AB896" i="1"/>
  <c r="Y896" i="1"/>
  <c r="O896" i="1"/>
  <c r="K896" i="1"/>
  <c r="AQ895" i="1"/>
  <c r="AP895" i="1"/>
  <c r="AO895" i="1"/>
  <c r="AN895" i="1"/>
  <c r="AM895" i="1"/>
  <c r="AL895" i="1"/>
  <c r="AK895" i="1"/>
  <c r="AI895" i="1"/>
  <c r="AG895" i="1"/>
  <c r="AD895" i="1"/>
  <c r="AC895" i="1"/>
  <c r="AB895" i="1"/>
  <c r="Y895" i="1"/>
  <c r="O895" i="1"/>
  <c r="K895" i="1"/>
  <c r="AQ894" i="1"/>
  <c r="AP894" i="1"/>
  <c r="AO894" i="1"/>
  <c r="AN894" i="1"/>
  <c r="AM894" i="1"/>
  <c r="AL894" i="1"/>
  <c r="AK894" i="1"/>
  <c r="AI894" i="1"/>
  <c r="AG894" i="1"/>
  <c r="AD894" i="1"/>
  <c r="AC894" i="1"/>
  <c r="AB894" i="1"/>
  <c r="Y894" i="1"/>
  <c r="O894" i="1"/>
  <c r="K894" i="1"/>
  <c r="AQ893" i="1"/>
  <c r="AP893" i="1"/>
  <c r="AO893" i="1"/>
  <c r="AN893" i="1"/>
  <c r="AM893" i="1"/>
  <c r="AL893" i="1"/>
  <c r="AK893" i="1"/>
  <c r="AI893" i="1"/>
  <c r="AG893" i="1"/>
  <c r="AD893" i="1"/>
  <c r="AC893" i="1"/>
  <c r="AB893" i="1"/>
  <c r="Y893" i="1"/>
  <c r="O893" i="1"/>
  <c r="K893" i="1"/>
  <c r="AQ892" i="1"/>
  <c r="AP892" i="1"/>
  <c r="AO892" i="1"/>
  <c r="AN892" i="1"/>
  <c r="AM892" i="1"/>
  <c r="AL892" i="1"/>
  <c r="AK892" i="1"/>
  <c r="AI892" i="1"/>
  <c r="AG892" i="1"/>
  <c r="AD892" i="1"/>
  <c r="AC892" i="1"/>
  <c r="AB892" i="1"/>
  <c r="Y892" i="1"/>
  <c r="O892" i="1"/>
  <c r="K892" i="1"/>
  <c r="AQ891" i="1"/>
  <c r="AP891" i="1"/>
  <c r="AO891" i="1"/>
  <c r="AN891" i="1"/>
  <c r="AM891" i="1"/>
  <c r="AL891" i="1"/>
  <c r="AK891" i="1"/>
  <c r="AI891" i="1"/>
  <c r="AG891" i="1"/>
  <c r="AD891" i="1"/>
  <c r="AC891" i="1"/>
  <c r="AB891" i="1"/>
  <c r="Y891" i="1"/>
  <c r="O891" i="1"/>
  <c r="K891" i="1"/>
  <c r="AQ890" i="1"/>
  <c r="AP890" i="1"/>
  <c r="AO890" i="1"/>
  <c r="AN890" i="1"/>
  <c r="AM890" i="1"/>
  <c r="AL890" i="1"/>
  <c r="AK890" i="1"/>
  <c r="AI890" i="1"/>
  <c r="AG890" i="1"/>
  <c r="AD890" i="1"/>
  <c r="AC890" i="1"/>
  <c r="AB890" i="1"/>
  <c r="Y890" i="1"/>
  <c r="O890" i="1"/>
  <c r="K890" i="1"/>
  <c r="AQ889" i="1"/>
  <c r="AP889" i="1"/>
  <c r="AO889" i="1"/>
  <c r="AN889" i="1"/>
  <c r="AM889" i="1"/>
  <c r="AL889" i="1"/>
  <c r="AK889" i="1"/>
  <c r="AI889" i="1"/>
  <c r="AG889" i="1"/>
  <c r="AD889" i="1"/>
  <c r="AC889" i="1"/>
  <c r="AB889" i="1"/>
  <c r="Y889" i="1"/>
  <c r="O889" i="1"/>
  <c r="K889" i="1"/>
  <c r="AQ888" i="1"/>
  <c r="AP888" i="1"/>
  <c r="AO888" i="1"/>
  <c r="AN888" i="1"/>
  <c r="AM888" i="1"/>
  <c r="AL888" i="1"/>
  <c r="AK888" i="1"/>
  <c r="AI888" i="1"/>
  <c r="AG888" i="1"/>
  <c r="AD888" i="1"/>
  <c r="AC888" i="1"/>
  <c r="AB888" i="1"/>
  <c r="Y888" i="1"/>
  <c r="O888" i="1"/>
  <c r="K888" i="1"/>
  <c r="AQ887" i="1"/>
  <c r="AP887" i="1"/>
  <c r="AO887" i="1"/>
  <c r="AN887" i="1"/>
  <c r="AM887" i="1"/>
  <c r="AL887" i="1"/>
  <c r="AK887" i="1"/>
  <c r="AI887" i="1"/>
  <c r="AG887" i="1"/>
  <c r="AD887" i="1"/>
  <c r="AC887" i="1"/>
  <c r="AB887" i="1"/>
  <c r="Y887" i="1"/>
  <c r="O887" i="1"/>
  <c r="K887" i="1"/>
  <c r="AQ886" i="1"/>
  <c r="AP886" i="1"/>
  <c r="AO886" i="1"/>
  <c r="AN886" i="1"/>
  <c r="AM886" i="1"/>
  <c r="AL886" i="1"/>
  <c r="AK886" i="1"/>
  <c r="AI886" i="1"/>
  <c r="AG886" i="1"/>
  <c r="AD886" i="1"/>
  <c r="AC886" i="1"/>
  <c r="AB886" i="1"/>
  <c r="Y886" i="1"/>
  <c r="O886" i="1"/>
  <c r="K886" i="1"/>
  <c r="AQ885" i="1"/>
  <c r="AP885" i="1"/>
  <c r="AO885" i="1"/>
  <c r="AN885" i="1"/>
  <c r="AM885" i="1"/>
  <c r="AL885" i="1"/>
  <c r="AK885" i="1"/>
  <c r="AI885" i="1"/>
  <c r="AG885" i="1"/>
  <c r="AD885" i="1"/>
  <c r="AC885" i="1"/>
  <c r="AB885" i="1"/>
  <c r="Y885" i="1"/>
  <c r="O885" i="1"/>
  <c r="K885" i="1"/>
  <c r="AQ884" i="1"/>
  <c r="AP884" i="1"/>
  <c r="AO884" i="1"/>
  <c r="AN884" i="1"/>
  <c r="AM884" i="1"/>
  <c r="AL884" i="1"/>
  <c r="AK884" i="1"/>
  <c r="AI884" i="1"/>
  <c r="AG884" i="1"/>
  <c r="AD884" i="1"/>
  <c r="AC884" i="1"/>
  <c r="AB884" i="1"/>
  <c r="Y884" i="1"/>
  <c r="O884" i="1"/>
  <c r="K884" i="1"/>
  <c r="AQ883" i="1"/>
  <c r="AP883" i="1"/>
  <c r="AO883" i="1"/>
  <c r="AN883" i="1"/>
  <c r="AM883" i="1"/>
  <c r="AL883" i="1"/>
  <c r="AK883" i="1"/>
  <c r="AI883" i="1"/>
  <c r="AG883" i="1"/>
  <c r="AD883" i="1"/>
  <c r="AC883" i="1"/>
  <c r="AB883" i="1"/>
  <c r="Y883" i="1"/>
  <c r="O883" i="1"/>
  <c r="K883" i="1"/>
  <c r="AQ882" i="1"/>
  <c r="AP882" i="1"/>
  <c r="AO882" i="1"/>
  <c r="AN882" i="1"/>
  <c r="AM882" i="1"/>
  <c r="AL882" i="1"/>
  <c r="AK882" i="1"/>
  <c r="AI882" i="1"/>
  <c r="AG882" i="1"/>
  <c r="AD882" i="1"/>
  <c r="AC882" i="1"/>
  <c r="AB882" i="1"/>
  <c r="Y882" i="1"/>
  <c r="O882" i="1"/>
  <c r="K882" i="1"/>
  <c r="AQ881" i="1"/>
  <c r="AP881" i="1"/>
  <c r="AO881" i="1"/>
  <c r="AN881" i="1"/>
  <c r="AM881" i="1"/>
  <c r="AL881" i="1"/>
  <c r="AK881" i="1"/>
  <c r="AI881" i="1"/>
  <c r="AG881" i="1"/>
  <c r="AD881" i="1"/>
  <c r="AC881" i="1"/>
  <c r="AB881" i="1"/>
  <c r="Y881" i="1"/>
  <c r="O881" i="1"/>
  <c r="K881" i="1"/>
  <c r="AQ880" i="1"/>
  <c r="AP880" i="1"/>
  <c r="AO880" i="1"/>
  <c r="AN880" i="1"/>
  <c r="AM880" i="1"/>
  <c r="AL880" i="1"/>
  <c r="AK880" i="1"/>
  <c r="AI880" i="1"/>
  <c r="AG880" i="1"/>
  <c r="AD880" i="1"/>
  <c r="AC880" i="1"/>
  <c r="AB880" i="1"/>
  <c r="Y880" i="1"/>
  <c r="O880" i="1"/>
  <c r="K880" i="1"/>
  <c r="AQ879" i="1"/>
  <c r="AP879" i="1"/>
  <c r="AO879" i="1"/>
  <c r="AN879" i="1"/>
  <c r="AM879" i="1"/>
  <c r="AL879" i="1"/>
  <c r="AK879" i="1"/>
  <c r="AI879" i="1"/>
  <c r="AG879" i="1"/>
  <c r="AD879" i="1"/>
  <c r="AC879" i="1"/>
  <c r="AB879" i="1"/>
  <c r="Y879" i="1"/>
  <c r="O879" i="1"/>
  <c r="K879" i="1"/>
  <c r="AQ878" i="1"/>
  <c r="AP878" i="1"/>
  <c r="AO878" i="1"/>
  <c r="AN878" i="1"/>
  <c r="AM878" i="1"/>
  <c r="AL878" i="1"/>
  <c r="AK878" i="1"/>
  <c r="AI878" i="1"/>
  <c r="AG878" i="1"/>
  <c r="AD878" i="1"/>
  <c r="AC878" i="1"/>
  <c r="AB878" i="1"/>
  <c r="Y878" i="1"/>
  <c r="O878" i="1"/>
  <c r="K878" i="1"/>
  <c r="AQ877" i="1"/>
  <c r="AP877" i="1"/>
  <c r="AO877" i="1"/>
  <c r="AN877" i="1"/>
  <c r="AM877" i="1"/>
  <c r="AL877" i="1"/>
  <c r="AK877" i="1"/>
  <c r="AI877" i="1"/>
  <c r="AG877" i="1"/>
  <c r="AD877" i="1"/>
  <c r="AC877" i="1"/>
  <c r="AB877" i="1"/>
  <c r="Y877" i="1"/>
  <c r="O877" i="1"/>
  <c r="K877" i="1"/>
  <c r="AQ876" i="1"/>
  <c r="AP876" i="1"/>
  <c r="AO876" i="1"/>
  <c r="AN876" i="1"/>
  <c r="AM876" i="1"/>
  <c r="AL876" i="1"/>
  <c r="AK876" i="1"/>
  <c r="AI876" i="1"/>
  <c r="AG876" i="1"/>
  <c r="AD876" i="1"/>
  <c r="AC876" i="1"/>
  <c r="AB876" i="1"/>
  <c r="Y876" i="1"/>
  <c r="O876" i="1"/>
  <c r="K876" i="1"/>
  <c r="AQ875" i="1"/>
  <c r="AP875" i="1"/>
  <c r="AO875" i="1"/>
  <c r="AN875" i="1"/>
  <c r="AM875" i="1"/>
  <c r="AL875" i="1"/>
  <c r="AK875" i="1"/>
  <c r="AI875" i="1"/>
  <c r="AG875" i="1"/>
  <c r="AD875" i="1"/>
  <c r="AC875" i="1"/>
  <c r="AB875" i="1"/>
  <c r="Y875" i="1"/>
  <c r="O875" i="1"/>
  <c r="K875" i="1"/>
  <c r="AQ874" i="1"/>
  <c r="AP874" i="1"/>
  <c r="AO874" i="1"/>
  <c r="AN874" i="1"/>
  <c r="AM874" i="1"/>
  <c r="AL874" i="1"/>
  <c r="AK874" i="1"/>
  <c r="AI874" i="1"/>
  <c r="AG874" i="1"/>
  <c r="AD874" i="1"/>
  <c r="AC874" i="1"/>
  <c r="AB874" i="1"/>
  <c r="Y874" i="1"/>
  <c r="O874" i="1"/>
  <c r="K874" i="1"/>
  <c r="AQ873" i="1"/>
  <c r="AP873" i="1"/>
  <c r="AO873" i="1"/>
  <c r="AN873" i="1"/>
  <c r="AM873" i="1"/>
  <c r="AL873" i="1"/>
  <c r="AK873" i="1"/>
  <c r="AI873" i="1"/>
  <c r="AG873" i="1"/>
  <c r="AD873" i="1"/>
  <c r="AC873" i="1"/>
  <c r="AB873" i="1"/>
  <c r="Y873" i="1"/>
  <c r="O873" i="1"/>
  <c r="K873" i="1"/>
  <c r="AQ872" i="1"/>
  <c r="AP872" i="1"/>
  <c r="AO872" i="1"/>
  <c r="AN872" i="1"/>
  <c r="AM872" i="1"/>
  <c r="AL872" i="1"/>
  <c r="AK872" i="1"/>
  <c r="AI872" i="1"/>
  <c r="AG872" i="1"/>
  <c r="AD872" i="1"/>
  <c r="AC872" i="1"/>
  <c r="AB872" i="1"/>
  <c r="Y872" i="1"/>
  <c r="O872" i="1"/>
  <c r="K872" i="1"/>
  <c r="AQ871" i="1"/>
  <c r="AP871" i="1"/>
  <c r="AO871" i="1"/>
  <c r="AN871" i="1"/>
  <c r="AM871" i="1"/>
  <c r="AL871" i="1"/>
  <c r="AK871" i="1"/>
  <c r="AI871" i="1"/>
  <c r="AG871" i="1"/>
  <c r="AD871" i="1"/>
  <c r="AC871" i="1"/>
  <c r="AB871" i="1"/>
  <c r="Y871" i="1"/>
  <c r="O871" i="1"/>
  <c r="K871" i="1"/>
  <c r="AQ870" i="1"/>
  <c r="AP870" i="1"/>
  <c r="AO870" i="1"/>
  <c r="AN870" i="1"/>
  <c r="AM870" i="1"/>
  <c r="AL870" i="1"/>
  <c r="AK870" i="1"/>
  <c r="AI870" i="1"/>
  <c r="AG870" i="1"/>
  <c r="AD870" i="1"/>
  <c r="AC870" i="1"/>
  <c r="AB870" i="1"/>
  <c r="Y870" i="1"/>
  <c r="O870" i="1"/>
  <c r="K870" i="1"/>
  <c r="AQ869" i="1"/>
  <c r="AP869" i="1"/>
  <c r="AO869" i="1"/>
  <c r="AN869" i="1"/>
  <c r="AM869" i="1"/>
  <c r="AL869" i="1"/>
  <c r="AK869" i="1"/>
  <c r="AI869" i="1"/>
  <c r="AG869" i="1"/>
  <c r="AD869" i="1"/>
  <c r="AC869" i="1"/>
  <c r="AB869" i="1"/>
  <c r="Y869" i="1"/>
  <c r="O869" i="1"/>
  <c r="K869" i="1"/>
  <c r="AQ868" i="1"/>
  <c r="AP868" i="1"/>
  <c r="AO868" i="1"/>
  <c r="AN868" i="1"/>
  <c r="AM868" i="1"/>
  <c r="AL868" i="1"/>
  <c r="AK868" i="1"/>
  <c r="AI868" i="1"/>
  <c r="AG868" i="1"/>
  <c r="AD868" i="1"/>
  <c r="AC868" i="1"/>
  <c r="AB868" i="1"/>
  <c r="Y868" i="1"/>
  <c r="O868" i="1"/>
  <c r="K868" i="1"/>
  <c r="AQ867" i="1"/>
  <c r="AP867" i="1"/>
  <c r="AO867" i="1"/>
  <c r="AN867" i="1"/>
  <c r="AM867" i="1"/>
  <c r="AL867" i="1"/>
  <c r="AK867" i="1"/>
  <c r="AI867" i="1"/>
  <c r="AG867" i="1"/>
  <c r="AD867" i="1"/>
  <c r="AC867" i="1"/>
  <c r="AB867" i="1"/>
  <c r="Y867" i="1"/>
  <c r="O867" i="1"/>
  <c r="K867" i="1"/>
  <c r="AQ866" i="1"/>
  <c r="AP866" i="1"/>
  <c r="AO866" i="1"/>
  <c r="AN866" i="1"/>
  <c r="AM866" i="1"/>
  <c r="AL866" i="1"/>
  <c r="AK866" i="1"/>
  <c r="AI866" i="1"/>
  <c r="AG866" i="1"/>
  <c r="AD866" i="1"/>
  <c r="AC866" i="1"/>
  <c r="AB866" i="1"/>
  <c r="Y866" i="1"/>
  <c r="O866" i="1"/>
  <c r="K866" i="1"/>
  <c r="AQ865" i="1"/>
  <c r="AP865" i="1"/>
  <c r="AO865" i="1"/>
  <c r="AN865" i="1"/>
  <c r="AM865" i="1"/>
  <c r="AL865" i="1"/>
  <c r="AK865" i="1"/>
  <c r="AI865" i="1"/>
  <c r="AG865" i="1"/>
  <c r="AD865" i="1"/>
  <c r="AC865" i="1"/>
  <c r="AB865" i="1"/>
  <c r="Y865" i="1"/>
  <c r="O865" i="1"/>
  <c r="K865" i="1"/>
  <c r="AQ864" i="1"/>
  <c r="AP864" i="1"/>
  <c r="AO864" i="1"/>
  <c r="AN864" i="1"/>
  <c r="AM864" i="1"/>
  <c r="AL864" i="1"/>
  <c r="AK864" i="1"/>
  <c r="AI864" i="1"/>
  <c r="AG864" i="1"/>
  <c r="AD864" i="1"/>
  <c r="AC864" i="1"/>
  <c r="AB864" i="1"/>
  <c r="Y864" i="1"/>
  <c r="O864" i="1"/>
  <c r="K864" i="1"/>
  <c r="AQ863" i="1"/>
  <c r="AP863" i="1"/>
  <c r="AO863" i="1"/>
  <c r="AN863" i="1"/>
  <c r="AM863" i="1"/>
  <c r="AL863" i="1"/>
  <c r="AK863" i="1"/>
  <c r="AI863" i="1"/>
  <c r="AG863" i="1"/>
  <c r="AD863" i="1"/>
  <c r="AC863" i="1"/>
  <c r="AB863" i="1"/>
  <c r="Y863" i="1"/>
  <c r="O863" i="1"/>
  <c r="K863" i="1"/>
  <c r="AQ862" i="1"/>
  <c r="AP862" i="1"/>
  <c r="AO862" i="1"/>
  <c r="AN862" i="1"/>
  <c r="AM862" i="1"/>
  <c r="AL862" i="1"/>
  <c r="AK862" i="1"/>
  <c r="AI862" i="1"/>
  <c r="AG862" i="1"/>
  <c r="AD862" i="1"/>
  <c r="AC862" i="1"/>
  <c r="AB862" i="1"/>
  <c r="Y862" i="1"/>
  <c r="O862" i="1"/>
  <c r="K862" i="1"/>
  <c r="AQ861" i="1"/>
  <c r="AP861" i="1"/>
  <c r="AO861" i="1"/>
  <c r="AN861" i="1"/>
  <c r="AM861" i="1"/>
  <c r="AL861" i="1"/>
  <c r="AK861" i="1"/>
  <c r="AI861" i="1"/>
  <c r="AG861" i="1"/>
  <c r="AD861" i="1"/>
  <c r="AC861" i="1"/>
  <c r="AB861" i="1"/>
  <c r="Y861" i="1"/>
  <c r="O861" i="1"/>
  <c r="K861" i="1"/>
  <c r="AQ860" i="1"/>
  <c r="AP860" i="1"/>
  <c r="AO860" i="1"/>
  <c r="AN860" i="1"/>
  <c r="AM860" i="1"/>
  <c r="AL860" i="1"/>
  <c r="AK860" i="1"/>
  <c r="AI860" i="1"/>
  <c r="AG860" i="1"/>
  <c r="AD860" i="1"/>
  <c r="AC860" i="1"/>
  <c r="AB860" i="1"/>
  <c r="Y860" i="1"/>
  <c r="O860" i="1"/>
  <c r="K860" i="1"/>
  <c r="AQ859" i="1"/>
  <c r="AP859" i="1"/>
  <c r="AO859" i="1"/>
  <c r="AN859" i="1"/>
  <c r="AM859" i="1"/>
  <c r="AL859" i="1"/>
  <c r="AK859" i="1"/>
  <c r="AI859" i="1"/>
  <c r="AG859" i="1"/>
  <c r="AD859" i="1"/>
  <c r="AC859" i="1"/>
  <c r="AB859" i="1"/>
  <c r="Y859" i="1"/>
  <c r="O859" i="1"/>
  <c r="K859" i="1"/>
  <c r="AQ858" i="1"/>
  <c r="AP858" i="1"/>
  <c r="AO858" i="1"/>
  <c r="AN858" i="1"/>
  <c r="AM858" i="1"/>
  <c r="AL858" i="1"/>
  <c r="AK858" i="1"/>
  <c r="AI858" i="1"/>
  <c r="AG858" i="1"/>
  <c r="AD858" i="1"/>
  <c r="AC858" i="1"/>
  <c r="AB858" i="1"/>
  <c r="Y858" i="1"/>
  <c r="O858" i="1"/>
  <c r="K858" i="1"/>
  <c r="AQ857" i="1"/>
  <c r="AP857" i="1"/>
  <c r="AO857" i="1"/>
  <c r="AN857" i="1"/>
  <c r="AM857" i="1"/>
  <c r="AL857" i="1"/>
  <c r="AK857" i="1"/>
  <c r="AI857" i="1"/>
  <c r="AG857" i="1"/>
  <c r="AD857" i="1"/>
  <c r="AC857" i="1"/>
  <c r="AB857" i="1"/>
  <c r="Y857" i="1"/>
  <c r="O857" i="1"/>
  <c r="K857" i="1"/>
  <c r="AQ856" i="1"/>
  <c r="AP856" i="1"/>
  <c r="AO856" i="1"/>
  <c r="AN856" i="1"/>
  <c r="AM856" i="1"/>
  <c r="AL856" i="1"/>
  <c r="AK856" i="1"/>
  <c r="AI856" i="1"/>
  <c r="AG856" i="1"/>
  <c r="AD856" i="1"/>
  <c r="AC856" i="1"/>
  <c r="AB856" i="1"/>
  <c r="Y856" i="1"/>
  <c r="O856" i="1"/>
  <c r="K856" i="1"/>
  <c r="AQ855" i="1"/>
  <c r="AP855" i="1"/>
  <c r="AO855" i="1"/>
  <c r="AN855" i="1"/>
  <c r="AM855" i="1"/>
  <c r="AL855" i="1"/>
  <c r="AK855" i="1"/>
  <c r="AI855" i="1"/>
  <c r="AG855" i="1"/>
  <c r="AD855" i="1"/>
  <c r="AC855" i="1"/>
  <c r="AB855" i="1"/>
  <c r="Y855" i="1"/>
  <c r="O855" i="1"/>
  <c r="K855" i="1"/>
  <c r="AQ854" i="1"/>
  <c r="AP854" i="1"/>
  <c r="AO854" i="1"/>
  <c r="AN854" i="1"/>
  <c r="AM854" i="1"/>
  <c r="AL854" i="1"/>
  <c r="AK854" i="1"/>
  <c r="AI854" i="1"/>
  <c r="AG854" i="1"/>
  <c r="AD854" i="1"/>
  <c r="AC854" i="1"/>
  <c r="AB854" i="1"/>
  <c r="Y854" i="1"/>
  <c r="O854" i="1"/>
  <c r="K854" i="1"/>
  <c r="AQ853" i="1"/>
  <c r="AP853" i="1"/>
  <c r="AO853" i="1"/>
  <c r="AN853" i="1"/>
  <c r="AM853" i="1"/>
  <c r="AL853" i="1"/>
  <c r="AK853" i="1"/>
  <c r="AI853" i="1"/>
  <c r="AG853" i="1"/>
  <c r="AD853" i="1"/>
  <c r="AC853" i="1"/>
  <c r="AB853" i="1"/>
  <c r="Y853" i="1"/>
  <c r="O853" i="1"/>
  <c r="K853" i="1"/>
  <c r="AQ852" i="1"/>
  <c r="AP852" i="1"/>
  <c r="AO852" i="1"/>
  <c r="AN852" i="1"/>
  <c r="AM852" i="1"/>
  <c r="AL852" i="1"/>
  <c r="AK852" i="1"/>
  <c r="AI852" i="1"/>
  <c r="AG852" i="1"/>
  <c r="AD852" i="1"/>
  <c r="AC852" i="1"/>
  <c r="AB852" i="1"/>
  <c r="Y852" i="1"/>
  <c r="O852" i="1"/>
  <c r="K852" i="1"/>
  <c r="AQ851" i="1"/>
  <c r="AP851" i="1"/>
  <c r="AO851" i="1"/>
  <c r="AN851" i="1"/>
  <c r="AM851" i="1"/>
  <c r="AL851" i="1"/>
  <c r="AK851" i="1"/>
  <c r="AI851" i="1"/>
  <c r="AG851" i="1"/>
  <c r="AD851" i="1"/>
  <c r="AC851" i="1"/>
  <c r="AB851" i="1"/>
  <c r="Y851" i="1"/>
  <c r="O851" i="1"/>
  <c r="K851" i="1"/>
  <c r="AQ850" i="1"/>
  <c r="AP850" i="1"/>
  <c r="AO850" i="1"/>
  <c r="AN850" i="1"/>
  <c r="AM850" i="1"/>
  <c r="AL850" i="1"/>
  <c r="AK850" i="1"/>
  <c r="AI850" i="1"/>
  <c r="AG850" i="1"/>
  <c r="AD850" i="1"/>
  <c r="AC850" i="1"/>
  <c r="AB850" i="1"/>
  <c r="Y850" i="1"/>
  <c r="O850" i="1"/>
  <c r="K850" i="1"/>
  <c r="AQ849" i="1"/>
  <c r="AP849" i="1"/>
  <c r="AO849" i="1"/>
  <c r="AN849" i="1"/>
  <c r="AM849" i="1"/>
  <c r="AL849" i="1"/>
  <c r="AK849" i="1"/>
  <c r="AI849" i="1"/>
  <c r="AG849" i="1"/>
  <c r="AD849" i="1"/>
  <c r="AC849" i="1"/>
  <c r="AB849" i="1"/>
  <c r="Y849" i="1"/>
  <c r="O849" i="1"/>
  <c r="K849" i="1"/>
  <c r="AQ848" i="1"/>
  <c r="AP848" i="1"/>
  <c r="AO848" i="1"/>
  <c r="AN848" i="1"/>
  <c r="AM848" i="1"/>
  <c r="AL848" i="1"/>
  <c r="AK848" i="1"/>
  <c r="AI848" i="1"/>
  <c r="AG848" i="1"/>
  <c r="AD848" i="1"/>
  <c r="AC848" i="1"/>
  <c r="AB848" i="1"/>
  <c r="Y848" i="1"/>
  <c r="O848" i="1"/>
  <c r="K848" i="1"/>
  <c r="AQ847" i="1"/>
  <c r="AP847" i="1"/>
  <c r="AO847" i="1"/>
  <c r="AN847" i="1"/>
  <c r="AM847" i="1"/>
  <c r="AL847" i="1"/>
  <c r="AK847" i="1"/>
  <c r="AI847" i="1"/>
  <c r="AG847" i="1"/>
  <c r="AD847" i="1"/>
  <c r="AC847" i="1"/>
  <c r="AB847" i="1"/>
  <c r="Y847" i="1"/>
  <c r="O847" i="1"/>
  <c r="K847" i="1"/>
  <c r="AQ846" i="1"/>
  <c r="AP846" i="1"/>
  <c r="AO846" i="1"/>
  <c r="AN846" i="1"/>
  <c r="AM846" i="1"/>
  <c r="AL846" i="1"/>
  <c r="AK846" i="1"/>
  <c r="AI846" i="1"/>
  <c r="AG846" i="1"/>
  <c r="AD846" i="1"/>
  <c r="AC846" i="1"/>
  <c r="AB846" i="1"/>
  <c r="Y846" i="1"/>
  <c r="O846" i="1"/>
  <c r="K846" i="1"/>
  <c r="AQ845" i="1"/>
  <c r="AP845" i="1"/>
  <c r="AO845" i="1"/>
  <c r="AN845" i="1"/>
  <c r="AM845" i="1"/>
  <c r="AL845" i="1"/>
  <c r="AK845" i="1"/>
  <c r="AI845" i="1"/>
  <c r="AG845" i="1"/>
  <c r="AD845" i="1"/>
  <c r="AC845" i="1"/>
  <c r="AB845" i="1"/>
  <c r="Y845" i="1"/>
  <c r="O845" i="1"/>
  <c r="K845" i="1"/>
  <c r="AQ844" i="1"/>
  <c r="AP844" i="1"/>
  <c r="AO844" i="1"/>
  <c r="AN844" i="1"/>
  <c r="AM844" i="1"/>
  <c r="AL844" i="1"/>
  <c r="AK844" i="1"/>
  <c r="AI844" i="1"/>
  <c r="AG844" i="1"/>
  <c r="AD844" i="1"/>
  <c r="AC844" i="1"/>
  <c r="AB844" i="1"/>
  <c r="Y844" i="1"/>
  <c r="O844" i="1"/>
  <c r="K844" i="1"/>
  <c r="AQ843" i="1"/>
  <c r="AP843" i="1"/>
  <c r="AO843" i="1"/>
  <c r="AN843" i="1"/>
  <c r="AM843" i="1"/>
  <c r="AL843" i="1"/>
  <c r="AK843" i="1"/>
  <c r="AI843" i="1"/>
  <c r="AG843" i="1"/>
  <c r="AD843" i="1"/>
  <c r="AC843" i="1"/>
  <c r="AB843" i="1"/>
  <c r="Y843" i="1"/>
  <c r="O843" i="1"/>
  <c r="K843" i="1"/>
  <c r="AQ842" i="1"/>
  <c r="AP842" i="1"/>
  <c r="AO842" i="1"/>
  <c r="AN842" i="1"/>
  <c r="AM842" i="1"/>
  <c r="AL842" i="1"/>
  <c r="AK842" i="1"/>
  <c r="AI842" i="1"/>
  <c r="AG842" i="1"/>
  <c r="AD842" i="1"/>
  <c r="AC842" i="1"/>
  <c r="AB842" i="1"/>
  <c r="Y842" i="1"/>
  <c r="O842" i="1"/>
  <c r="K842" i="1"/>
  <c r="AQ841" i="1"/>
  <c r="AP841" i="1"/>
  <c r="AO841" i="1"/>
  <c r="AN841" i="1"/>
  <c r="AM841" i="1"/>
  <c r="AL841" i="1"/>
  <c r="AK841" i="1"/>
  <c r="AI841" i="1"/>
  <c r="AG841" i="1"/>
  <c r="AD841" i="1"/>
  <c r="AC841" i="1"/>
  <c r="AB841" i="1"/>
  <c r="Y841" i="1"/>
  <c r="O841" i="1"/>
  <c r="K841" i="1"/>
  <c r="AQ840" i="1"/>
  <c r="AP840" i="1"/>
  <c r="AO840" i="1"/>
  <c r="AN840" i="1"/>
  <c r="AM840" i="1"/>
  <c r="AL840" i="1"/>
  <c r="AK840" i="1"/>
  <c r="AI840" i="1"/>
  <c r="AG840" i="1"/>
  <c r="AD840" i="1"/>
  <c r="AC840" i="1"/>
  <c r="AB840" i="1"/>
  <c r="Y840" i="1"/>
  <c r="O840" i="1"/>
  <c r="K840" i="1"/>
  <c r="AQ839" i="1"/>
  <c r="AP839" i="1"/>
  <c r="AO839" i="1"/>
  <c r="AN839" i="1"/>
  <c r="AM839" i="1"/>
  <c r="AL839" i="1"/>
  <c r="AK839" i="1"/>
  <c r="AI839" i="1"/>
  <c r="AG839" i="1"/>
  <c r="AD839" i="1"/>
  <c r="AC839" i="1"/>
  <c r="AB839" i="1"/>
  <c r="Y839" i="1"/>
  <c r="O839" i="1"/>
  <c r="K839" i="1"/>
  <c r="AQ838" i="1"/>
  <c r="AP838" i="1"/>
  <c r="AO838" i="1"/>
  <c r="AN838" i="1"/>
  <c r="AM838" i="1"/>
  <c r="AL838" i="1"/>
  <c r="AK838" i="1"/>
  <c r="AI838" i="1"/>
  <c r="AG838" i="1"/>
  <c r="AD838" i="1"/>
  <c r="AC838" i="1"/>
  <c r="AB838" i="1"/>
  <c r="Y838" i="1"/>
  <c r="O838" i="1"/>
  <c r="K838" i="1"/>
  <c r="AQ837" i="1"/>
  <c r="AP837" i="1"/>
  <c r="AO837" i="1"/>
  <c r="AN837" i="1"/>
  <c r="AM837" i="1"/>
  <c r="AL837" i="1"/>
  <c r="AK837" i="1"/>
  <c r="AI837" i="1"/>
  <c r="AG837" i="1"/>
  <c r="AD837" i="1"/>
  <c r="AC837" i="1"/>
  <c r="AB837" i="1"/>
  <c r="Y837" i="1"/>
  <c r="O837" i="1"/>
  <c r="K837" i="1"/>
  <c r="AQ836" i="1"/>
  <c r="AP836" i="1"/>
  <c r="AO836" i="1"/>
  <c r="AN836" i="1"/>
  <c r="AM836" i="1"/>
  <c r="AL836" i="1"/>
  <c r="AK836" i="1"/>
  <c r="AI836" i="1"/>
  <c r="AG836" i="1"/>
  <c r="AD836" i="1"/>
  <c r="AC836" i="1"/>
  <c r="AB836" i="1"/>
  <c r="Y836" i="1"/>
  <c r="O836" i="1"/>
  <c r="K836" i="1"/>
  <c r="AQ835" i="1"/>
  <c r="AP835" i="1"/>
  <c r="AO835" i="1"/>
  <c r="AN835" i="1"/>
  <c r="AM835" i="1"/>
  <c r="AL835" i="1"/>
  <c r="AK835" i="1"/>
  <c r="AI835" i="1"/>
  <c r="AG835" i="1"/>
  <c r="AD835" i="1"/>
  <c r="AC835" i="1"/>
  <c r="AB835" i="1"/>
  <c r="Y835" i="1"/>
  <c r="O835" i="1"/>
  <c r="K835" i="1"/>
  <c r="AQ834" i="1"/>
  <c r="AP834" i="1"/>
  <c r="AO834" i="1"/>
  <c r="AN834" i="1"/>
  <c r="AM834" i="1"/>
  <c r="AL834" i="1"/>
  <c r="AK834" i="1"/>
  <c r="AI834" i="1"/>
  <c r="AG834" i="1"/>
  <c r="AD834" i="1"/>
  <c r="AC834" i="1"/>
  <c r="AB834" i="1"/>
  <c r="Y834" i="1"/>
  <c r="O834" i="1"/>
  <c r="K834" i="1"/>
  <c r="AQ833" i="1"/>
  <c r="AP833" i="1"/>
  <c r="AO833" i="1"/>
  <c r="AN833" i="1"/>
  <c r="AM833" i="1"/>
  <c r="AL833" i="1"/>
  <c r="AK833" i="1"/>
  <c r="AI833" i="1"/>
  <c r="AG833" i="1"/>
  <c r="AD833" i="1"/>
  <c r="AC833" i="1"/>
  <c r="AB833" i="1"/>
  <c r="Y833" i="1"/>
  <c r="O833" i="1"/>
  <c r="K833" i="1"/>
  <c r="AQ832" i="1"/>
  <c r="AP832" i="1"/>
  <c r="AO832" i="1"/>
  <c r="AN832" i="1"/>
  <c r="AM832" i="1"/>
  <c r="AL832" i="1"/>
  <c r="AK832" i="1"/>
  <c r="AI832" i="1"/>
  <c r="AG832" i="1"/>
  <c r="AD832" i="1"/>
  <c r="AC832" i="1"/>
  <c r="AB832" i="1"/>
  <c r="Y832" i="1"/>
  <c r="O832" i="1"/>
  <c r="K832" i="1"/>
  <c r="AQ831" i="1"/>
  <c r="AP831" i="1"/>
  <c r="AO831" i="1"/>
  <c r="AN831" i="1"/>
  <c r="AM831" i="1"/>
  <c r="AL831" i="1"/>
  <c r="AK831" i="1"/>
  <c r="AI831" i="1"/>
  <c r="AG831" i="1"/>
  <c r="AD831" i="1"/>
  <c r="AC831" i="1"/>
  <c r="AB831" i="1"/>
  <c r="Y831" i="1"/>
  <c r="O831" i="1"/>
  <c r="K831" i="1"/>
  <c r="AQ830" i="1"/>
  <c r="AP830" i="1"/>
  <c r="AO830" i="1"/>
  <c r="AN830" i="1"/>
  <c r="AM830" i="1"/>
  <c r="AL830" i="1"/>
  <c r="AK830" i="1"/>
  <c r="AI830" i="1"/>
  <c r="AG830" i="1"/>
  <c r="AD830" i="1"/>
  <c r="AC830" i="1"/>
  <c r="AB830" i="1"/>
  <c r="Y830" i="1"/>
  <c r="O830" i="1"/>
  <c r="K830" i="1"/>
  <c r="AQ829" i="1"/>
  <c r="AP829" i="1"/>
  <c r="AO829" i="1"/>
  <c r="AN829" i="1"/>
  <c r="AM829" i="1"/>
  <c r="AL829" i="1"/>
  <c r="AK829" i="1"/>
  <c r="AI829" i="1"/>
  <c r="AG829" i="1"/>
  <c r="AD829" i="1"/>
  <c r="AC829" i="1"/>
  <c r="AB829" i="1"/>
  <c r="Y829" i="1"/>
  <c r="O829" i="1"/>
  <c r="K829" i="1"/>
  <c r="AQ828" i="1"/>
  <c r="AP828" i="1"/>
  <c r="AO828" i="1"/>
  <c r="AN828" i="1"/>
  <c r="AM828" i="1"/>
  <c r="AL828" i="1"/>
  <c r="AK828" i="1"/>
  <c r="AI828" i="1"/>
  <c r="AG828" i="1"/>
  <c r="AD828" i="1"/>
  <c r="AC828" i="1"/>
  <c r="AB828" i="1"/>
  <c r="Y828" i="1"/>
  <c r="O828" i="1"/>
  <c r="K828" i="1"/>
  <c r="AQ827" i="1"/>
  <c r="AP827" i="1"/>
  <c r="AO827" i="1"/>
  <c r="AN827" i="1"/>
  <c r="AM827" i="1"/>
  <c r="AL827" i="1"/>
  <c r="AK827" i="1"/>
  <c r="AI827" i="1"/>
  <c r="AG827" i="1"/>
  <c r="AD827" i="1"/>
  <c r="AC827" i="1"/>
  <c r="AB827" i="1"/>
  <c r="Y827" i="1"/>
  <c r="O827" i="1"/>
  <c r="K827" i="1"/>
  <c r="AQ826" i="1"/>
  <c r="AP826" i="1"/>
  <c r="AO826" i="1"/>
  <c r="AN826" i="1"/>
  <c r="AM826" i="1"/>
  <c r="AL826" i="1"/>
  <c r="AK826" i="1"/>
  <c r="AI826" i="1"/>
  <c r="AG826" i="1"/>
  <c r="AD826" i="1"/>
  <c r="AC826" i="1"/>
  <c r="AB826" i="1"/>
  <c r="Y826" i="1"/>
  <c r="O826" i="1"/>
  <c r="K826" i="1"/>
  <c r="AQ825" i="1"/>
  <c r="AP825" i="1"/>
  <c r="AO825" i="1"/>
  <c r="AN825" i="1"/>
  <c r="AM825" i="1"/>
  <c r="AL825" i="1"/>
  <c r="AK825" i="1"/>
  <c r="AI825" i="1"/>
  <c r="AG825" i="1"/>
  <c r="AD825" i="1"/>
  <c r="AC825" i="1"/>
  <c r="AB825" i="1"/>
  <c r="Y825" i="1"/>
  <c r="O825" i="1"/>
  <c r="K825" i="1"/>
  <c r="AQ824" i="1"/>
  <c r="AP824" i="1"/>
  <c r="AO824" i="1"/>
  <c r="AN824" i="1"/>
  <c r="AM824" i="1"/>
  <c r="AL824" i="1"/>
  <c r="AK824" i="1"/>
  <c r="AI824" i="1"/>
  <c r="AG824" i="1"/>
  <c r="AD824" i="1"/>
  <c r="AC824" i="1"/>
  <c r="AB824" i="1"/>
  <c r="Y824" i="1"/>
  <c r="O824" i="1"/>
  <c r="K824" i="1"/>
  <c r="AQ823" i="1"/>
  <c r="AP823" i="1"/>
  <c r="AO823" i="1"/>
  <c r="AM823" i="1"/>
  <c r="AL823" i="1"/>
  <c r="AK823" i="1"/>
  <c r="AI823" i="1"/>
  <c r="AG823" i="1"/>
  <c r="AD823" i="1"/>
  <c r="AC823" i="1"/>
  <c r="AB823" i="1"/>
  <c r="Y823" i="1"/>
  <c r="O823" i="1"/>
  <c r="K823" i="1"/>
  <c r="AQ822" i="1"/>
  <c r="AP822" i="1"/>
  <c r="AO822" i="1"/>
  <c r="AM822" i="1"/>
  <c r="AL822" i="1"/>
  <c r="AK822" i="1"/>
  <c r="AI822" i="1"/>
  <c r="AG822" i="1"/>
  <c r="AD822" i="1"/>
  <c r="AC822" i="1"/>
  <c r="AB822" i="1"/>
  <c r="Y822" i="1"/>
  <c r="O822" i="1"/>
  <c r="K822" i="1"/>
  <c r="AQ821" i="1"/>
  <c r="AP821" i="1"/>
  <c r="AO821" i="1"/>
  <c r="AN821" i="1"/>
  <c r="AM821" i="1"/>
  <c r="AL821" i="1"/>
  <c r="AK821" i="1"/>
  <c r="AI821" i="1"/>
  <c r="AG821" i="1"/>
  <c r="AD821" i="1"/>
  <c r="AC821" i="1"/>
  <c r="AB821" i="1"/>
  <c r="Y821" i="1"/>
  <c r="O821" i="1"/>
  <c r="K821" i="1"/>
  <c r="AQ820" i="1"/>
  <c r="AP820" i="1"/>
  <c r="AO820" i="1"/>
  <c r="AN820" i="1"/>
  <c r="AM820" i="1"/>
  <c r="AL820" i="1"/>
  <c r="AK820" i="1"/>
  <c r="AI820" i="1"/>
  <c r="AG820" i="1"/>
  <c r="AD820" i="1"/>
  <c r="AC820" i="1"/>
  <c r="AB820" i="1"/>
  <c r="Y820" i="1"/>
  <c r="O820" i="1"/>
  <c r="K820" i="1"/>
  <c r="AQ819" i="1"/>
  <c r="AP819" i="1"/>
  <c r="AO819" i="1"/>
  <c r="AN819" i="1"/>
  <c r="AM819" i="1"/>
  <c r="AL819" i="1"/>
  <c r="AK819" i="1"/>
  <c r="AI819" i="1"/>
  <c r="AG819" i="1"/>
  <c r="AD819" i="1"/>
  <c r="AC819" i="1"/>
  <c r="AB819" i="1"/>
  <c r="Y819" i="1"/>
  <c r="O819" i="1"/>
  <c r="K819" i="1"/>
  <c r="AQ818" i="1"/>
  <c r="AP818" i="1"/>
  <c r="AO818" i="1"/>
  <c r="AN818" i="1"/>
  <c r="AM818" i="1"/>
  <c r="AL818" i="1"/>
  <c r="AK818" i="1"/>
  <c r="AI818" i="1"/>
  <c r="AG818" i="1"/>
  <c r="AD818" i="1"/>
  <c r="AC818" i="1"/>
  <c r="AB818" i="1"/>
  <c r="Y818" i="1"/>
  <c r="O818" i="1"/>
  <c r="K818" i="1"/>
  <c r="AQ817" i="1"/>
  <c r="AP817" i="1"/>
  <c r="AO817" i="1"/>
  <c r="AN817" i="1"/>
  <c r="AM817" i="1"/>
  <c r="AL817" i="1"/>
  <c r="AK817" i="1"/>
  <c r="AI817" i="1"/>
  <c r="AG817" i="1"/>
  <c r="AD817" i="1"/>
  <c r="AC817" i="1"/>
  <c r="AB817" i="1"/>
  <c r="Y817" i="1"/>
  <c r="O817" i="1"/>
  <c r="K817" i="1"/>
  <c r="AQ816" i="1"/>
  <c r="AP816" i="1"/>
  <c r="AO816" i="1"/>
  <c r="AN816" i="1"/>
  <c r="AM816" i="1"/>
  <c r="AL816" i="1"/>
  <c r="AK816" i="1"/>
  <c r="AI816" i="1"/>
  <c r="AG816" i="1"/>
  <c r="AD816" i="1"/>
  <c r="AC816" i="1"/>
  <c r="AB816" i="1"/>
  <c r="Y816" i="1"/>
  <c r="O816" i="1"/>
  <c r="K816" i="1"/>
  <c r="AQ815" i="1"/>
  <c r="AP815" i="1"/>
  <c r="AO815" i="1"/>
  <c r="AN815" i="1"/>
  <c r="AM815" i="1"/>
  <c r="AL815" i="1"/>
  <c r="AK815" i="1"/>
  <c r="AI815" i="1"/>
  <c r="AG815" i="1"/>
  <c r="AD815" i="1"/>
  <c r="AC815" i="1"/>
  <c r="AB815" i="1"/>
  <c r="Y815" i="1"/>
  <c r="O815" i="1"/>
  <c r="K815" i="1"/>
  <c r="AQ814" i="1"/>
  <c r="AP814" i="1"/>
  <c r="AO814" i="1"/>
  <c r="AN814" i="1"/>
  <c r="AM814" i="1"/>
  <c r="AL814" i="1"/>
  <c r="AK814" i="1"/>
  <c r="AI814" i="1"/>
  <c r="AG814" i="1"/>
  <c r="AD814" i="1"/>
  <c r="AC814" i="1"/>
  <c r="AB814" i="1"/>
  <c r="Y814" i="1"/>
  <c r="O814" i="1"/>
  <c r="K814" i="1"/>
  <c r="AQ813" i="1"/>
  <c r="AP813" i="1"/>
  <c r="AO813" i="1"/>
  <c r="AM813" i="1"/>
  <c r="AL813" i="1"/>
  <c r="AK813" i="1"/>
  <c r="AI813" i="1"/>
  <c r="AG813" i="1"/>
  <c r="AD813" i="1"/>
  <c r="AC813" i="1"/>
  <c r="AB813" i="1"/>
  <c r="Y813" i="1"/>
  <c r="O813" i="1"/>
  <c r="K813" i="1"/>
  <c r="AQ812" i="1"/>
  <c r="AP812" i="1"/>
  <c r="AO812" i="1"/>
  <c r="AN812" i="1"/>
  <c r="AM812" i="1"/>
  <c r="AL812" i="1"/>
  <c r="AK812" i="1"/>
  <c r="AI812" i="1"/>
  <c r="AG812" i="1"/>
  <c r="AD812" i="1"/>
  <c r="AC812" i="1"/>
  <c r="AB812" i="1"/>
  <c r="Y812" i="1"/>
  <c r="O812" i="1"/>
  <c r="K812" i="1"/>
  <c r="AQ811" i="1"/>
  <c r="AP811" i="1"/>
  <c r="AO811" i="1"/>
  <c r="AN811" i="1"/>
  <c r="AM811" i="1"/>
  <c r="AL811" i="1"/>
  <c r="AK811" i="1"/>
  <c r="AI811" i="1"/>
  <c r="AG811" i="1"/>
  <c r="AD811" i="1"/>
  <c r="AC811" i="1"/>
  <c r="AB811" i="1"/>
  <c r="Y811" i="1"/>
  <c r="O811" i="1"/>
  <c r="K811" i="1"/>
  <c r="AQ810" i="1"/>
  <c r="AP810" i="1"/>
  <c r="AO810" i="1"/>
  <c r="AN810" i="1"/>
  <c r="AM810" i="1"/>
  <c r="AL810" i="1"/>
  <c r="AK810" i="1"/>
  <c r="AI810" i="1"/>
  <c r="AG810" i="1"/>
  <c r="AD810" i="1"/>
  <c r="AC810" i="1"/>
  <c r="AB810" i="1"/>
  <c r="Y810" i="1"/>
  <c r="O810" i="1"/>
  <c r="K810" i="1"/>
  <c r="AQ809" i="1"/>
  <c r="AP809" i="1"/>
  <c r="AO809" i="1"/>
  <c r="AN809" i="1"/>
  <c r="AM809" i="1"/>
  <c r="AL809" i="1"/>
  <c r="AK809" i="1"/>
  <c r="AI809" i="1"/>
  <c r="AG809" i="1"/>
  <c r="AD809" i="1"/>
  <c r="AC809" i="1"/>
  <c r="AB809" i="1"/>
  <c r="Y809" i="1"/>
  <c r="O809" i="1"/>
  <c r="K809" i="1"/>
  <c r="AQ808" i="1"/>
  <c r="AP808" i="1"/>
  <c r="AO808" i="1"/>
  <c r="AM808" i="1"/>
  <c r="AL808" i="1"/>
  <c r="AK808" i="1"/>
  <c r="AI808" i="1"/>
  <c r="AG808" i="1"/>
  <c r="AD808" i="1"/>
  <c r="AC808" i="1"/>
  <c r="AB808" i="1"/>
  <c r="Y808" i="1"/>
  <c r="O808" i="1"/>
  <c r="K808" i="1"/>
  <c r="AQ807" i="1"/>
  <c r="AP807" i="1"/>
  <c r="AO807" i="1"/>
  <c r="AM807" i="1"/>
  <c r="AL807" i="1"/>
  <c r="AK807" i="1"/>
  <c r="AI807" i="1"/>
  <c r="AG807" i="1"/>
  <c r="AD807" i="1"/>
  <c r="AC807" i="1"/>
  <c r="AB807" i="1"/>
  <c r="Y807" i="1"/>
  <c r="O807" i="1"/>
  <c r="K807" i="1"/>
  <c r="AQ806" i="1"/>
  <c r="AP806" i="1"/>
  <c r="AO806" i="1"/>
  <c r="AN806" i="1"/>
  <c r="AM806" i="1"/>
  <c r="AL806" i="1"/>
  <c r="AK806" i="1"/>
  <c r="AI806" i="1"/>
  <c r="AG806" i="1"/>
  <c r="AD806" i="1"/>
  <c r="AC806" i="1"/>
  <c r="AB806" i="1"/>
  <c r="Y806" i="1"/>
  <c r="O806" i="1"/>
  <c r="K806" i="1"/>
  <c r="AQ805" i="1"/>
  <c r="AP805" i="1"/>
  <c r="AO805" i="1"/>
  <c r="AN805" i="1"/>
  <c r="AM805" i="1"/>
  <c r="AL805" i="1"/>
  <c r="AK805" i="1"/>
  <c r="AI805" i="1"/>
  <c r="AG805" i="1"/>
  <c r="AD805" i="1"/>
  <c r="AC805" i="1"/>
  <c r="AB805" i="1"/>
  <c r="Y805" i="1"/>
  <c r="O805" i="1"/>
  <c r="K805" i="1"/>
  <c r="AQ804" i="1"/>
  <c r="AP804" i="1"/>
  <c r="AO804" i="1"/>
  <c r="AN804" i="1"/>
  <c r="AM804" i="1"/>
  <c r="AL804" i="1"/>
  <c r="AK804" i="1"/>
  <c r="AI804" i="1"/>
  <c r="AG804" i="1"/>
  <c r="AD804" i="1"/>
  <c r="AC804" i="1"/>
  <c r="AB804" i="1"/>
  <c r="Y804" i="1"/>
  <c r="O804" i="1"/>
  <c r="K804" i="1"/>
  <c r="AQ803" i="1"/>
  <c r="AP803" i="1"/>
  <c r="AO803" i="1"/>
  <c r="AN803" i="1"/>
  <c r="AM803" i="1"/>
  <c r="AL803" i="1"/>
  <c r="AK803" i="1"/>
  <c r="AI803" i="1"/>
  <c r="AG803" i="1"/>
  <c r="AD803" i="1"/>
  <c r="AC803" i="1"/>
  <c r="AB803" i="1"/>
  <c r="Y803" i="1"/>
  <c r="O803" i="1"/>
  <c r="K803" i="1"/>
  <c r="AQ802" i="1"/>
  <c r="AP802" i="1"/>
  <c r="AO802" i="1"/>
  <c r="AN802" i="1"/>
  <c r="AM802" i="1"/>
  <c r="AL802" i="1"/>
  <c r="AK802" i="1"/>
  <c r="AI802" i="1"/>
  <c r="AG802" i="1"/>
  <c r="AD802" i="1"/>
  <c r="AC802" i="1"/>
  <c r="AB802" i="1"/>
  <c r="Y802" i="1"/>
  <c r="O802" i="1"/>
  <c r="K802" i="1"/>
  <c r="AQ801" i="1"/>
  <c r="AP801" i="1"/>
  <c r="AO801" i="1"/>
  <c r="AN801" i="1"/>
  <c r="AM801" i="1"/>
  <c r="AL801" i="1"/>
  <c r="AK801" i="1"/>
  <c r="AI801" i="1"/>
  <c r="AG801" i="1"/>
  <c r="AD801" i="1"/>
  <c r="AC801" i="1"/>
  <c r="AB801" i="1"/>
  <c r="Y801" i="1"/>
  <c r="O801" i="1"/>
  <c r="K801" i="1"/>
  <c r="AQ800" i="1"/>
  <c r="AP800" i="1"/>
  <c r="AO800" i="1"/>
  <c r="AN800" i="1"/>
  <c r="AM800" i="1"/>
  <c r="AL800" i="1"/>
  <c r="AK800" i="1"/>
  <c r="AI800" i="1"/>
  <c r="AG800" i="1"/>
  <c r="AD800" i="1"/>
  <c r="AC800" i="1"/>
  <c r="AB800" i="1"/>
  <c r="Y800" i="1"/>
  <c r="O800" i="1"/>
  <c r="K800" i="1"/>
  <c r="AQ799" i="1"/>
  <c r="AP799" i="1"/>
  <c r="AO799" i="1"/>
  <c r="AN799" i="1"/>
  <c r="AM799" i="1"/>
  <c r="AL799" i="1"/>
  <c r="AK799" i="1"/>
  <c r="AI799" i="1"/>
  <c r="AG799" i="1"/>
  <c r="AD799" i="1"/>
  <c r="AC799" i="1"/>
  <c r="AB799" i="1"/>
  <c r="Y799" i="1"/>
  <c r="O799" i="1"/>
  <c r="K799" i="1"/>
  <c r="AQ798" i="1"/>
  <c r="AP798" i="1"/>
  <c r="AO798" i="1"/>
  <c r="AN798" i="1"/>
  <c r="AM798" i="1"/>
  <c r="AL798" i="1"/>
  <c r="AK798" i="1"/>
  <c r="AI798" i="1"/>
  <c r="AG798" i="1"/>
  <c r="AD798" i="1"/>
  <c r="AC798" i="1"/>
  <c r="AB798" i="1"/>
  <c r="Y798" i="1"/>
  <c r="O798" i="1"/>
  <c r="K798" i="1"/>
  <c r="AQ797" i="1"/>
  <c r="AP797" i="1"/>
  <c r="AO797" i="1"/>
  <c r="AN797" i="1"/>
  <c r="AM797" i="1"/>
  <c r="AL797" i="1"/>
  <c r="AK797" i="1"/>
  <c r="AI797" i="1"/>
  <c r="AG797" i="1"/>
  <c r="AD797" i="1"/>
  <c r="AC797" i="1"/>
  <c r="AB797" i="1"/>
  <c r="Y797" i="1"/>
  <c r="O797" i="1"/>
  <c r="K797" i="1"/>
  <c r="AQ796" i="1"/>
  <c r="AP796" i="1"/>
  <c r="AO796" i="1"/>
  <c r="AN796" i="1"/>
  <c r="AM796" i="1"/>
  <c r="AL796" i="1"/>
  <c r="AK796" i="1"/>
  <c r="AI796" i="1"/>
  <c r="AG796" i="1"/>
  <c r="AD796" i="1"/>
  <c r="AC796" i="1"/>
  <c r="AB796" i="1"/>
  <c r="Y796" i="1"/>
  <c r="O796" i="1"/>
  <c r="K796" i="1"/>
  <c r="AQ795" i="1"/>
  <c r="AP795" i="1"/>
  <c r="AO795" i="1"/>
  <c r="AN795" i="1"/>
  <c r="AM795" i="1"/>
  <c r="AL795" i="1"/>
  <c r="AK795" i="1"/>
  <c r="AI795" i="1"/>
  <c r="AG795" i="1"/>
  <c r="AD795" i="1"/>
  <c r="AC795" i="1"/>
  <c r="AB795" i="1"/>
  <c r="Y795" i="1"/>
  <c r="O795" i="1"/>
  <c r="K795" i="1"/>
  <c r="AQ794" i="1"/>
  <c r="AP794" i="1"/>
  <c r="AO794" i="1"/>
  <c r="AN794" i="1"/>
  <c r="AM794" i="1"/>
  <c r="AL794" i="1"/>
  <c r="AK794" i="1"/>
  <c r="AI794" i="1"/>
  <c r="AG794" i="1"/>
  <c r="AD794" i="1"/>
  <c r="AC794" i="1"/>
  <c r="AB794" i="1"/>
  <c r="Y794" i="1"/>
  <c r="O794" i="1"/>
  <c r="K794" i="1"/>
  <c r="AQ793" i="1"/>
  <c r="AP793" i="1"/>
  <c r="AO793" i="1"/>
  <c r="AN793" i="1"/>
  <c r="AM793" i="1"/>
  <c r="AL793" i="1"/>
  <c r="AK793" i="1"/>
  <c r="AI793" i="1"/>
  <c r="AG793" i="1"/>
  <c r="AD793" i="1"/>
  <c r="AC793" i="1"/>
  <c r="AB793" i="1"/>
  <c r="Y793" i="1"/>
  <c r="O793" i="1"/>
  <c r="K793" i="1"/>
  <c r="AQ792" i="1"/>
  <c r="AP792" i="1"/>
  <c r="AO792" i="1"/>
  <c r="AN792" i="1"/>
  <c r="AM792" i="1"/>
  <c r="AL792" i="1"/>
  <c r="AK792" i="1"/>
  <c r="AI792" i="1"/>
  <c r="AG792" i="1"/>
  <c r="AD792" i="1"/>
  <c r="AC792" i="1"/>
  <c r="AB792" i="1"/>
  <c r="Y792" i="1"/>
  <c r="O792" i="1"/>
  <c r="K792" i="1"/>
  <c r="AQ791" i="1"/>
  <c r="AP791" i="1"/>
  <c r="AO791" i="1"/>
  <c r="AN791" i="1"/>
  <c r="AM791" i="1"/>
  <c r="AL791" i="1"/>
  <c r="AK791" i="1"/>
  <c r="AI791" i="1"/>
  <c r="AG791" i="1"/>
  <c r="AD791" i="1"/>
  <c r="AC791" i="1"/>
  <c r="AB791" i="1"/>
  <c r="Y791" i="1"/>
  <c r="O791" i="1"/>
  <c r="K791" i="1"/>
  <c r="AQ790" i="1"/>
  <c r="AP790" i="1"/>
  <c r="AO790" i="1"/>
  <c r="AN790" i="1"/>
  <c r="AM790" i="1"/>
  <c r="AL790" i="1"/>
  <c r="AK790" i="1"/>
  <c r="AI790" i="1"/>
  <c r="AG790" i="1"/>
  <c r="AD790" i="1"/>
  <c r="AC790" i="1"/>
  <c r="AB790" i="1"/>
  <c r="Y790" i="1"/>
  <c r="O790" i="1"/>
  <c r="K790" i="1"/>
  <c r="AQ789" i="1"/>
  <c r="AP789" i="1"/>
  <c r="AO789" i="1"/>
  <c r="AN789" i="1"/>
  <c r="AM789" i="1"/>
  <c r="AL789" i="1"/>
  <c r="AK789" i="1"/>
  <c r="AI789" i="1"/>
  <c r="AG789" i="1"/>
  <c r="AD789" i="1"/>
  <c r="AC789" i="1"/>
  <c r="AB789" i="1"/>
  <c r="Y789" i="1"/>
  <c r="O789" i="1"/>
  <c r="K789" i="1"/>
  <c r="AQ788" i="1"/>
  <c r="AP788" i="1"/>
  <c r="AO788" i="1"/>
  <c r="AN788" i="1"/>
  <c r="AM788" i="1"/>
  <c r="AL788" i="1"/>
  <c r="AK788" i="1"/>
  <c r="AI788" i="1"/>
  <c r="AG788" i="1"/>
  <c r="AD788" i="1"/>
  <c r="AC788" i="1"/>
  <c r="AB788" i="1"/>
  <c r="Y788" i="1"/>
  <c r="O788" i="1"/>
  <c r="K788" i="1"/>
  <c r="AQ787" i="1"/>
  <c r="AP787" i="1"/>
  <c r="AO787" i="1"/>
  <c r="AN787" i="1"/>
  <c r="AM787" i="1"/>
  <c r="AL787" i="1"/>
  <c r="AK787" i="1"/>
  <c r="AI787" i="1"/>
  <c r="AG787" i="1"/>
  <c r="AD787" i="1"/>
  <c r="AC787" i="1"/>
  <c r="AB787" i="1"/>
  <c r="Y787" i="1"/>
  <c r="O787" i="1"/>
  <c r="K787" i="1"/>
  <c r="AQ786" i="1"/>
  <c r="AP786" i="1"/>
  <c r="AO786" i="1"/>
  <c r="AN786" i="1"/>
  <c r="AM786" i="1"/>
  <c r="AL786" i="1"/>
  <c r="AK786" i="1"/>
  <c r="AI786" i="1"/>
  <c r="AG786" i="1"/>
  <c r="AD786" i="1"/>
  <c r="AC786" i="1"/>
  <c r="AB786" i="1"/>
  <c r="Y786" i="1"/>
  <c r="O786" i="1"/>
  <c r="K786" i="1"/>
  <c r="AQ785" i="1"/>
  <c r="AP785" i="1"/>
  <c r="AO785" i="1"/>
  <c r="AN785" i="1"/>
  <c r="AM785" i="1"/>
  <c r="AL785" i="1"/>
  <c r="AK785" i="1"/>
  <c r="AI785" i="1"/>
  <c r="AG785" i="1"/>
  <c r="AD785" i="1"/>
  <c r="AC785" i="1"/>
  <c r="AB785" i="1"/>
  <c r="Y785" i="1"/>
  <c r="O785" i="1"/>
  <c r="K785" i="1"/>
  <c r="AQ784" i="1"/>
  <c r="AP784" i="1"/>
  <c r="AO784" i="1"/>
  <c r="AN784" i="1"/>
  <c r="AM784" i="1"/>
  <c r="AL784" i="1"/>
  <c r="AK784" i="1"/>
  <c r="AI784" i="1"/>
  <c r="AG784" i="1"/>
  <c r="AD784" i="1"/>
  <c r="AC784" i="1"/>
  <c r="AB784" i="1"/>
  <c r="Y784" i="1"/>
  <c r="O784" i="1"/>
  <c r="K784" i="1"/>
  <c r="AQ783" i="1"/>
  <c r="AP783" i="1"/>
  <c r="AO783" i="1"/>
  <c r="AN783" i="1"/>
  <c r="AM783" i="1"/>
  <c r="AL783" i="1"/>
  <c r="AK783" i="1"/>
  <c r="AI783" i="1"/>
  <c r="AG783" i="1"/>
  <c r="AD783" i="1"/>
  <c r="AC783" i="1"/>
  <c r="AB783" i="1"/>
  <c r="Y783" i="1"/>
  <c r="O783" i="1"/>
  <c r="K783" i="1"/>
  <c r="AQ782" i="1"/>
  <c r="AP782" i="1"/>
  <c r="AO782" i="1"/>
  <c r="AN782" i="1"/>
  <c r="AM782" i="1"/>
  <c r="AL782" i="1"/>
  <c r="AK782" i="1"/>
  <c r="AI782" i="1"/>
  <c r="AG782" i="1"/>
  <c r="AD782" i="1"/>
  <c r="AC782" i="1"/>
  <c r="AB782" i="1"/>
  <c r="Y782" i="1"/>
  <c r="O782" i="1"/>
  <c r="K782" i="1"/>
  <c r="AQ781" i="1"/>
  <c r="AP781" i="1"/>
  <c r="AO781" i="1"/>
  <c r="AN781" i="1"/>
  <c r="AM781" i="1"/>
  <c r="AL781" i="1"/>
  <c r="AK781" i="1"/>
  <c r="AI781" i="1"/>
  <c r="AG781" i="1"/>
  <c r="AD781" i="1"/>
  <c r="AC781" i="1"/>
  <c r="AB781" i="1"/>
  <c r="Y781" i="1"/>
  <c r="O781" i="1"/>
  <c r="K781" i="1"/>
  <c r="AQ780" i="1"/>
  <c r="AP780" i="1"/>
  <c r="AO780" i="1"/>
  <c r="AN780" i="1"/>
  <c r="AM780" i="1"/>
  <c r="AL780" i="1"/>
  <c r="AK780" i="1"/>
  <c r="AI780" i="1"/>
  <c r="AG780" i="1"/>
  <c r="AD780" i="1"/>
  <c r="AC780" i="1"/>
  <c r="AB780" i="1"/>
  <c r="Y780" i="1"/>
  <c r="O780" i="1"/>
  <c r="K780" i="1"/>
  <c r="AQ779" i="1"/>
  <c r="AP779" i="1"/>
  <c r="AO779" i="1"/>
  <c r="AN779" i="1"/>
  <c r="AM779" i="1"/>
  <c r="AL779" i="1"/>
  <c r="AK779" i="1"/>
  <c r="AI779" i="1"/>
  <c r="AG779" i="1"/>
  <c r="AD779" i="1"/>
  <c r="AC779" i="1"/>
  <c r="AB779" i="1"/>
  <c r="Y779" i="1"/>
  <c r="O779" i="1"/>
  <c r="K779" i="1"/>
  <c r="AQ778" i="1"/>
  <c r="AP778" i="1"/>
  <c r="AO778" i="1"/>
  <c r="AN778" i="1"/>
  <c r="AM778" i="1"/>
  <c r="AL778" i="1"/>
  <c r="AK778" i="1"/>
  <c r="AI778" i="1"/>
  <c r="AG778" i="1"/>
  <c r="AD778" i="1"/>
  <c r="AC778" i="1"/>
  <c r="AB778" i="1"/>
  <c r="Y778" i="1"/>
  <c r="O778" i="1"/>
  <c r="K778" i="1"/>
  <c r="AQ777" i="1"/>
  <c r="AP777" i="1"/>
  <c r="AO777" i="1"/>
  <c r="AN777" i="1"/>
  <c r="AM777" i="1"/>
  <c r="AL777" i="1"/>
  <c r="AK777" i="1"/>
  <c r="AI777" i="1"/>
  <c r="AG777" i="1"/>
  <c r="AD777" i="1"/>
  <c r="AC777" i="1"/>
  <c r="AB777" i="1"/>
  <c r="Y777" i="1"/>
  <c r="O777" i="1"/>
  <c r="K777" i="1"/>
  <c r="AQ776" i="1"/>
  <c r="AP776" i="1"/>
  <c r="AO776" i="1"/>
  <c r="AN776" i="1"/>
  <c r="AM776" i="1"/>
  <c r="AL776" i="1"/>
  <c r="AK776" i="1"/>
  <c r="AI776" i="1"/>
  <c r="AG776" i="1"/>
  <c r="AD776" i="1"/>
  <c r="AC776" i="1"/>
  <c r="AB776" i="1"/>
  <c r="Y776" i="1"/>
  <c r="O776" i="1"/>
  <c r="K776" i="1"/>
  <c r="AQ775" i="1"/>
  <c r="AP775" i="1"/>
  <c r="AO775" i="1"/>
  <c r="AN775" i="1"/>
  <c r="AM775" i="1"/>
  <c r="AL775" i="1"/>
  <c r="AK775" i="1"/>
  <c r="AI775" i="1"/>
  <c r="AG775" i="1"/>
  <c r="AD775" i="1"/>
  <c r="AC775" i="1"/>
  <c r="AB775" i="1"/>
  <c r="Y775" i="1"/>
  <c r="O775" i="1"/>
  <c r="K775" i="1"/>
  <c r="AQ774" i="1"/>
  <c r="AP774" i="1"/>
  <c r="AO774" i="1"/>
  <c r="AN774" i="1"/>
  <c r="AM774" i="1"/>
  <c r="AL774" i="1"/>
  <c r="AK774" i="1"/>
  <c r="AI774" i="1"/>
  <c r="AG774" i="1"/>
  <c r="AD774" i="1"/>
  <c r="AC774" i="1"/>
  <c r="AB774" i="1"/>
  <c r="Y774" i="1"/>
  <c r="O774" i="1"/>
  <c r="K774" i="1"/>
  <c r="AQ773" i="1"/>
  <c r="AP773" i="1"/>
  <c r="AO773" i="1"/>
  <c r="AN773" i="1"/>
  <c r="AM773" i="1"/>
  <c r="AL773" i="1"/>
  <c r="AK773" i="1"/>
  <c r="AI773" i="1"/>
  <c r="AG773" i="1"/>
  <c r="AD773" i="1"/>
  <c r="AC773" i="1"/>
  <c r="AB773" i="1"/>
  <c r="Y773" i="1"/>
  <c r="O773" i="1"/>
  <c r="K773" i="1"/>
  <c r="AQ772" i="1"/>
  <c r="AP772" i="1"/>
  <c r="AO772" i="1"/>
  <c r="AN772" i="1"/>
  <c r="AM772" i="1"/>
  <c r="AL772" i="1"/>
  <c r="AK772" i="1"/>
  <c r="AI772" i="1"/>
  <c r="AG772" i="1"/>
  <c r="AD772" i="1"/>
  <c r="AC772" i="1"/>
  <c r="AB772" i="1"/>
  <c r="Y772" i="1"/>
  <c r="O772" i="1"/>
  <c r="K772" i="1"/>
  <c r="AQ771" i="1"/>
  <c r="AP771" i="1"/>
  <c r="AO771" i="1"/>
  <c r="AN771" i="1"/>
  <c r="AM771" i="1"/>
  <c r="AL771" i="1"/>
  <c r="AK771" i="1"/>
  <c r="AI771" i="1"/>
  <c r="AG771" i="1"/>
  <c r="AD771" i="1"/>
  <c r="AC771" i="1"/>
  <c r="AB771" i="1"/>
  <c r="Y771" i="1"/>
  <c r="O771" i="1"/>
  <c r="K771" i="1"/>
  <c r="AQ770" i="1"/>
  <c r="AP770" i="1"/>
  <c r="AO770" i="1"/>
  <c r="AN770" i="1"/>
  <c r="AM770" i="1"/>
  <c r="AL770" i="1"/>
  <c r="AK770" i="1"/>
  <c r="AI770" i="1"/>
  <c r="AG770" i="1"/>
  <c r="AD770" i="1"/>
  <c r="AC770" i="1"/>
  <c r="AB770" i="1"/>
  <c r="Y770" i="1"/>
  <c r="O770" i="1"/>
  <c r="K770" i="1"/>
  <c r="AQ769" i="1"/>
  <c r="AP769" i="1"/>
  <c r="AO769" i="1"/>
  <c r="AN769" i="1"/>
  <c r="AM769" i="1"/>
  <c r="AL769" i="1"/>
  <c r="AK769" i="1"/>
  <c r="AI769" i="1"/>
  <c r="AG769" i="1"/>
  <c r="AD769" i="1"/>
  <c r="AC769" i="1"/>
  <c r="AB769" i="1"/>
  <c r="Y769" i="1"/>
  <c r="O769" i="1"/>
  <c r="K769" i="1"/>
  <c r="AQ768" i="1"/>
  <c r="AP768" i="1"/>
  <c r="AO768" i="1"/>
  <c r="AN768" i="1"/>
  <c r="AM768" i="1"/>
  <c r="AL768" i="1"/>
  <c r="AK768" i="1"/>
  <c r="AI768" i="1"/>
  <c r="AG768" i="1"/>
  <c r="AD768" i="1"/>
  <c r="AC768" i="1"/>
  <c r="AB768" i="1"/>
  <c r="Y768" i="1"/>
  <c r="O768" i="1"/>
  <c r="K768" i="1"/>
  <c r="AQ767" i="1"/>
  <c r="AP767" i="1"/>
  <c r="AO767" i="1"/>
  <c r="AN767" i="1"/>
  <c r="AM767" i="1"/>
  <c r="AL767" i="1"/>
  <c r="AK767" i="1"/>
  <c r="AI767" i="1"/>
  <c r="AG767" i="1"/>
  <c r="AD767" i="1"/>
  <c r="AC767" i="1"/>
  <c r="AB767" i="1"/>
  <c r="Y767" i="1"/>
  <c r="O767" i="1"/>
  <c r="K767" i="1"/>
  <c r="AQ766" i="1"/>
  <c r="AP766" i="1"/>
  <c r="AO766" i="1"/>
  <c r="AN766" i="1"/>
  <c r="AM766" i="1"/>
  <c r="AL766" i="1"/>
  <c r="AK766" i="1"/>
  <c r="AI766" i="1"/>
  <c r="AG766" i="1"/>
  <c r="AD766" i="1"/>
  <c r="AC766" i="1"/>
  <c r="AB766" i="1"/>
  <c r="Y766" i="1"/>
  <c r="O766" i="1"/>
  <c r="K766" i="1"/>
  <c r="AQ765" i="1"/>
  <c r="AP765" i="1"/>
  <c r="AO765" i="1"/>
  <c r="AN765" i="1"/>
  <c r="AM765" i="1"/>
  <c r="AL765" i="1"/>
  <c r="AK765" i="1"/>
  <c r="AI765" i="1"/>
  <c r="AG765" i="1"/>
  <c r="AD765" i="1"/>
  <c r="AC765" i="1"/>
  <c r="AB765" i="1"/>
  <c r="Y765" i="1"/>
  <c r="O765" i="1"/>
  <c r="K765" i="1"/>
  <c r="AQ764" i="1"/>
  <c r="AP764" i="1"/>
  <c r="AO764" i="1"/>
  <c r="AN764" i="1"/>
  <c r="AM764" i="1"/>
  <c r="AL764" i="1"/>
  <c r="AK764" i="1"/>
  <c r="AI764" i="1"/>
  <c r="AG764" i="1"/>
  <c r="AD764" i="1"/>
  <c r="AC764" i="1"/>
  <c r="AB764" i="1"/>
  <c r="Y764" i="1"/>
  <c r="O764" i="1"/>
  <c r="K764" i="1"/>
  <c r="AQ763" i="1"/>
  <c r="AP763" i="1"/>
  <c r="AO763" i="1"/>
  <c r="AN763" i="1"/>
  <c r="AM763" i="1"/>
  <c r="AL763" i="1"/>
  <c r="AK763" i="1"/>
  <c r="AI763" i="1"/>
  <c r="AG763" i="1"/>
  <c r="AD763" i="1"/>
  <c r="AC763" i="1"/>
  <c r="AB763" i="1"/>
  <c r="Y763" i="1"/>
  <c r="O763" i="1"/>
  <c r="K763" i="1"/>
  <c r="AQ762" i="1"/>
  <c r="AP762" i="1"/>
  <c r="AO762" i="1"/>
  <c r="AN762" i="1"/>
  <c r="AM762" i="1"/>
  <c r="AL762" i="1"/>
  <c r="AK762" i="1"/>
  <c r="AI762" i="1"/>
  <c r="AG762" i="1"/>
  <c r="AD762" i="1"/>
  <c r="AC762" i="1"/>
  <c r="AB762" i="1"/>
  <c r="Y762" i="1"/>
  <c r="O762" i="1"/>
  <c r="K762" i="1"/>
  <c r="AQ761" i="1"/>
  <c r="AP761" i="1"/>
  <c r="AO761" i="1"/>
  <c r="AN761" i="1"/>
  <c r="AM761" i="1"/>
  <c r="AL761" i="1"/>
  <c r="AK761" i="1"/>
  <c r="AI761" i="1"/>
  <c r="AG761" i="1"/>
  <c r="AD761" i="1"/>
  <c r="AC761" i="1"/>
  <c r="AB761" i="1"/>
  <c r="Y761" i="1"/>
  <c r="O761" i="1"/>
  <c r="K761" i="1"/>
  <c r="AQ760" i="1"/>
  <c r="AP760" i="1"/>
  <c r="AO760" i="1"/>
  <c r="AN760" i="1"/>
  <c r="AM760" i="1"/>
  <c r="AL760" i="1"/>
  <c r="AK760" i="1"/>
  <c r="AI760" i="1"/>
  <c r="AG760" i="1"/>
  <c r="AD760" i="1"/>
  <c r="AC760" i="1"/>
  <c r="AB760" i="1"/>
  <c r="Y760" i="1"/>
  <c r="O760" i="1"/>
  <c r="K760" i="1"/>
  <c r="AQ759" i="1"/>
  <c r="AP759" i="1"/>
  <c r="AO759" i="1"/>
  <c r="AN759" i="1"/>
  <c r="AM759" i="1"/>
  <c r="AL759" i="1"/>
  <c r="AK759" i="1"/>
  <c r="AI759" i="1"/>
  <c r="AG759" i="1"/>
  <c r="AD759" i="1"/>
  <c r="AC759" i="1"/>
  <c r="AB759" i="1"/>
  <c r="Y759" i="1"/>
  <c r="O759" i="1"/>
  <c r="K759" i="1"/>
  <c r="AQ758" i="1"/>
  <c r="AP758" i="1"/>
  <c r="AO758" i="1"/>
  <c r="AN758" i="1"/>
  <c r="AM758" i="1"/>
  <c r="AL758" i="1"/>
  <c r="AK758" i="1"/>
  <c r="AI758" i="1"/>
  <c r="AG758" i="1"/>
  <c r="AD758" i="1"/>
  <c r="AC758" i="1"/>
  <c r="AB758" i="1"/>
  <c r="Y758" i="1"/>
  <c r="O758" i="1"/>
  <c r="K758" i="1"/>
  <c r="AQ757" i="1"/>
  <c r="AP757" i="1"/>
  <c r="AO757" i="1"/>
  <c r="AN757" i="1"/>
  <c r="AM757" i="1"/>
  <c r="AL757" i="1"/>
  <c r="AK757" i="1"/>
  <c r="AI757" i="1"/>
  <c r="AG757" i="1"/>
  <c r="AD757" i="1"/>
  <c r="AC757" i="1"/>
  <c r="AB757" i="1"/>
  <c r="Y757" i="1"/>
  <c r="O757" i="1"/>
  <c r="K757" i="1"/>
  <c r="AQ756" i="1"/>
  <c r="AP756" i="1"/>
  <c r="AO756" i="1"/>
  <c r="AN756" i="1"/>
  <c r="AM756" i="1"/>
  <c r="AL756" i="1"/>
  <c r="AK756" i="1"/>
  <c r="AI756" i="1"/>
  <c r="AG756" i="1"/>
  <c r="AD756" i="1"/>
  <c r="AC756" i="1"/>
  <c r="AB756" i="1"/>
  <c r="Y756" i="1"/>
  <c r="O756" i="1"/>
  <c r="K756" i="1"/>
  <c r="AQ755" i="1"/>
  <c r="AP755" i="1"/>
  <c r="AO755" i="1"/>
  <c r="AN755" i="1"/>
  <c r="AM755" i="1"/>
  <c r="AL755" i="1"/>
  <c r="AK755" i="1"/>
  <c r="AI755" i="1"/>
  <c r="AG755" i="1"/>
  <c r="AD755" i="1"/>
  <c r="AC755" i="1"/>
  <c r="AB755" i="1"/>
  <c r="Y755" i="1"/>
  <c r="O755" i="1"/>
  <c r="K755" i="1"/>
  <c r="AQ754" i="1"/>
  <c r="AP754" i="1"/>
  <c r="AO754" i="1"/>
  <c r="AN754" i="1"/>
  <c r="AM754" i="1"/>
  <c r="AL754" i="1"/>
  <c r="AK754" i="1"/>
  <c r="AI754" i="1"/>
  <c r="AG754" i="1"/>
  <c r="AD754" i="1"/>
  <c r="AC754" i="1"/>
  <c r="AB754" i="1"/>
  <c r="Y754" i="1"/>
  <c r="O754" i="1"/>
  <c r="K754" i="1"/>
  <c r="AQ753" i="1"/>
  <c r="AP753" i="1"/>
  <c r="AO753" i="1"/>
  <c r="AN753" i="1"/>
  <c r="AM753" i="1"/>
  <c r="AL753" i="1"/>
  <c r="AK753" i="1"/>
  <c r="AI753" i="1"/>
  <c r="AG753" i="1"/>
  <c r="AD753" i="1"/>
  <c r="AC753" i="1"/>
  <c r="AB753" i="1"/>
  <c r="Y753" i="1"/>
  <c r="O753" i="1"/>
  <c r="K753" i="1"/>
  <c r="AQ752" i="1"/>
  <c r="AP752" i="1"/>
  <c r="AO752" i="1"/>
  <c r="AM752" i="1"/>
  <c r="AL752" i="1"/>
  <c r="AK752" i="1"/>
  <c r="AI752" i="1"/>
  <c r="AG752" i="1"/>
  <c r="AD752" i="1"/>
  <c r="AC752" i="1"/>
  <c r="AB752" i="1"/>
  <c r="Y752" i="1"/>
  <c r="O752" i="1"/>
  <c r="K752" i="1"/>
  <c r="AQ751" i="1"/>
  <c r="AP751" i="1"/>
  <c r="AO751" i="1"/>
  <c r="AN751" i="1"/>
  <c r="AM751" i="1"/>
  <c r="AL751" i="1"/>
  <c r="AK751" i="1"/>
  <c r="AI751" i="1"/>
  <c r="AG751" i="1"/>
  <c r="AD751" i="1"/>
  <c r="AC751" i="1"/>
  <c r="AB751" i="1"/>
  <c r="Y751" i="1"/>
  <c r="O751" i="1"/>
  <c r="K751" i="1"/>
  <c r="AQ750" i="1"/>
  <c r="AP750" i="1"/>
  <c r="AO750" i="1"/>
  <c r="AN750" i="1"/>
  <c r="AM750" i="1"/>
  <c r="AL750" i="1"/>
  <c r="AK750" i="1"/>
  <c r="AI750" i="1"/>
  <c r="AG750" i="1"/>
  <c r="AD750" i="1"/>
  <c r="AC750" i="1"/>
  <c r="AB750" i="1"/>
  <c r="Y750" i="1"/>
  <c r="O750" i="1"/>
  <c r="K750" i="1"/>
  <c r="AQ749" i="1"/>
  <c r="AP749" i="1"/>
  <c r="AO749" i="1"/>
  <c r="AN749" i="1"/>
  <c r="AM749" i="1"/>
  <c r="AL749" i="1"/>
  <c r="AK749" i="1"/>
  <c r="AI749" i="1"/>
  <c r="AG749" i="1"/>
  <c r="AD749" i="1"/>
  <c r="AC749" i="1"/>
  <c r="AB749" i="1"/>
  <c r="Y749" i="1"/>
  <c r="O749" i="1"/>
  <c r="K749" i="1"/>
  <c r="AQ748" i="1"/>
  <c r="AP748" i="1"/>
  <c r="AO748" i="1"/>
  <c r="AN748" i="1"/>
  <c r="AM748" i="1"/>
  <c r="AL748" i="1"/>
  <c r="AK748" i="1"/>
  <c r="AI748" i="1"/>
  <c r="AG748" i="1"/>
  <c r="AD748" i="1"/>
  <c r="AC748" i="1"/>
  <c r="AB748" i="1"/>
  <c r="Y748" i="1"/>
  <c r="O748" i="1"/>
  <c r="K748" i="1"/>
  <c r="AQ747" i="1"/>
  <c r="AP747" i="1"/>
  <c r="AO747" i="1"/>
  <c r="AN747" i="1"/>
  <c r="AM747" i="1"/>
  <c r="AL747" i="1"/>
  <c r="AK747" i="1"/>
  <c r="AI747" i="1"/>
  <c r="AG747" i="1"/>
  <c r="AD747" i="1"/>
  <c r="AC747" i="1"/>
  <c r="AB747" i="1"/>
  <c r="Y747" i="1"/>
  <c r="O747" i="1"/>
  <c r="K747" i="1"/>
  <c r="AQ746" i="1"/>
  <c r="AP746" i="1"/>
  <c r="AO746" i="1"/>
  <c r="AN746" i="1"/>
  <c r="AM746" i="1"/>
  <c r="AL746" i="1"/>
  <c r="AK746" i="1"/>
  <c r="AI746" i="1"/>
  <c r="AG746" i="1"/>
  <c r="AD746" i="1"/>
  <c r="AC746" i="1"/>
  <c r="AB746" i="1"/>
  <c r="Y746" i="1"/>
  <c r="O746" i="1"/>
  <c r="K746" i="1"/>
  <c r="AQ745" i="1"/>
  <c r="AP745" i="1"/>
  <c r="AO745" i="1"/>
  <c r="AN745" i="1"/>
  <c r="AM745" i="1"/>
  <c r="AL745" i="1"/>
  <c r="AK745" i="1"/>
  <c r="AI745" i="1"/>
  <c r="AG745" i="1"/>
  <c r="AD745" i="1"/>
  <c r="AC745" i="1"/>
  <c r="AB745" i="1"/>
  <c r="Y745" i="1"/>
  <c r="O745" i="1"/>
  <c r="K745" i="1"/>
  <c r="AQ744" i="1"/>
  <c r="AP744" i="1"/>
  <c r="AO744" i="1"/>
  <c r="AN744" i="1"/>
  <c r="AM744" i="1"/>
  <c r="AL744" i="1"/>
  <c r="AK744" i="1"/>
  <c r="AI744" i="1"/>
  <c r="AG744" i="1"/>
  <c r="AD744" i="1"/>
  <c r="AC744" i="1"/>
  <c r="AB744" i="1"/>
  <c r="Y744" i="1"/>
  <c r="O744" i="1"/>
  <c r="K744" i="1"/>
  <c r="AQ743" i="1"/>
  <c r="AP743" i="1"/>
  <c r="AO743" i="1"/>
  <c r="AN743" i="1"/>
  <c r="AM743" i="1"/>
  <c r="AL743" i="1"/>
  <c r="AK743" i="1"/>
  <c r="AI743" i="1"/>
  <c r="AG743" i="1"/>
  <c r="AD743" i="1"/>
  <c r="AC743" i="1"/>
  <c r="AB743" i="1"/>
  <c r="Y743" i="1"/>
  <c r="O743" i="1"/>
  <c r="K743" i="1"/>
  <c r="AQ742" i="1"/>
  <c r="AP742" i="1"/>
  <c r="AO742" i="1"/>
  <c r="AN742" i="1"/>
  <c r="AM742" i="1"/>
  <c r="AL742" i="1"/>
  <c r="AK742" i="1"/>
  <c r="AI742" i="1"/>
  <c r="AG742" i="1"/>
  <c r="AD742" i="1"/>
  <c r="AC742" i="1"/>
  <c r="AB742" i="1"/>
  <c r="Y742" i="1"/>
  <c r="O742" i="1"/>
  <c r="K742" i="1"/>
  <c r="AQ741" i="1"/>
  <c r="AP741" i="1"/>
  <c r="AO741" i="1"/>
  <c r="AN741" i="1"/>
  <c r="AM741" i="1"/>
  <c r="AL741" i="1"/>
  <c r="AK741" i="1"/>
  <c r="AI741" i="1"/>
  <c r="AG741" i="1"/>
  <c r="AD741" i="1"/>
  <c r="AC741" i="1"/>
  <c r="AB741" i="1"/>
  <c r="Y741" i="1"/>
  <c r="O741" i="1"/>
  <c r="K741" i="1"/>
  <c r="AQ740" i="1"/>
  <c r="AP740" i="1"/>
  <c r="AO740" i="1"/>
  <c r="AN740" i="1"/>
  <c r="AM740" i="1"/>
  <c r="AL740" i="1"/>
  <c r="AK740" i="1"/>
  <c r="AI740" i="1"/>
  <c r="AG740" i="1"/>
  <c r="AD740" i="1"/>
  <c r="AC740" i="1"/>
  <c r="AB740" i="1"/>
  <c r="Y740" i="1"/>
  <c r="O740" i="1"/>
  <c r="K740" i="1"/>
  <c r="AQ739" i="1"/>
  <c r="AP739" i="1"/>
  <c r="AO739" i="1"/>
  <c r="AN739" i="1"/>
  <c r="AM739" i="1"/>
  <c r="AL739" i="1"/>
  <c r="AK739" i="1"/>
  <c r="AI739" i="1"/>
  <c r="AG739" i="1"/>
  <c r="AD739" i="1"/>
  <c r="AC739" i="1"/>
  <c r="AB739" i="1"/>
  <c r="Y739" i="1"/>
  <c r="O739" i="1"/>
  <c r="K739" i="1"/>
  <c r="AQ738" i="1"/>
  <c r="AP738" i="1"/>
  <c r="AO738" i="1"/>
  <c r="AN738" i="1"/>
  <c r="AM738" i="1"/>
  <c r="AL738" i="1"/>
  <c r="AK738" i="1"/>
  <c r="AI738" i="1"/>
  <c r="AG738" i="1"/>
  <c r="AD738" i="1"/>
  <c r="AC738" i="1"/>
  <c r="AB738" i="1"/>
  <c r="Y738" i="1"/>
  <c r="O738" i="1"/>
  <c r="K738" i="1"/>
  <c r="AQ737" i="1"/>
  <c r="AP737" i="1"/>
  <c r="AO737" i="1"/>
  <c r="AN737" i="1"/>
  <c r="AM737" i="1"/>
  <c r="AL737" i="1"/>
  <c r="AK737" i="1"/>
  <c r="AI737" i="1"/>
  <c r="AG737" i="1"/>
  <c r="AD737" i="1"/>
  <c r="AC737" i="1"/>
  <c r="AB737" i="1"/>
  <c r="Y737" i="1"/>
  <c r="O737" i="1"/>
  <c r="K737" i="1"/>
  <c r="AQ736" i="1"/>
  <c r="AP736" i="1"/>
  <c r="AO736" i="1"/>
  <c r="AN736" i="1"/>
  <c r="AM736" i="1"/>
  <c r="AL736" i="1"/>
  <c r="AK736" i="1"/>
  <c r="AI736" i="1"/>
  <c r="AG736" i="1"/>
  <c r="AD736" i="1"/>
  <c r="AC736" i="1"/>
  <c r="AB736" i="1"/>
  <c r="Y736" i="1"/>
  <c r="O736" i="1"/>
  <c r="K736" i="1"/>
  <c r="AQ735" i="1"/>
  <c r="AP735" i="1"/>
  <c r="AO735" i="1"/>
  <c r="AN735" i="1"/>
  <c r="AM735" i="1"/>
  <c r="AL735" i="1"/>
  <c r="AK735" i="1"/>
  <c r="AI735" i="1"/>
  <c r="AG735" i="1"/>
  <c r="AD735" i="1"/>
  <c r="AC735" i="1"/>
  <c r="AB735" i="1"/>
  <c r="Y735" i="1"/>
  <c r="O735" i="1"/>
  <c r="K735" i="1"/>
  <c r="AQ734" i="1"/>
  <c r="AP734" i="1"/>
  <c r="AO734" i="1"/>
  <c r="AN734" i="1"/>
  <c r="AM734" i="1"/>
  <c r="AL734" i="1"/>
  <c r="AK734" i="1"/>
  <c r="AI734" i="1"/>
  <c r="AG734" i="1"/>
  <c r="AD734" i="1"/>
  <c r="AC734" i="1"/>
  <c r="AB734" i="1"/>
  <c r="Y734" i="1"/>
  <c r="O734" i="1"/>
  <c r="K734" i="1"/>
  <c r="AQ733" i="1"/>
  <c r="AP733" i="1"/>
  <c r="AO733" i="1"/>
  <c r="AM733" i="1"/>
  <c r="AL733" i="1"/>
  <c r="AK733" i="1"/>
  <c r="AI733" i="1"/>
  <c r="AG733" i="1"/>
  <c r="AD733" i="1"/>
  <c r="AC733" i="1"/>
  <c r="AB733" i="1"/>
  <c r="Y733" i="1"/>
  <c r="O733" i="1"/>
  <c r="K733" i="1"/>
  <c r="AQ732" i="1"/>
  <c r="AP732" i="1"/>
  <c r="AO732" i="1"/>
  <c r="AN732" i="1"/>
  <c r="AM732" i="1"/>
  <c r="AL732" i="1"/>
  <c r="AK732" i="1"/>
  <c r="AI732" i="1"/>
  <c r="AG732" i="1"/>
  <c r="AD732" i="1"/>
  <c r="AC732" i="1"/>
  <c r="AB732" i="1"/>
  <c r="Y732" i="1"/>
  <c r="O732" i="1"/>
  <c r="K732" i="1"/>
  <c r="AQ731" i="1"/>
  <c r="AP731" i="1"/>
  <c r="AO731" i="1"/>
  <c r="AN731" i="1"/>
  <c r="AM731" i="1"/>
  <c r="AL731" i="1"/>
  <c r="AK731" i="1"/>
  <c r="AI731" i="1"/>
  <c r="AG731" i="1"/>
  <c r="AD731" i="1"/>
  <c r="AC731" i="1"/>
  <c r="AB731" i="1"/>
  <c r="Y731" i="1"/>
  <c r="O731" i="1"/>
  <c r="K731" i="1"/>
  <c r="AQ730" i="1"/>
  <c r="AP730" i="1"/>
  <c r="AO730" i="1"/>
  <c r="AN730" i="1"/>
  <c r="AM730" i="1"/>
  <c r="AL730" i="1"/>
  <c r="AK730" i="1"/>
  <c r="AI730" i="1"/>
  <c r="AG730" i="1"/>
  <c r="AD730" i="1"/>
  <c r="AC730" i="1"/>
  <c r="AB730" i="1"/>
  <c r="Y730" i="1"/>
  <c r="O730" i="1"/>
  <c r="K730" i="1"/>
  <c r="AQ729" i="1"/>
  <c r="AP729" i="1"/>
  <c r="AO729" i="1"/>
  <c r="AM729" i="1"/>
  <c r="AL729" i="1"/>
  <c r="AK729" i="1"/>
  <c r="AI729" i="1"/>
  <c r="AG729" i="1"/>
  <c r="AD729" i="1"/>
  <c r="AC729" i="1"/>
  <c r="AB729" i="1"/>
  <c r="Y729" i="1"/>
  <c r="O729" i="1"/>
  <c r="K729" i="1"/>
  <c r="AQ728" i="1"/>
  <c r="AP728" i="1"/>
  <c r="AO728" i="1"/>
  <c r="AN728" i="1"/>
  <c r="AM728" i="1"/>
  <c r="AL728" i="1"/>
  <c r="AK728" i="1"/>
  <c r="AI728" i="1"/>
  <c r="AG728" i="1"/>
  <c r="AD728" i="1"/>
  <c r="AC728" i="1"/>
  <c r="AB728" i="1"/>
  <c r="Y728" i="1"/>
  <c r="O728" i="1"/>
  <c r="K728" i="1"/>
  <c r="AQ727" i="1"/>
  <c r="AP727" i="1"/>
  <c r="AO727" i="1"/>
  <c r="AN727" i="1"/>
  <c r="AM727" i="1"/>
  <c r="AL727" i="1"/>
  <c r="AK727" i="1"/>
  <c r="AI727" i="1"/>
  <c r="AG727" i="1"/>
  <c r="AD727" i="1"/>
  <c r="AC727" i="1"/>
  <c r="AB727" i="1"/>
  <c r="Y727" i="1"/>
  <c r="O727" i="1"/>
  <c r="K727" i="1"/>
  <c r="AQ726" i="1"/>
  <c r="AP726" i="1"/>
  <c r="AO726" i="1"/>
  <c r="AN726" i="1"/>
  <c r="AM726" i="1"/>
  <c r="AL726" i="1"/>
  <c r="AK726" i="1"/>
  <c r="AI726" i="1"/>
  <c r="AG726" i="1"/>
  <c r="AD726" i="1"/>
  <c r="AC726" i="1"/>
  <c r="AB726" i="1"/>
  <c r="Y726" i="1"/>
  <c r="O726" i="1"/>
  <c r="K726" i="1"/>
  <c r="AQ725" i="1"/>
  <c r="AP725" i="1"/>
  <c r="AO725" i="1"/>
  <c r="AN725" i="1"/>
  <c r="AM725" i="1"/>
  <c r="AL725" i="1"/>
  <c r="AK725" i="1"/>
  <c r="AI725" i="1"/>
  <c r="AG725" i="1"/>
  <c r="AD725" i="1"/>
  <c r="AC725" i="1"/>
  <c r="AB725" i="1"/>
  <c r="Y725" i="1"/>
  <c r="O725" i="1"/>
  <c r="K725" i="1"/>
  <c r="AQ724" i="1"/>
  <c r="AP724" i="1"/>
  <c r="AO724" i="1"/>
  <c r="AN724" i="1"/>
  <c r="AM724" i="1"/>
  <c r="AL724" i="1"/>
  <c r="AK724" i="1"/>
  <c r="AI724" i="1"/>
  <c r="AG724" i="1"/>
  <c r="AD724" i="1"/>
  <c r="AC724" i="1"/>
  <c r="AB724" i="1"/>
  <c r="Y724" i="1"/>
  <c r="O724" i="1"/>
  <c r="K724" i="1"/>
  <c r="AQ723" i="1"/>
  <c r="AP723" i="1"/>
  <c r="AO723" i="1"/>
  <c r="AN723" i="1"/>
  <c r="AM723" i="1"/>
  <c r="AL723" i="1"/>
  <c r="AK723" i="1"/>
  <c r="AI723" i="1"/>
  <c r="AG723" i="1"/>
  <c r="AD723" i="1"/>
  <c r="AC723" i="1"/>
  <c r="AB723" i="1"/>
  <c r="Y723" i="1"/>
  <c r="O723" i="1"/>
  <c r="K723" i="1"/>
  <c r="AQ722" i="1"/>
  <c r="AP722" i="1"/>
  <c r="AO722" i="1"/>
  <c r="AN722" i="1"/>
  <c r="AM722" i="1"/>
  <c r="AL722" i="1"/>
  <c r="AK722" i="1"/>
  <c r="AI722" i="1"/>
  <c r="AG722" i="1"/>
  <c r="AD722" i="1"/>
  <c r="AC722" i="1"/>
  <c r="AB722" i="1"/>
  <c r="Y722" i="1"/>
  <c r="O722" i="1"/>
  <c r="K722" i="1"/>
  <c r="AQ721" i="1"/>
  <c r="AP721" i="1"/>
  <c r="AO721" i="1"/>
  <c r="AN721" i="1"/>
  <c r="AM721" i="1"/>
  <c r="AL721" i="1"/>
  <c r="AK721" i="1"/>
  <c r="AI721" i="1"/>
  <c r="AG721" i="1"/>
  <c r="AD721" i="1"/>
  <c r="AC721" i="1"/>
  <c r="AB721" i="1"/>
  <c r="Y721" i="1"/>
  <c r="O721" i="1"/>
  <c r="K721" i="1"/>
  <c r="AQ720" i="1"/>
  <c r="AP720" i="1"/>
  <c r="AO720" i="1"/>
  <c r="AN720" i="1"/>
  <c r="AM720" i="1"/>
  <c r="AL720" i="1"/>
  <c r="AK720" i="1"/>
  <c r="AI720" i="1"/>
  <c r="AG720" i="1"/>
  <c r="AD720" i="1"/>
  <c r="AC720" i="1"/>
  <c r="AB720" i="1"/>
  <c r="Y720" i="1"/>
  <c r="O720" i="1"/>
  <c r="K720" i="1"/>
  <c r="AQ719" i="1"/>
  <c r="AP719" i="1"/>
  <c r="AO719" i="1"/>
  <c r="AN719" i="1"/>
  <c r="AM719" i="1"/>
  <c r="AL719" i="1"/>
  <c r="AK719" i="1"/>
  <c r="AI719" i="1"/>
  <c r="AG719" i="1"/>
  <c r="AD719" i="1"/>
  <c r="AC719" i="1"/>
  <c r="AB719" i="1"/>
  <c r="Y719" i="1"/>
  <c r="O719" i="1"/>
  <c r="K719" i="1"/>
  <c r="AQ718" i="1"/>
  <c r="AP718" i="1"/>
  <c r="AO718" i="1"/>
  <c r="AN718" i="1"/>
  <c r="AM718" i="1"/>
  <c r="AL718" i="1"/>
  <c r="AK718" i="1"/>
  <c r="AI718" i="1"/>
  <c r="AG718" i="1"/>
  <c r="AD718" i="1"/>
  <c r="AC718" i="1"/>
  <c r="AB718" i="1"/>
  <c r="Y718" i="1"/>
  <c r="O718" i="1"/>
  <c r="K718" i="1"/>
  <c r="AQ717" i="1"/>
  <c r="AP717" i="1"/>
  <c r="AO717" i="1"/>
  <c r="AN717" i="1"/>
  <c r="AM717" i="1"/>
  <c r="AL717" i="1"/>
  <c r="AK717" i="1"/>
  <c r="AI717" i="1"/>
  <c r="AG717" i="1"/>
  <c r="AD717" i="1"/>
  <c r="AC717" i="1"/>
  <c r="AB717" i="1"/>
  <c r="Y717" i="1"/>
  <c r="O717" i="1"/>
  <c r="K717" i="1"/>
  <c r="AQ716" i="1"/>
  <c r="AP716" i="1"/>
  <c r="AO716" i="1"/>
  <c r="AN716" i="1"/>
  <c r="AM716" i="1"/>
  <c r="AL716" i="1"/>
  <c r="AK716" i="1"/>
  <c r="AI716" i="1"/>
  <c r="AG716" i="1"/>
  <c r="AD716" i="1"/>
  <c r="AC716" i="1"/>
  <c r="AB716" i="1"/>
  <c r="Y716" i="1"/>
  <c r="O716" i="1"/>
  <c r="K716" i="1"/>
  <c r="AQ715" i="1"/>
  <c r="AP715" i="1"/>
  <c r="AO715" i="1"/>
  <c r="AN715" i="1"/>
  <c r="AM715" i="1"/>
  <c r="AL715" i="1"/>
  <c r="AK715" i="1"/>
  <c r="AI715" i="1"/>
  <c r="AG715" i="1"/>
  <c r="AD715" i="1"/>
  <c r="AC715" i="1"/>
  <c r="AB715" i="1"/>
  <c r="Y715" i="1"/>
  <c r="O715" i="1"/>
  <c r="K715" i="1"/>
  <c r="AQ714" i="1"/>
  <c r="AP714" i="1"/>
  <c r="AO714" i="1"/>
  <c r="AN714" i="1"/>
  <c r="AM714" i="1"/>
  <c r="AL714" i="1"/>
  <c r="AK714" i="1"/>
  <c r="AI714" i="1"/>
  <c r="AG714" i="1"/>
  <c r="AD714" i="1"/>
  <c r="AC714" i="1"/>
  <c r="AB714" i="1"/>
  <c r="Y714" i="1"/>
  <c r="O714" i="1"/>
  <c r="K714" i="1"/>
  <c r="AQ713" i="1"/>
  <c r="AP713" i="1"/>
  <c r="AO713" i="1"/>
  <c r="AN713" i="1"/>
  <c r="AM713" i="1"/>
  <c r="AL713" i="1"/>
  <c r="AK713" i="1"/>
  <c r="AI713" i="1"/>
  <c r="AG713" i="1"/>
  <c r="AD713" i="1"/>
  <c r="AC713" i="1"/>
  <c r="AB713" i="1"/>
  <c r="Y713" i="1"/>
  <c r="O713" i="1"/>
  <c r="K713" i="1"/>
  <c r="AQ712" i="1"/>
  <c r="AP712" i="1"/>
  <c r="AO712" i="1"/>
  <c r="AN712" i="1"/>
  <c r="AM712" i="1"/>
  <c r="AL712" i="1"/>
  <c r="AK712" i="1"/>
  <c r="AI712" i="1"/>
  <c r="AG712" i="1"/>
  <c r="AD712" i="1"/>
  <c r="AC712" i="1"/>
  <c r="AB712" i="1"/>
  <c r="Y712" i="1"/>
  <c r="O712" i="1"/>
  <c r="K712" i="1"/>
  <c r="AQ711" i="1"/>
  <c r="AP711" i="1"/>
  <c r="AO711" i="1"/>
  <c r="AN711" i="1"/>
  <c r="AM711" i="1"/>
  <c r="AL711" i="1"/>
  <c r="AK711" i="1"/>
  <c r="AI711" i="1"/>
  <c r="AG711" i="1"/>
  <c r="AD711" i="1"/>
  <c r="AC711" i="1"/>
  <c r="AB711" i="1"/>
  <c r="Y711" i="1"/>
  <c r="O711" i="1"/>
  <c r="K711" i="1"/>
  <c r="AQ710" i="1"/>
  <c r="AP710" i="1"/>
  <c r="AO710" i="1"/>
  <c r="AN710" i="1"/>
  <c r="AM710" i="1"/>
  <c r="AL710" i="1"/>
  <c r="AK710" i="1"/>
  <c r="AI710" i="1"/>
  <c r="AG710" i="1"/>
  <c r="AD710" i="1"/>
  <c r="AC710" i="1"/>
  <c r="AB710" i="1"/>
  <c r="Y710" i="1"/>
  <c r="O710" i="1"/>
  <c r="K710" i="1"/>
  <c r="AQ709" i="1"/>
  <c r="AP709" i="1"/>
  <c r="AO709" i="1"/>
  <c r="AN709" i="1"/>
  <c r="AM709" i="1"/>
  <c r="AL709" i="1"/>
  <c r="AK709" i="1"/>
  <c r="AI709" i="1"/>
  <c r="AG709" i="1"/>
  <c r="AD709" i="1"/>
  <c r="AC709" i="1"/>
  <c r="AB709" i="1"/>
  <c r="Y709" i="1"/>
  <c r="O709" i="1"/>
  <c r="K709" i="1"/>
  <c r="AQ708" i="1"/>
  <c r="AP708" i="1"/>
  <c r="AO708" i="1"/>
  <c r="AN708" i="1"/>
  <c r="AM708" i="1"/>
  <c r="AL708" i="1"/>
  <c r="AK708" i="1"/>
  <c r="AI708" i="1"/>
  <c r="AG708" i="1"/>
  <c r="AD708" i="1"/>
  <c r="AC708" i="1"/>
  <c r="AB708" i="1"/>
  <c r="Y708" i="1"/>
  <c r="O708" i="1"/>
  <c r="K708" i="1"/>
  <c r="AQ707" i="1"/>
  <c r="AP707" i="1"/>
  <c r="AO707" i="1"/>
  <c r="AN707" i="1"/>
  <c r="AM707" i="1"/>
  <c r="AL707" i="1"/>
  <c r="AK707" i="1"/>
  <c r="AI707" i="1"/>
  <c r="AG707" i="1"/>
  <c r="AD707" i="1"/>
  <c r="AC707" i="1"/>
  <c r="AB707" i="1"/>
  <c r="Y707" i="1"/>
  <c r="O707" i="1"/>
  <c r="K707" i="1"/>
  <c r="AQ706" i="1"/>
  <c r="AP706" i="1"/>
  <c r="AO706" i="1"/>
  <c r="AN706" i="1"/>
  <c r="AM706" i="1"/>
  <c r="AL706" i="1"/>
  <c r="AK706" i="1"/>
  <c r="AI706" i="1"/>
  <c r="AG706" i="1"/>
  <c r="AD706" i="1"/>
  <c r="AC706" i="1"/>
  <c r="AB706" i="1"/>
  <c r="Y706" i="1"/>
  <c r="O706" i="1"/>
  <c r="K706" i="1"/>
  <c r="AQ705" i="1"/>
  <c r="AP705" i="1"/>
  <c r="AO705" i="1"/>
  <c r="AN705" i="1"/>
  <c r="AM705" i="1"/>
  <c r="AL705" i="1"/>
  <c r="AK705" i="1"/>
  <c r="AI705" i="1"/>
  <c r="AG705" i="1"/>
  <c r="AD705" i="1"/>
  <c r="AC705" i="1"/>
  <c r="AB705" i="1"/>
  <c r="Y705" i="1"/>
  <c r="O705" i="1"/>
  <c r="K705" i="1"/>
  <c r="AQ704" i="1"/>
  <c r="AP704" i="1"/>
  <c r="AO704" i="1"/>
  <c r="AN704" i="1"/>
  <c r="AM704" i="1"/>
  <c r="AL704" i="1"/>
  <c r="AK704" i="1"/>
  <c r="AI704" i="1"/>
  <c r="AG704" i="1"/>
  <c r="AD704" i="1"/>
  <c r="AC704" i="1"/>
  <c r="AB704" i="1"/>
  <c r="Y704" i="1"/>
  <c r="O704" i="1"/>
  <c r="K704" i="1"/>
  <c r="AQ703" i="1"/>
  <c r="AP703" i="1"/>
  <c r="AO703" i="1"/>
  <c r="AN703" i="1"/>
  <c r="AM703" i="1"/>
  <c r="AL703" i="1"/>
  <c r="AK703" i="1"/>
  <c r="AI703" i="1"/>
  <c r="AG703" i="1"/>
  <c r="AD703" i="1"/>
  <c r="AC703" i="1"/>
  <c r="AB703" i="1"/>
  <c r="Y703" i="1"/>
  <c r="O703" i="1"/>
  <c r="K703" i="1"/>
  <c r="AQ702" i="1"/>
  <c r="AP702" i="1"/>
  <c r="AO702" i="1"/>
  <c r="AN702" i="1"/>
  <c r="AM702" i="1"/>
  <c r="AL702" i="1"/>
  <c r="AK702" i="1"/>
  <c r="AI702" i="1"/>
  <c r="AG702" i="1"/>
  <c r="AD702" i="1"/>
  <c r="AC702" i="1"/>
  <c r="AB702" i="1"/>
  <c r="Y702" i="1"/>
  <c r="O702" i="1"/>
  <c r="K702" i="1"/>
  <c r="AQ701" i="1"/>
  <c r="AP701" i="1"/>
  <c r="AO701" i="1"/>
  <c r="AN701" i="1"/>
  <c r="AM701" i="1"/>
  <c r="AL701" i="1"/>
  <c r="AK701" i="1"/>
  <c r="AI701" i="1"/>
  <c r="AG701" i="1"/>
  <c r="AD701" i="1"/>
  <c r="AC701" i="1"/>
  <c r="AB701" i="1"/>
  <c r="Y701" i="1"/>
  <c r="O701" i="1"/>
  <c r="K701" i="1"/>
  <c r="AQ700" i="1"/>
  <c r="AP700" i="1"/>
  <c r="AO700" i="1"/>
  <c r="AN700" i="1"/>
  <c r="AM700" i="1"/>
  <c r="AL700" i="1"/>
  <c r="AK700" i="1"/>
  <c r="AI700" i="1"/>
  <c r="AG700" i="1"/>
  <c r="AD700" i="1"/>
  <c r="AC700" i="1"/>
  <c r="AB700" i="1"/>
  <c r="Y700" i="1"/>
  <c r="O700" i="1"/>
  <c r="K700" i="1"/>
  <c r="AQ699" i="1"/>
  <c r="AP699" i="1"/>
  <c r="AO699" i="1"/>
  <c r="AN699" i="1"/>
  <c r="AM699" i="1"/>
  <c r="AL699" i="1"/>
  <c r="AK699" i="1"/>
  <c r="AI699" i="1"/>
  <c r="AG699" i="1"/>
  <c r="AD699" i="1"/>
  <c r="AC699" i="1"/>
  <c r="AB699" i="1"/>
  <c r="Y699" i="1"/>
  <c r="O699" i="1"/>
  <c r="K699" i="1"/>
  <c r="AQ698" i="1"/>
  <c r="AP698" i="1"/>
  <c r="AO698" i="1"/>
  <c r="AN698" i="1"/>
  <c r="AM698" i="1"/>
  <c r="AL698" i="1"/>
  <c r="AK698" i="1"/>
  <c r="AI698" i="1"/>
  <c r="AG698" i="1"/>
  <c r="AD698" i="1"/>
  <c r="AC698" i="1"/>
  <c r="AB698" i="1"/>
  <c r="Y698" i="1"/>
  <c r="O698" i="1"/>
  <c r="K698" i="1"/>
  <c r="AQ697" i="1"/>
  <c r="AP697" i="1"/>
  <c r="AO697" i="1"/>
  <c r="AN697" i="1"/>
  <c r="AM697" i="1"/>
  <c r="AL697" i="1"/>
  <c r="AK697" i="1"/>
  <c r="AI697" i="1"/>
  <c r="AG697" i="1"/>
  <c r="AD697" i="1"/>
  <c r="AC697" i="1"/>
  <c r="AB697" i="1"/>
  <c r="Y697" i="1"/>
  <c r="O697" i="1"/>
  <c r="K697" i="1"/>
  <c r="AQ696" i="1"/>
  <c r="AP696" i="1"/>
  <c r="AO696" i="1"/>
  <c r="AN696" i="1"/>
  <c r="AM696" i="1"/>
  <c r="AL696" i="1"/>
  <c r="AK696" i="1"/>
  <c r="AI696" i="1"/>
  <c r="AG696" i="1"/>
  <c r="AD696" i="1"/>
  <c r="AC696" i="1"/>
  <c r="AB696" i="1"/>
  <c r="Y696" i="1"/>
  <c r="O696" i="1"/>
  <c r="K696" i="1"/>
  <c r="AQ695" i="1"/>
  <c r="AP695" i="1"/>
  <c r="AO695" i="1"/>
  <c r="AN695" i="1"/>
  <c r="AM695" i="1"/>
  <c r="AL695" i="1"/>
  <c r="AK695" i="1"/>
  <c r="AI695" i="1"/>
  <c r="AG695" i="1"/>
  <c r="AD695" i="1"/>
  <c r="AC695" i="1"/>
  <c r="AB695" i="1"/>
  <c r="Y695" i="1"/>
  <c r="O695" i="1"/>
  <c r="K695" i="1"/>
  <c r="AQ694" i="1"/>
  <c r="AP694" i="1"/>
  <c r="AO694" i="1"/>
  <c r="AN694" i="1"/>
  <c r="AM694" i="1"/>
  <c r="AL694" i="1"/>
  <c r="AK694" i="1"/>
  <c r="AI694" i="1"/>
  <c r="AG694" i="1"/>
  <c r="AD694" i="1"/>
  <c r="AC694" i="1"/>
  <c r="AB694" i="1"/>
  <c r="Y694" i="1"/>
  <c r="O694" i="1"/>
  <c r="K694" i="1"/>
  <c r="AQ693" i="1"/>
  <c r="AP693" i="1"/>
  <c r="AO693" i="1"/>
  <c r="AN693" i="1"/>
  <c r="AM693" i="1"/>
  <c r="AL693" i="1"/>
  <c r="AK693" i="1"/>
  <c r="AI693" i="1"/>
  <c r="AG693" i="1"/>
  <c r="AD693" i="1"/>
  <c r="AC693" i="1"/>
  <c r="AB693" i="1"/>
  <c r="Y693" i="1"/>
  <c r="O693" i="1"/>
  <c r="K693" i="1"/>
  <c r="AQ692" i="1"/>
  <c r="AP692" i="1"/>
  <c r="AO692" i="1"/>
  <c r="AN692" i="1"/>
  <c r="AM692" i="1"/>
  <c r="AL692" i="1"/>
  <c r="AK692" i="1"/>
  <c r="AI692" i="1"/>
  <c r="AG692" i="1"/>
  <c r="AD692" i="1"/>
  <c r="AC692" i="1"/>
  <c r="AB692" i="1"/>
  <c r="Y692" i="1"/>
  <c r="O692" i="1"/>
  <c r="K692" i="1"/>
  <c r="AQ691" i="1"/>
  <c r="AP691" i="1"/>
  <c r="AO691" i="1"/>
  <c r="AN691" i="1"/>
  <c r="AM691" i="1"/>
  <c r="AL691" i="1"/>
  <c r="AK691" i="1"/>
  <c r="AI691" i="1"/>
  <c r="AG691" i="1"/>
  <c r="AD691" i="1"/>
  <c r="AC691" i="1"/>
  <c r="AB691" i="1"/>
  <c r="Y691" i="1"/>
  <c r="O691" i="1"/>
  <c r="K691" i="1"/>
  <c r="AQ690" i="1"/>
  <c r="AP690" i="1"/>
  <c r="AO690" i="1"/>
  <c r="AN690" i="1"/>
  <c r="AM690" i="1"/>
  <c r="AL690" i="1"/>
  <c r="AK690" i="1"/>
  <c r="AI690" i="1"/>
  <c r="AG690" i="1"/>
  <c r="AD690" i="1"/>
  <c r="AC690" i="1"/>
  <c r="AB690" i="1"/>
  <c r="Y690" i="1"/>
  <c r="O690" i="1"/>
  <c r="K690" i="1"/>
  <c r="AQ689" i="1"/>
  <c r="AP689" i="1"/>
  <c r="AO689" i="1"/>
  <c r="AN689" i="1"/>
  <c r="AM689" i="1"/>
  <c r="AL689" i="1"/>
  <c r="AK689" i="1"/>
  <c r="AI689" i="1"/>
  <c r="AG689" i="1"/>
  <c r="AD689" i="1"/>
  <c r="AC689" i="1"/>
  <c r="AB689" i="1"/>
  <c r="Y689" i="1"/>
  <c r="O689" i="1"/>
  <c r="K689" i="1"/>
  <c r="AQ688" i="1"/>
  <c r="AP688" i="1"/>
  <c r="AO688" i="1"/>
  <c r="AN688" i="1"/>
  <c r="AM688" i="1"/>
  <c r="AL688" i="1"/>
  <c r="AK688" i="1"/>
  <c r="AI688" i="1"/>
  <c r="AG688" i="1"/>
  <c r="AD688" i="1"/>
  <c r="AC688" i="1"/>
  <c r="AB688" i="1"/>
  <c r="Y688" i="1"/>
  <c r="O688" i="1"/>
  <c r="K688" i="1"/>
  <c r="AQ687" i="1"/>
  <c r="AP687" i="1"/>
  <c r="AO687" i="1"/>
  <c r="AN687" i="1"/>
  <c r="AM687" i="1"/>
  <c r="AL687" i="1"/>
  <c r="AK687" i="1"/>
  <c r="AI687" i="1"/>
  <c r="AG687" i="1"/>
  <c r="AD687" i="1"/>
  <c r="AC687" i="1"/>
  <c r="AB687" i="1"/>
  <c r="Y687" i="1"/>
  <c r="O687" i="1"/>
  <c r="K687" i="1"/>
  <c r="AQ686" i="1"/>
  <c r="AP686" i="1"/>
  <c r="AO686" i="1"/>
  <c r="AN686" i="1"/>
  <c r="AM686" i="1"/>
  <c r="AL686" i="1"/>
  <c r="AK686" i="1"/>
  <c r="AI686" i="1"/>
  <c r="AG686" i="1"/>
  <c r="AD686" i="1"/>
  <c r="AC686" i="1"/>
  <c r="AB686" i="1"/>
  <c r="Y686" i="1"/>
  <c r="O686" i="1"/>
  <c r="K686" i="1"/>
  <c r="AQ685" i="1"/>
  <c r="AP685" i="1"/>
  <c r="AO685" i="1"/>
  <c r="AN685" i="1"/>
  <c r="AM685" i="1"/>
  <c r="AL685" i="1"/>
  <c r="AK685" i="1"/>
  <c r="AI685" i="1"/>
  <c r="AG685" i="1"/>
  <c r="AD685" i="1"/>
  <c r="AC685" i="1"/>
  <c r="AB685" i="1"/>
  <c r="Y685" i="1"/>
  <c r="O685" i="1"/>
  <c r="K685" i="1"/>
  <c r="AQ684" i="1"/>
  <c r="AP684" i="1"/>
  <c r="AO684" i="1"/>
  <c r="AN684" i="1"/>
  <c r="AM684" i="1"/>
  <c r="AL684" i="1"/>
  <c r="AK684" i="1"/>
  <c r="AI684" i="1"/>
  <c r="AG684" i="1"/>
  <c r="AD684" i="1"/>
  <c r="AC684" i="1"/>
  <c r="AB684" i="1"/>
  <c r="Y684" i="1"/>
  <c r="O684" i="1"/>
  <c r="K684" i="1"/>
  <c r="AQ683" i="1"/>
  <c r="AP683" i="1"/>
  <c r="AO683" i="1"/>
  <c r="AN683" i="1"/>
  <c r="AM683" i="1"/>
  <c r="AL683" i="1"/>
  <c r="AK683" i="1"/>
  <c r="AI683" i="1"/>
  <c r="AG683" i="1"/>
  <c r="AD683" i="1"/>
  <c r="AC683" i="1"/>
  <c r="AB683" i="1"/>
  <c r="Y683" i="1"/>
  <c r="O683" i="1"/>
  <c r="K683" i="1"/>
  <c r="AQ682" i="1"/>
  <c r="AP682" i="1"/>
  <c r="AO682" i="1"/>
  <c r="AN682" i="1"/>
  <c r="AM682" i="1"/>
  <c r="AL682" i="1"/>
  <c r="AK682" i="1"/>
  <c r="AI682" i="1"/>
  <c r="AG682" i="1"/>
  <c r="AD682" i="1"/>
  <c r="AC682" i="1"/>
  <c r="AB682" i="1"/>
  <c r="Y682" i="1"/>
  <c r="O682" i="1"/>
  <c r="K682" i="1"/>
  <c r="AQ681" i="1"/>
  <c r="AP681" i="1"/>
  <c r="AO681" i="1"/>
  <c r="AN681" i="1"/>
  <c r="AM681" i="1"/>
  <c r="AL681" i="1"/>
  <c r="AK681" i="1"/>
  <c r="AI681" i="1"/>
  <c r="AG681" i="1"/>
  <c r="AD681" i="1"/>
  <c r="AC681" i="1"/>
  <c r="AB681" i="1"/>
  <c r="Y681" i="1"/>
  <c r="O681" i="1"/>
  <c r="K681" i="1"/>
  <c r="AQ680" i="1"/>
  <c r="AP680" i="1"/>
  <c r="AO680" i="1"/>
  <c r="AN680" i="1"/>
  <c r="AM680" i="1"/>
  <c r="AL680" i="1"/>
  <c r="AK680" i="1"/>
  <c r="AI680" i="1"/>
  <c r="AG680" i="1"/>
  <c r="AD680" i="1"/>
  <c r="AC680" i="1"/>
  <c r="AB680" i="1"/>
  <c r="Y680" i="1"/>
  <c r="O680" i="1"/>
  <c r="K680" i="1"/>
  <c r="AQ679" i="1"/>
  <c r="AP679" i="1"/>
  <c r="AO679" i="1"/>
  <c r="AN679" i="1"/>
  <c r="AM679" i="1"/>
  <c r="AL679" i="1"/>
  <c r="AK679" i="1"/>
  <c r="AI679" i="1"/>
  <c r="AG679" i="1"/>
  <c r="AD679" i="1"/>
  <c r="AC679" i="1"/>
  <c r="AB679" i="1"/>
  <c r="Y679" i="1"/>
  <c r="O679" i="1"/>
  <c r="K679" i="1"/>
  <c r="AQ678" i="1"/>
  <c r="AP678" i="1"/>
  <c r="AO678" i="1"/>
  <c r="AN678" i="1"/>
  <c r="AM678" i="1"/>
  <c r="AL678" i="1"/>
  <c r="AK678" i="1"/>
  <c r="AI678" i="1"/>
  <c r="AG678" i="1"/>
  <c r="AD678" i="1"/>
  <c r="AC678" i="1"/>
  <c r="AB678" i="1"/>
  <c r="Y678" i="1"/>
  <c r="O678" i="1"/>
  <c r="K678" i="1"/>
  <c r="AQ677" i="1"/>
  <c r="AP677" i="1"/>
  <c r="AO677" i="1"/>
  <c r="AN677" i="1"/>
  <c r="AM677" i="1"/>
  <c r="AL677" i="1"/>
  <c r="AK677" i="1"/>
  <c r="AI677" i="1"/>
  <c r="AG677" i="1"/>
  <c r="AD677" i="1"/>
  <c r="AC677" i="1"/>
  <c r="AB677" i="1"/>
  <c r="Y677" i="1"/>
  <c r="O677" i="1"/>
  <c r="K677" i="1"/>
  <c r="AQ676" i="1"/>
  <c r="AP676" i="1"/>
  <c r="AO676" i="1"/>
  <c r="AN676" i="1"/>
  <c r="AM676" i="1"/>
  <c r="AL676" i="1"/>
  <c r="AK676" i="1"/>
  <c r="AI676" i="1"/>
  <c r="AG676" i="1"/>
  <c r="AD676" i="1"/>
  <c r="AC676" i="1"/>
  <c r="AB676" i="1"/>
  <c r="Y676" i="1"/>
  <c r="O676" i="1"/>
  <c r="K676" i="1"/>
  <c r="AQ675" i="1"/>
  <c r="AP675" i="1"/>
  <c r="AO675" i="1"/>
  <c r="AN675" i="1"/>
  <c r="AM675" i="1"/>
  <c r="AL675" i="1"/>
  <c r="AK675" i="1"/>
  <c r="AI675" i="1"/>
  <c r="AG675" i="1"/>
  <c r="AD675" i="1"/>
  <c r="AC675" i="1"/>
  <c r="AB675" i="1"/>
  <c r="Y675" i="1"/>
  <c r="O675" i="1"/>
  <c r="K675" i="1"/>
  <c r="AQ674" i="1"/>
  <c r="AP674" i="1"/>
  <c r="AO674" i="1"/>
  <c r="AN674" i="1"/>
  <c r="AM674" i="1"/>
  <c r="AL674" i="1"/>
  <c r="AK674" i="1"/>
  <c r="AI674" i="1"/>
  <c r="AG674" i="1"/>
  <c r="AD674" i="1"/>
  <c r="AC674" i="1"/>
  <c r="AB674" i="1"/>
  <c r="Y674" i="1"/>
  <c r="O674" i="1"/>
  <c r="K674" i="1"/>
  <c r="AQ673" i="1"/>
  <c r="AP673" i="1"/>
  <c r="AO673" i="1"/>
  <c r="AN673" i="1"/>
  <c r="AM673" i="1"/>
  <c r="AL673" i="1"/>
  <c r="AK673" i="1"/>
  <c r="AI673" i="1"/>
  <c r="AG673" i="1"/>
  <c r="AD673" i="1"/>
  <c r="AC673" i="1"/>
  <c r="AB673" i="1"/>
  <c r="Y673" i="1"/>
  <c r="O673" i="1"/>
  <c r="K673" i="1"/>
  <c r="AQ672" i="1"/>
  <c r="AP672" i="1"/>
  <c r="AO672" i="1"/>
  <c r="AN672" i="1"/>
  <c r="AM672" i="1"/>
  <c r="AL672" i="1"/>
  <c r="AK672" i="1"/>
  <c r="AI672" i="1"/>
  <c r="AG672" i="1"/>
  <c r="AD672" i="1"/>
  <c r="AC672" i="1"/>
  <c r="AB672" i="1"/>
  <c r="Y672" i="1"/>
  <c r="O672" i="1"/>
  <c r="K672" i="1"/>
  <c r="AQ671" i="1"/>
  <c r="AP671" i="1"/>
  <c r="AO671" i="1"/>
  <c r="AN671" i="1"/>
  <c r="AM671" i="1"/>
  <c r="AL671" i="1"/>
  <c r="AK671" i="1"/>
  <c r="AI671" i="1"/>
  <c r="AG671" i="1"/>
  <c r="AD671" i="1"/>
  <c r="AC671" i="1"/>
  <c r="AB671" i="1"/>
  <c r="Y671" i="1"/>
  <c r="O671" i="1"/>
  <c r="K671" i="1"/>
  <c r="AQ670" i="1"/>
  <c r="AP670" i="1"/>
  <c r="AO670" i="1"/>
  <c r="AN670" i="1"/>
  <c r="AM670" i="1"/>
  <c r="AL670" i="1"/>
  <c r="AK670" i="1"/>
  <c r="AI670" i="1"/>
  <c r="AG670" i="1"/>
  <c r="AD670" i="1"/>
  <c r="AC670" i="1"/>
  <c r="AB670" i="1"/>
  <c r="Y670" i="1"/>
  <c r="O670" i="1"/>
  <c r="K670" i="1"/>
  <c r="AQ669" i="1"/>
  <c r="AP669" i="1"/>
  <c r="AO669" i="1"/>
  <c r="AN669" i="1"/>
  <c r="AM669" i="1"/>
  <c r="AL669" i="1"/>
  <c r="AK669" i="1"/>
  <c r="AI669" i="1"/>
  <c r="AG669" i="1"/>
  <c r="AD669" i="1"/>
  <c r="AC669" i="1"/>
  <c r="AB669" i="1"/>
  <c r="Y669" i="1"/>
  <c r="O669" i="1"/>
  <c r="K669" i="1"/>
  <c r="AQ668" i="1"/>
  <c r="AP668" i="1"/>
  <c r="AO668" i="1"/>
  <c r="AN668" i="1"/>
  <c r="AM668" i="1"/>
  <c r="AL668" i="1"/>
  <c r="AK668" i="1"/>
  <c r="AI668" i="1"/>
  <c r="AG668" i="1"/>
  <c r="AD668" i="1"/>
  <c r="AC668" i="1"/>
  <c r="AB668" i="1"/>
  <c r="Y668" i="1"/>
  <c r="O668" i="1"/>
  <c r="K668" i="1"/>
  <c r="AQ667" i="1"/>
  <c r="AP667" i="1"/>
  <c r="AO667" i="1"/>
  <c r="AN667" i="1"/>
  <c r="AM667" i="1"/>
  <c r="AL667" i="1"/>
  <c r="AK667" i="1"/>
  <c r="AI667" i="1"/>
  <c r="AG667" i="1"/>
  <c r="AD667" i="1"/>
  <c r="AC667" i="1"/>
  <c r="AB667" i="1"/>
  <c r="Y667" i="1"/>
  <c r="O667" i="1"/>
  <c r="K667" i="1"/>
  <c r="AQ666" i="1"/>
  <c r="AP666" i="1"/>
  <c r="AO666" i="1"/>
  <c r="AN666" i="1"/>
  <c r="AM666" i="1"/>
  <c r="AL666" i="1"/>
  <c r="AK666" i="1"/>
  <c r="AI666" i="1"/>
  <c r="AG666" i="1"/>
  <c r="AD666" i="1"/>
  <c r="AC666" i="1"/>
  <c r="AB666" i="1"/>
  <c r="Y666" i="1"/>
  <c r="O666" i="1"/>
  <c r="K666" i="1"/>
  <c r="AQ665" i="1"/>
  <c r="AP665" i="1"/>
  <c r="AO665" i="1"/>
  <c r="AN665" i="1"/>
  <c r="AM665" i="1"/>
  <c r="AL665" i="1"/>
  <c r="AK665" i="1"/>
  <c r="AI665" i="1"/>
  <c r="AG665" i="1"/>
  <c r="AD665" i="1"/>
  <c r="AC665" i="1"/>
  <c r="AB665" i="1"/>
  <c r="Y665" i="1"/>
  <c r="O665" i="1"/>
  <c r="K665" i="1"/>
  <c r="AQ664" i="1"/>
  <c r="AP664" i="1"/>
  <c r="AO664" i="1"/>
  <c r="AN664" i="1"/>
  <c r="AM664" i="1"/>
  <c r="AL664" i="1"/>
  <c r="AK664" i="1"/>
  <c r="AI664" i="1"/>
  <c r="AG664" i="1"/>
  <c r="AD664" i="1"/>
  <c r="AC664" i="1"/>
  <c r="AB664" i="1"/>
  <c r="Y664" i="1"/>
  <c r="O664" i="1"/>
  <c r="K664" i="1"/>
  <c r="AQ663" i="1"/>
  <c r="AP663" i="1"/>
  <c r="AO663" i="1"/>
  <c r="AN663" i="1"/>
  <c r="AM663" i="1"/>
  <c r="AL663" i="1"/>
  <c r="AK663" i="1"/>
  <c r="AI663" i="1"/>
  <c r="AG663" i="1"/>
  <c r="AD663" i="1"/>
  <c r="AC663" i="1"/>
  <c r="AB663" i="1"/>
  <c r="Y663" i="1"/>
  <c r="O663" i="1"/>
  <c r="K663" i="1"/>
  <c r="AQ662" i="1"/>
  <c r="AP662" i="1"/>
  <c r="AO662" i="1"/>
  <c r="AN662" i="1"/>
  <c r="AM662" i="1"/>
  <c r="AL662" i="1"/>
  <c r="AK662" i="1"/>
  <c r="AI662" i="1"/>
  <c r="AG662" i="1"/>
  <c r="AD662" i="1"/>
  <c r="AC662" i="1"/>
  <c r="AB662" i="1"/>
  <c r="Y662" i="1"/>
  <c r="O662" i="1"/>
  <c r="K662" i="1"/>
  <c r="AQ661" i="1"/>
  <c r="AP661" i="1"/>
  <c r="AO661" i="1"/>
  <c r="AN661" i="1"/>
  <c r="AM661" i="1"/>
  <c r="AL661" i="1"/>
  <c r="AK661" i="1"/>
  <c r="AI661" i="1"/>
  <c r="AG661" i="1"/>
  <c r="AD661" i="1"/>
  <c r="AC661" i="1"/>
  <c r="AB661" i="1"/>
  <c r="Y661" i="1"/>
  <c r="O661" i="1"/>
  <c r="K661" i="1"/>
  <c r="AQ660" i="1"/>
  <c r="AP660" i="1"/>
  <c r="AO660" i="1"/>
  <c r="AN660" i="1"/>
  <c r="AM660" i="1"/>
  <c r="AL660" i="1"/>
  <c r="AK660" i="1"/>
  <c r="AI660" i="1"/>
  <c r="AG660" i="1"/>
  <c r="AD660" i="1"/>
  <c r="AC660" i="1"/>
  <c r="AB660" i="1"/>
  <c r="Y660" i="1"/>
  <c r="O660" i="1"/>
  <c r="K660" i="1"/>
  <c r="AQ659" i="1"/>
  <c r="AP659" i="1"/>
  <c r="AO659" i="1"/>
  <c r="AN659" i="1"/>
  <c r="AM659" i="1"/>
  <c r="AL659" i="1"/>
  <c r="AK659" i="1"/>
  <c r="AI659" i="1"/>
  <c r="AG659" i="1"/>
  <c r="AD659" i="1"/>
  <c r="AC659" i="1"/>
  <c r="AB659" i="1"/>
  <c r="Y659" i="1"/>
  <c r="O659" i="1"/>
  <c r="K659" i="1"/>
  <c r="AQ658" i="1"/>
  <c r="AP658" i="1"/>
  <c r="AO658" i="1"/>
  <c r="AN658" i="1"/>
  <c r="AM658" i="1"/>
  <c r="AL658" i="1"/>
  <c r="AK658" i="1"/>
  <c r="AI658" i="1"/>
  <c r="AG658" i="1"/>
  <c r="AD658" i="1"/>
  <c r="AC658" i="1"/>
  <c r="AB658" i="1"/>
  <c r="Y658" i="1"/>
  <c r="O658" i="1"/>
  <c r="K658" i="1"/>
  <c r="AQ657" i="1"/>
  <c r="AP657" i="1"/>
  <c r="AO657" i="1"/>
  <c r="AN657" i="1"/>
  <c r="AM657" i="1"/>
  <c r="AL657" i="1"/>
  <c r="AK657" i="1"/>
  <c r="AI657" i="1"/>
  <c r="AG657" i="1"/>
  <c r="AD657" i="1"/>
  <c r="AC657" i="1"/>
  <c r="AB657" i="1"/>
  <c r="Y657" i="1"/>
  <c r="O657" i="1"/>
  <c r="K657" i="1"/>
  <c r="AQ656" i="1"/>
  <c r="AP656" i="1"/>
  <c r="AO656" i="1"/>
  <c r="AN656" i="1"/>
  <c r="AM656" i="1"/>
  <c r="AL656" i="1"/>
  <c r="AK656" i="1"/>
  <c r="AI656" i="1"/>
  <c r="AG656" i="1"/>
  <c r="AD656" i="1"/>
  <c r="AC656" i="1"/>
  <c r="AB656" i="1"/>
  <c r="Y656" i="1"/>
  <c r="O656" i="1"/>
  <c r="K656" i="1"/>
  <c r="AQ655" i="1"/>
  <c r="AP655" i="1"/>
  <c r="AO655" i="1"/>
  <c r="AN655" i="1"/>
  <c r="AM655" i="1"/>
  <c r="AL655" i="1"/>
  <c r="AK655" i="1"/>
  <c r="AI655" i="1"/>
  <c r="AG655" i="1"/>
  <c r="AD655" i="1"/>
  <c r="AC655" i="1"/>
  <c r="AB655" i="1"/>
  <c r="Y655" i="1"/>
  <c r="O655" i="1"/>
  <c r="K655" i="1"/>
  <c r="AQ654" i="1"/>
  <c r="AP654" i="1"/>
  <c r="AO654" i="1"/>
  <c r="AN654" i="1"/>
  <c r="AM654" i="1"/>
  <c r="AL654" i="1"/>
  <c r="AK654" i="1"/>
  <c r="AI654" i="1"/>
  <c r="AG654" i="1"/>
  <c r="AD654" i="1"/>
  <c r="AC654" i="1"/>
  <c r="AB654" i="1"/>
  <c r="Y654" i="1"/>
  <c r="O654" i="1"/>
  <c r="K654" i="1"/>
  <c r="AQ653" i="1"/>
  <c r="AP653" i="1"/>
  <c r="AO653" i="1"/>
  <c r="AN653" i="1"/>
  <c r="AM653" i="1"/>
  <c r="AL653" i="1"/>
  <c r="AK653" i="1"/>
  <c r="AI653" i="1"/>
  <c r="AG653" i="1"/>
  <c r="AD653" i="1"/>
  <c r="AC653" i="1"/>
  <c r="AB653" i="1"/>
  <c r="Y653" i="1"/>
  <c r="O653" i="1"/>
  <c r="K653" i="1"/>
  <c r="AQ652" i="1"/>
  <c r="AP652" i="1"/>
  <c r="AO652" i="1"/>
  <c r="AN652" i="1"/>
  <c r="AM652" i="1"/>
  <c r="AL652" i="1"/>
  <c r="AK652" i="1"/>
  <c r="AI652" i="1"/>
  <c r="AG652" i="1"/>
  <c r="AD652" i="1"/>
  <c r="AC652" i="1"/>
  <c r="AB652" i="1"/>
  <c r="Y652" i="1"/>
  <c r="O652" i="1"/>
  <c r="K652" i="1"/>
  <c r="AQ651" i="1"/>
  <c r="AP651" i="1"/>
  <c r="AO651" i="1"/>
  <c r="AN651" i="1"/>
  <c r="AM651" i="1"/>
  <c r="AL651" i="1"/>
  <c r="AK651" i="1"/>
  <c r="AI651" i="1"/>
  <c r="AG651" i="1"/>
  <c r="AD651" i="1"/>
  <c r="AC651" i="1"/>
  <c r="AB651" i="1"/>
  <c r="Y651" i="1"/>
  <c r="O651" i="1"/>
  <c r="K651" i="1"/>
  <c r="AQ650" i="1"/>
  <c r="AP650" i="1"/>
  <c r="AO650" i="1"/>
  <c r="AN650" i="1"/>
  <c r="AM650" i="1"/>
  <c r="AL650" i="1"/>
  <c r="AK650" i="1"/>
  <c r="AI650" i="1"/>
  <c r="AG650" i="1"/>
  <c r="AD650" i="1"/>
  <c r="AC650" i="1"/>
  <c r="AB650" i="1"/>
  <c r="Y650" i="1"/>
  <c r="O650" i="1"/>
  <c r="K650" i="1"/>
  <c r="AQ649" i="1"/>
  <c r="AP649" i="1"/>
  <c r="AO649" i="1"/>
  <c r="AN649" i="1"/>
  <c r="AM649" i="1"/>
  <c r="AL649" i="1"/>
  <c r="AK649" i="1"/>
  <c r="AI649" i="1"/>
  <c r="AG649" i="1"/>
  <c r="AD649" i="1"/>
  <c r="AC649" i="1"/>
  <c r="AB649" i="1"/>
  <c r="Y649" i="1"/>
  <c r="O649" i="1"/>
  <c r="K649" i="1"/>
  <c r="AQ648" i="1"/>
  <c r="AP648" i="1"/>
  <c r="AO648" i="1"/>
  <c r="AN648" i="1"/>
  <c r="AM648" i="1"/>
  <c r="AL648" i="1"/>
  <c r="AK648" i="1"/>
  <c r="AI648" i="1"/>
  <c r="AG648" i="1"/>
  <c r="AD648" i="1"/>
  <c r="AC648" i="1"/>
  <c r="AB648" i="1"/>
  <c r="Y648" i="1"/>
  <c r="O648" i="1"/>
  <c r="K648" i="1"/>
  <c r="AQ647" i="1"/>
  <c r="AP647" i="1"/>
  <c r="AO647" i="1"/>
  <c r="AN647" i="1"/>
  <c r="AM647" i="1"/>
  <c r="AL647" i="1"/>
  <c r="AK647" i="1"/>
  <c r="AI647" i="1"/>
  <c r="AG647" i="1"/>
  <c r="AD647" i="1"/>
  <c r="AC647" i="1"/>
  <c r="AB647" i="1"/>
  <c r="Y647" i="1"/>
  <c r="O647" i="1"/>
  <c r="K647" i="1"/>
  <c r="AQ646" i="1"/>
  <c r="AP646" i="1"/>
  <c r="AO646" i="1"/>
  <c r="AN646" i="1"/>
  <c r="AM646" i="1"/>
  <c r="AL646" i="1"/>
  <c r="AK646" i="1"/>
  <c r="AI646" i="1"/>
  <c r="AG646" i="1"/>
  <c r="AD646" i="1"/>
  <c r="AC646" i="1"/>
  <c r="AB646" i="1"/>
  <c r="Y646" i="1"/>
  <c r="O646" i="1"/>
  <c r="K646" i="1"/>
  <c r="AQ645" i="1"/>
  <c r="AP645" i="1"/>
  <c r="AO645" i="1"/>
  <c r="AN645" i="1"/>
  <c r="AM645" i="1"/>
  <c r="AL645" i="1"/>
  <c r="AK645" i="1"/>
  <c r="AI645" i="1"/>
  <c r="AG645" i="1"/>
  <c r="AD645" i="1"/>
  <c r="AC645" i="1"/>
  <c r="AB645" i="1"/>
  <c r="Y645" i="1"/>
  <c r="O645" i="1"/>
  <c r="K645" i="1"/>
  <c r="AQ644" i="1"/>
  <c r="AP644" i="1"/>
  <c r="AO644" i="1"/>
  <c r="AN644" i="1"/>
  <c r="AM644" i="1"/>
  <c r="AL644" i="1"/>
  <c r="AK644" i="1"/>
  <c r="AI644" i="1"/>
  <c r="AG644" i="1"/>
  <c r="AD644" i="1"/>
  <c r="AC644" i="1"/>
  <c r="AB644" i="1"/>
  <c r="Y644" i="1"/>
  <c r="O644" i="1"/>
  <c r="K644" i="1"/>
  <c r="AQ643" i="1"/>
  <c r="AP643" i="1"/>
  <c r="AO643" i="1"/>
  <c r="AN643" i="1"/>
  <c r="AM643" i="1"/>
  <c r="AL643" i="1"/>
  <c r="AK643" i="1"/>
  <c r="AI643" i="1"/>
  <c r="AG643" i="1"/>
  <c r="AD643" i="1"/>
  <c r="AC643" i="1"/>
  <c r="AB643" i="1"/>
  <c r="Y643" i="1"/>
  <c r="O643" i="1"/>
  <c r="K643" i="1"/>
  <c r="AQ642" i="1"/>
  <c r="AP642" i="1"/>
  <c r="AO642" i="1"/>
  <c r="AN642" i="1"/>
  <c r="AM642" i="1"/>
  <c r="AL642" i="1"/>
  <c r="AK642" i="1"/>
  <c r="AI642" i="1"/>
  <c r="AG642" i="1"/>
  <c r="AD642" i="1"/>
  <c r="AC642" i="1"/>
  <c r="AB642" i="1"/>
  <c r="Y642" i="1"/>
  <c r="O642" i="1"/>
  <c r="K642" i="1"/>
  <c r="AQ641" i="1"/>
  <c r="AP641" i="1"/>
  <c r="AO641" i="1"/>
  <c r="AN641" i="1"/>
  <c r="AM641" i="1"/>
  <c r="AL641" i="1"/>
  <c r="AK641" i="1"/>
  <c r="AI641" i="1"/>
  <c r="AG641" i="1"/>
  <c r="AD641" i="1"/>
  <c r="AC641" i="1"/>
  <c r="AB641" i="1"/>
  <c r="Y641" i="1"/>
  <c r="O641" i="1"/>
  <c r="K641" i="1"/>
  <c r="AQ640" i="1"/>
  <c r="AP640" i="1"/>
  <c r="AO640" i="1"/>
  <c r="AN640" i="1"/>
  <c r="AM640" i="1"/>
  <c r="AL640" i="1"/>
  <c r="AK640" i="1"/>
  <c r="AI640" i="1"/>
  <c r="AG640" i="1"/>
  <c r="AD640" i="1"/>
  <c r="AC640" i="1"/>
  <c r="AB640" i="1"/>
  <c r="Y640" i="1"/>
  <c r="O640" i="1"/>
  <c r="K640" i="1"/>
  <c r="AQ639" i="1"/>
  <c r="AP639" i="1"/>
  <c r="AO639" i="1"/>
  <c r="AN639" i="1"/>
  <c r="AM639" i="1"/>
  <c r="AL639" i="1"/>
  <c r="AK639" i="1"/>
  <c r="AI639" i="1"/>
  <c r="AG639" i="1"/>
  <c r="AD639" i="1"/>
  <c r="AC639" i="1"/>
  <c r="AB639" i="1"/>
  <c r="Y639" i="1"/>
  <c r="O639" i="1"/>
  <c r="K639" i="1"/>
  <c r="AQ638" i="1"/>
  <c r="AP638" i="1"/>
  <c r="AO638" i="1"/>
  <c r="AN638" i="1"/>
  <c r="AM638" i="1"/>
  <c r="AL638" i="1"/>
  <c r="AK638" i="1"/>
  <c r="AI638" i="1"/>
  <c r="AG638" i="1"/>
  <c r="AD638" i="1"/>
  <c r="AC638" i="1"/>
  <c r="AB638" i="1"/>
  <c r="Y638" i="1"/>
  <c r="O638" i="1"/>
  <c r="K638" i="1"/>
  <c r="AQ637" i="1"/>
  <c r="AP637" i="1"/>
  <c r="AO637" i="1"/>
  <c r="AN637" i="1"/>
  <c r="AM637" i="1"/>
  <c r="AL637" i="1"/>
  <c r="AK637" i="1"/>
  <c r="AI637" i="1"/>
  <c r="AG637" i="1"/>
  <c r="AD637" i="1"/>
  <c r="AC637" i="1"/>
  <c r="AB637" i="1"/>
  <c r="Y637" i="1"/>
  <c r="O637" i="1"/>
  <c r="K637" i="1"/>
  <c r="AQ636" i="1"/>
  <c r="AP636" i="1"/>
  <c r="AO636" i="1"/>
  <c r="AN636" i="1"/>
  <c r="AM636" i="1"/>
  <c r="AL636" i="1"/>
  <c r="AK636" i="1"/>
  <c r="AI636" i="1"/>
  <c r="AG636" i="1"/>
  <c r="AD636" i="1"/>
  <c r="AC636" i="1"/>
  <c r="AB636" i="1"/>
  <c r="Y636" i="1"/>
  <c r="O636" i="1"/>
  <c r="K636" i="1"/>
  <c r="AQ635" i="1"/>
  <c r="AP635" i="1"/>
  <c r="AO635" i="1"/>
  <c r="AN635" i="1"/>
  <c r="AM635" i="1"/>
  <c r="AL635" i="1"/>
  <c r="AK635" i="1"/>
  <c r="AI635" i="1"/>
  <c r="AG635" i="1"/>
  <c r="AD635" i="1"/>
  <c r="AC635" i="1"/>
  <c r="AB635" i="1"/>
  <c r="Y635" i="1"/>
  <c r="O635" i="1"/>
  <c r="K635" i="1"/>
  <c r="AQ634" i="1"/>
  <c r="AP634" i="1"/>
  <c r="AO634" i="1"/>
  <c r="AM634" i="1"/>
  <c r="AL634" i="1"/>
  <c r="AK634" i="1"/>
  <c r="AI634" i="1"/>
  <c r="AG634" i="1"/>
  <c r="AD634" i="1"/>
  <c r="AC634" i="1"/>
  <c r="AB634" i="1"/>
  <c r="Y634" i="1"/>
  <c r="O634" i="1"/>
  <c r="K634" i="1"/>
  <c r="AQ633" i="1"/>
  <c r="AP633" i="1"/>
  <c r="AO633" i="1"/>
  <c r="AN633" i="1"/>
  <c r="AM633" i="1"/>
  <c r="AL633" i="1"/>
  <c r="AK633" i="1"/>
  <c r="AI633" i="1"/>
  <c r="AG633" i="1"/>
  <c r="AD633" i="1"/>
  <c r="AC633" i="1"/>
  <c r="AB633" i="1"/>
  <c r="Y633" i="1"/>
  <c r="O633" i="1"/>
  <c r="K633" i="1"/>
  <c r="AQ632" i="1"/>
  <c r="AP632" i="1"/>
  <c r="AO632" i="1"/>
  <c r="AN632" i="1"/>
  <c r="AM632" i="1"/>
  <c r="AL632" i="1"/>
  <c r="AK632" i="1"/>
  <c r="AI632" i="1"/>
  <c r="AG632" i="1"/>
  <c r="AD632" i="1"/>
  <c r="AC632" i="1"/>
  <c r="AB632" i="1"/>
  <c r="Y632" i="1"/>
  <c r="O632" i="1"/>
  <c r="K632" i="1"/>
  <c r="AQ631" i="1"/>
  <c r="AP631" i="1"/>
  <c r="AO631" i="1"/>
  <c r="AN631" i="1"/>
  <c r="AM631" i="1"/>
  <c r="AL631" i="1"/>
  <c r="AK631" i="1"/>
  <c r="AI631" i="1"/>
  <c r="AG631" i="1"/>
  <c r="AD631" i="1"/>
  <c r="AC631" i="1"/>
  <c r="AB631" i="1"/>
  <c r="Y631" i="1"/>
  <c r="O631" i="1"/>
  <c r="K631" i="1"/>
  <c r="AQ630" i="1"/>
  <c r="AP630" i="1"/>
  <c r="AO630" i="1"/>
  <c r="AM630" i="1"/>
  <c r="AL630" i="1"/>
  <c r="AK630" i="1"/>
  <c r="AI630" i="1"/>
  <c r="AG630" i="1"/>
  <c r="AD630" i="1"/>
  <c r="AC630" i="1"/>
  <c r="AB630" i="1"/>
  <c r="Y630" i="1"/>
  <c r="O630" i="1"/>
  <c r="K630" i="1"/>
  <c r="AQ629" i="1"/>
  <c r="AP629" i="1"/>
  <c r="AO629" i="1"/>
  <c r="AN629" i="1"/>
  <c r="AM629" i="1"/>
  <c r="AL629" i="1"/>
  <c r="AK629" i="1"/>
  <c r="AI629" i="1"/>
  <c r="AG629" i="1"/>
  <c r="AD629" i="1"/>
  <c r="AC629" i="1"/>
  <c r="AB629" i="1"/>
  <c r="Y629" i="1"/>
  <c r="O629" i="1"/>
  <c r="K629" i="1"/>
  <c r="AQ628" i="1"/>
  <c r="AP628" i="1"/>
  <c r="AO628" i="1"/>
  <c r="AN628" i="1"/>
  <c r="AM628" i="1"/>
  <c r="AL628" i="1"/>
  <c r="AK628" i="1"/>
  <c r="AI628" i="1"/>
  <c r="AG628" i="1"/>
  <c r="AD628" i="1"/>
  <c r="AC628" i="1"/>
  <c r="AB628" i="1"/>
  <c r="Y628" i="1"/>
  <c r="O628" i="1"/>
  <c r="K628" i="1"/>
  <c r="AQ627" i="1"/>
  <c r="AP627" i="1"/>
  <c r="AO627" i="1"/>
  <c r="AN627" i="1"/>
  <c r="AM627" i="1"/>
  <c r="AL627" i="1"/>
  <c r="AK627" i="1"/>
  <c r="AI627" i="1"/>
  <c r="AG627" i="1"/>
  <c r="AD627" i="1"/>
  <c r="AC627" i="1"/>
  <c r="AB627" i="1"/>
  <c r="Y627" i="1"/>
  <c r="O627" i="1"/>
  <c r="K627" i="1"/>
  <c r="AQ626" i="1"/>
  <c r="AP626" i="1"/>
  <c r="AO626" i="1"/>
  <c r="AN626" i="1"/>
  <c r="AM626" i="1"/>
  <c r="AL626" i="1"/>
  <c r="AK626" i="1"/>
  <c r="AI626" i="1"/>
  <c r="AG626" i="1"/>
  <c r="AD626" i="1"/>
  <c r="AC626" i="1"/>
  <c r="AB626" i="1"/>
  <c r="Y626" i="1"/>
  <c r="O626" i="1"/>
  <c r="K626" i="1"/>
  <c r="AQ625" i="1"/>
  <c r="AP625" i="1"/>
  <c r="AO625" i="1"/>
  <c r="AN625" i="1"/>
  <c r="AM625" i="1"/>
  <c r="AL625" i="1"/>
  <c r="AK625" i="1"/>
  <c r="AI625" i="1"/>
  <c r="AG625" i="1"/>
  <c r="AD625" i="1"/>
  <c r="AC625" i="1"/>
  <c r="AB625" i="1"/>
  <c r="Y625" i="1"/>
  <c r="O625" i="1"/>
  <c r="K625" i="1"/>
  <c r="AQ624" i="1"/>
  <c r="AP624" i="1"/>
  <c r="AO624" i="1"/>
  <c r="AN624" i="1"/>
  <c r="AM624" i="1"/>
  <c r="AL624" i="1"/>
  <c r="AK624" i="1"/>
  <c r="AI624" i="1"/>
  <c r="AG624" i="1"/>
  <c r="AD624" i="1"/>
  <c r="AC624" i="1"/>
  <c r="AB624" i="1"/>
  <c r="Y624" i="1"/>
  <c r="O624" i="1"/>
  <c r="K624" i="1"/>
  <c r="AQ623" i="1"/>
  <c r="AP623" i="1"/>
  <c r="AO623" i="1"/>
  <c r="AN623" i="1"/>
  <c r="AM623" i="1"/>
  <c r="AL623" i="1"/>
  <c r="AK623" i="1"/>
  <c r="AI623" i="1"/>
  <c r="AG623" i="1"/>
  <c r="AD623" i="1"/>
  <c r="AC623" i="1"/>
  <c r="AB623" i="1"/>
  <c r="Y623" i="1"/>
  <c r="O623" i="1"/>
  <c r="K623" i="1"/>
  <c r="AQ622" i="1"/>
  <c r="AP622" i="1"/>
  <c r="AO622" i="1"/>
  <c r="AN622" i="1"/>
  <c r="AM622" i="1"/>
  <c r="AL622" i="1"/>
  <c r="AK622" i="1"/>
  <c r="AI622" i="1"/>
  <c r="AG622" i="1"/>
  <c r="AD622" i="1"/>
  <c r="AC622" i="1"/>
  <c r="AB622" i="1"/>
  <c r="Y622" i="1"/>
  <c r="O622" i="1"/>
  <c r="K622" i="1"/>
  <c r="AQ621" i="1"/>
  <c r="AP621" i="1"/>
  <c r="AO621" i="1"/>
  <c r="AN621" i="1"/>
  <c r="AM621" i="1"/>
  <c r="AL621" i="1"/>
  <c r="AK621" i="1"/>
  <c r="AI621" i="1"/>
  <c r="AG621" i="1"/>
  <c r="AD621" i="1"/>
  <c r="AC621" i="1"/>
  <c r="AB621" i="1"/>
  <c r="Y621" i="1"/>
  <c r="O621" i="1"/>
  <c r="K621" i="1"/>
  <c r="AQ620" i="1"/>
  <c r="AP620" i="1"/>
  <c r="AO620" i="1"/>
  <c r="AN620" i="1"/>
  <c r="AM620" i="1"/>
  <c r="AL620" i="1"/>
  <c r="AK620" i="1"/>
  <c r="AI620" i="1"/>
  <c r="AG620" i="1"/>
  <c r="AD620" i="1"/>
  <c r="AC620" i="1"/>
  <c r="AB620" i="1"/>
  <c r="Y620" i="1"/>
  <c r="O620" i="1"/>
  <c r="K620" i="1"/>
  <c r="AQ619" i="1"/>
  <c r="AP619" i="1"/>
  <c r="AO619" i="1"/>
  <c r="AN619" i="1"/>
  <c r="AM619" i="1"/>
  <c r="AL619" i="1"/>
  <c r="AK619" i="1"/>
  <c r="AI619" i="1"/>
  <c r="AG619" i="1"/>
  <c r="AD619" i="1"/>
  <c r="AC619" i="1"/>
  <c r="AB619" i="1"/>
  <c r="Y619" i="1"/>
  <c r="O619" i="1"/>
  <c r="K619" i="1"/>
  <c r="AQ618" i="1"/>
  <c r="AP618" i="1"/>
  <c r="AO618" i="1"/>
  <c r="AN618" i="1"/>
  <c r="AM618" i="1"/>
  <c r="AL618" i="1"/>
  <c r="AK618" i="1"/>
  <c r="AI618" i="1"/>
  <c r="AG618" i="1"/>
  <c r="AD618" i="1"/>
  <c r="AC618" i="1"/>
  <c r="AB618" i="1"/>
  <c r="Y618" i="1"/>
  <c r="O618" i="1"/>
  <c r="K618" i="1"/>
  <c r="AQ617" i="1"/>
  <c r="AP617" i="1"/>
  <c r="AO617" i="1"/>
  <c r="AN617" i="1"/>
  <c r="AM617" i="1"/>
  <c r="AL617" i="1"/>
  <c r="AK617" i="1"/>
  <c r="AI617" i="1"/>
  <c r="AG617" i="1"/>
  <c r="AD617" i="1"/>
  <c r="AC617" i="1"/>
  <c r="AB617" i="1"/>
  <c r="Y617" i="1"/>
  <c r="O617" i="1"/>
  <c r="K617" i="1"/>
  <c r="AQ616" i="1"/>
  <c r="AP616" i="1"/>
  <c r="AO616" i="1"/>
  <c r="AN616" i="1"/>
  <c r="AM616" i="1"/>
  <c r="AL616" i="1"/>
  <c r="AK616" i="1"/>
  <c r="AI616" i="1"/>
  <c r="AG616" i="1"/>
  <c r="AD616" i="1"/>
  <c r="AC616" i="1"/>
  <c r="AB616" i="1"/>
  <c r="Y616" i="1"/>
  <c r="O616" i="1"/>
  <c r="K616" i="1"/>
  <c r="AQ615" i="1"/>
  <c r="AP615" i="1"/>
  <c r="AO615" i="1"/>
  <c r="AN615" i="1"/>
  <c r="AM615" i="1"/>
  <c r="AL615" i="1"/>
  <c r="AK615" i="1"/>
  <c r="AI615" i="1"/>
  <c r="AG615" i="1"/>
  <c r="AD615" i="1"/>
  <c r="AC615" i="1"/>
  <c r="AB615" i="1"/>
  <c r="Y615" i="1"/>
  <c r="O615" i="1"/>
  <c r="K615" i="1"/>
  <c r="AQ614" i="1"/>
  <c r="AP614" i="1"/>
  <c r="AO614" i="1"/>
  <c r="AN614" i="1"/>
  <c r="AM614" i="1"/>
  <c r="AL614" i="1"/>
  <c r="AK614" i="1"/>
  <c r="AI614" i="1"/>
  <c r="AG614" i="1"/>
  <c r="AD614" i="1"/>
  <c r="AC614" i="1"/>
  <c r="AB614" i="1"/>
  <c r="Y614" i="1"/>
  <c r="O614" i="1"/>
  <c r="K614" i="1"/>
  <c r="AQ613" i="1"/>
  <c r="AP613" i="1"/>
  <c r="AO613" i="1"/>
  <c r="AN613" i="1"/>
  <c r="AM613" i="1"/>
  <c r="AL613" i="1"/>
  <c r="AK613" i="1"/>
  <c r="AI613" i="1"/>
  <c r="AG613" i="1"/>
  <c r="AD613" i="1"/>
  <c r="AC613" i="1"/>
  <c r="AB613" i="1"/>
  <c r="Y613" i="1"/>
  <c r="O613" i="1"/>
  <c r="K613" i="1"/>
  <c r="AQ612" i="1"/>
  <c r="AP612" i="1"/>
  <c r="AO612" i="1"/>
  <c r="AN612" i="1"/>
  <c r="AM612" i="1"/>
  <c r="AL612" i="1"/>
  <c r="AK612" i="1"/>
  <c r="AI612" i="1"/>
  <c r="AG612" i="1"/>
  <c r="AD612" i="1"/>
  <c r="AC612" i="1"/>
  <c r="AB612" i="1"/>
  <c r="Y612" i="1"/>
  <c r="O612" i="1"/>
  <c r="K612" i="1"/>
  <c r="AQ611" i="1"/>
  <c r="AP611" i="1"/>
  <c r="AO611" i="1"/>
  <c r="AN611" i="1"/>
  <c r="AM611" i="1"/>
  <c r="AL611" i="1"/>
  <c r="AK611" i="1"/>
  <c r="AI611" i="1"/>
  <c r="AG611" i="1"/>
  <c r="AD611" i="1"/>
  <c r="AC611" i="1"/>
  <c r="AB611" i="1"/>
  <c r="Y611" i="1"/>
  <c r="O611" i="1"/>
  <c r="K611" i="1"/>
  <c r="AQ610" i="1"/>
  <c r="AP610" i="1"/>
  <c r="AO610" i="1"/>
  <c r="AN610" i="1"/>
  <c r="AM610" i="1"/>
  <c r="AL610" i="1"/>
  <c r="AK610" i="1"/>
  <c r="AI610" i="1"/>
  <c r="AG610" i="1"/>
  <c r="AD610" i="1"/>
  <c r="AC610" i="1"/>
  <c r="AB610" i="1"/>
  <c r="Y610" i="1"/>
  <c r="O610" i="1"/>
  <c r="K610" i="1"/>
  <c r="AQ609" i="1"/>
  <c r="AP609" i="1"/>
  <c r="AO609" i="1"/>
  <c r="AN609" i="1"/>
  <c r="AM609" i="1"/>
  <c r="AL609" i="1"/>
  <c r="AK609" i="1"/>
  <c r="AI609" i="1"/>
  <c r="AG609" i="1"/>
  <c r="AD609" i="1"/>
  <c r="AC609" i="1"/>
  <c r="AB609" i="1"/>
  <c r="Y609" i="1"/>
  <c r="O609" i="1"/>
  <c r="K609" i="1"/>
  <c r="AQ608" i="1"/>
  <c r="AP608" i="1"/>
  <c r="AO608" i="1"/>
  <c r="AN608" i="1"/>
  <c r="AM608" i="1"/>
  <c r="AL608" i="1"/>
  <c r="AK608" i="1"/>
  <c r="AI608" i="1"/>
  <c r="AG608" i="1"/>
  <c r="AD608" i="1"/>
  <c r="AC608" i="1"/>
  <c r="AB608" i="1"/>
  <c r="Y608" i="1"/>
  <c r="O608" i="1"/>
  <c r="K608" i="1"/>
  <c r="AQ607" i="1"/>
  <c r="AP607" i="1"/>
  <c r="AO607" i="1"/>
  <c r="AN607" i="1"/>
  <c r="AM607" i="1"/>
  <c r="AL607" i="1"/>
  <c r="AK607" i="1"/>
  <c r="AI607" i="1"/>
  <c r="AG607" i="1"/>
  <c r="AD607" i="1"/>
  <c r="AC607" i="1"/>
  <c r="AB607" i="1"/>
  <c r="Y607" i="1"/>
  <c r="O607" i="1"/>
  <c r="K607" i="1"/>
  <c r="AQ606" i="1"/>
  <c r="AP606" i="1"/>
  <c r="AO606" i="1"/>
  <c r="AN606" i="1"/>
  <c r="AM606" i="1"/>
  <c r="AL606" i="1"/>
  <c r="AK606" i="1"/>
  <c r="AI606" i="1"/>
  <c r="AG606" i="1"/>
  <c r="AD606" i="1"/>
  <c r="AC606" i="1"/>
  <c r="AB606" i="1"/>
  <c r="Y606" i="1"/>
  <c r="O606" i="1"/>
  <c r="K606" i="1"/>
  <c r="AQ605" i="1"/>
  <c r="AP605" i="1"/>
  <c r="AO605" i="1"/>
  <c r="AN605" i="1"/>
  <c r="AM605" i="1"/>
  <c r="AL605" i="1"/>
  <c r="AK605" i="1"/>
  <c r="AI605" i="1"/>
  <c r="AG605" i="1"/>
  <c r="AD605" i="1"/>
  <c r="AC605" i="1"/>
  <c r="AB605" i="1"/>
  <c r="Y605" i="1"/>
  <c r="O605" i="1"/>
  <c r="K605" i="1"/>
  <c r="AQ604" i="1"/>
  <c r="AP604" i="1"/>
  <c r="AO604" i="1"/>
  <c r="AN604" i="1"/>
  <c r="AM604" i="1"/>
  <c r="AL604" i="1"/>
  <c r="AK604" i="1"/>
  <c r="AI604" i="1"/>
  <c r="AG604" i="1"/>
  <c r="AD604" i="1"/>
  <c r="AC604" i="1"/>
  <c r="AB604" i="1"/>
  <c r="Y604" i="1"/>
  <c r="O604" i="1"/>
  <c r="K604" i="1"/>
  <c r="AQ603" i="1"/>
  <c r="AP603" i="1"/>
  <c r="AO603" i="1"/>
  <c r="AN603" i="1"/>
  <c r="AM603" i="1"/>
  <c r="AL603" i="1"/>
  <c r="AK603" i="1"/>
  <c r="AI603" i="1"/>
  <c r="AG603" i="1"/>
  <c r="AD603" i="1"/>
  <c r="AC603" i="1"/>
  <c r="AB603" i="1"/>
  <c r="Y603" i="1"/>
  <c r="O603" i="1"/>
  <c r="K603" i="1"/>
  <c r="AQ602" i="1"/>
  <c r="AP602" i="1"/>
  <c r="AO602" i="1"/>
  <c r="AN602" i="1"/>
  <c r="AM602" i="1"/>
  <c r="AL602" i="1"/>
  <c r="AK602" i="1"/>
  <c r="AI602" i="1"/>
  <c r="AG602" i="1"/>
  <c r="AD602" i="1"/>
  <c r="AC602" i="1"/>
  <c r="AB602" i="1"/>
  <c r="Y602" i="1"/>
  <c r="O602" i="1"/>
  <c r="K602" i="1"/>
  <c r="AQ601" i="1"/>
  <c r="AP601" i="1"/>
  <c r="AO601" i="1"/>
  <c r="AN601" i="1"/>
  <c r="AM601" i="1"/>
  <c r="AL601" i="1"/>
  <c r="AK601" i="1"/>
  <c r="AI601" i="1"/>
  <c r="AG601" i="1"/>
  <c r="AD601" i="1"/>
  <c r="AC601" i="1"/>
  <c r="AB601" i="1"/>
  <c r="Y601" i="1"/>
  <c r="O601" i="1"/>
  <c r="K601" i="1"/>
  <c r="AQ600" i="1"/>
  <c r="AP600" i="1"/>
  <c r="AO600" i="1"/>
  <c r="AM600" i="1"/>
  <c r="AL600" i="1"/>
  <c r="AK600" i="1"/>
  <c r="AI600" i="1"/>
  <c r="AG600" i="1"/>
  <c r="AD600" i="1"/>
  <c r="AC600" i="1"/>
  <c r="AB600" i="1"/>
  <c r="Y600" i="1"/>
  <c r="O600" i="1"/>
  <c r="K600" i="1"/>
  <c r="AQ599" i="1"/>
  <c r="AP599" i="1"/>
  <c r="AO599" i="1"/>
  <c r="AN599" i="1"/>
  <c r="AM599" i="1"/>
  <c r="AL599" i="1"/>
  <c r="AK599" i="1"/>
  <c r="AI599" i="1"/>
  <c r="AG599" i="1"/>
  <c r="AD599" i="1"/>
  <c r="AC599" i="1"/>
  <c r="AB599" i="1"/>
  <c r="Y599" i="1"/>
  <c r="O599" i="1"/>
  <c r="K599" i="1"/>
  <c r="AQ598" i="1"/>
  <c r="AP598" i="1"/>
  <c r="AO598" i="1"/>
  <c r="AN598" i="1"/>
  <c r="AM598" i="1"/>
  <c r="AL598" i="1"/>
  <c r="AK598" i="1"/>
  <c r="AI598" i="1"/>
  <c r="AG598" i="1"/>
  <c r="AD598" i="1"/>
  <c r="AC598" i="1"/>
  <c r="AB598" i="1"/>
  <c r="Y598" i="1"/>
  <c r="O598" i="1"/>
  <c r="K598" i="1"/>
  <c r="AQ597" i="1"/>
  <c r="AP597" i="1"/>
  <c r="AO597" i="1"/>
  <c r="AN597" i="1"/>
  <c r="AM597" i="1"/>
  <c r="AL597" i="1"/>
  <c r="AK597" i="1"/>
  <c r="AI597" i="1"/>
  <c r="AG597" i="1"/>
  <c r="AD597" i="1"/>
  <c r="AC597" i="1"/>
  <c r="AB597" i="1"/>
  <c r="Y597" i="1"/>
  <c r="O597" i="1"/>
  <c r="K597" i="1"/>
  <c r="AQ596" i="1"/>
  <c r="AP596" i="1"/>
  <c r="AO596" i="1"/>
  <c r="AM596" i="1"/>
  <c r="AL596" i="1"/>
  <c r="AK596" i="1"/>
  <c r="AI596" i="1"/>
  <c r="AG596" i="1"/>
  <c r="AD596" i="1"/>
  <c r="AC596" i="1"/>
  <c r="AB596" i="1"/>
  <c r="Y596" i="1"/>
  <c r="O596" i="1"/>
  <c r="K596" i="1"/>
  <c r="AQ595" i="1"/>
  <c r="AP595" i="1"/>
  <c r="AO595" i="1"/>
  <c r="AN595" i="1"/>
  <c r="AM595" i="1"/>
  <c r="AL595" i="1"/>
  <c r="AK595" i="1"/>
  <c r="AI595" i="1"/>
  <c r="AG595" i="1"/>
  <c r="AD595" i="1"/>
  <c r="AC595" i="1"/>
  <c r="AB595" i="1"/>
  <c r="Y595" i="1"/>
  <c r="O595" i="1"/>
  <c r="K595" i="1"/>
  <c r="AQ594" i="1"/>
  <c r="AP594" i="1"/>
  <c r="AO594" i="1"/>
  <c r="AN594" i="1"/>
  <c r="AM594" i="1"/>
  <c r="AL594" i="1"/>
  <c r="AK594" i="1"/>
  <c r="AI594" i="1"/>
  <c r="AG594" i="1"/>
  <c r="AD594" i="1"/>
  <c r="AC594" i="1"/>
  <c r="AB594" i="1"/>
  <c r="Y594" i="1"/>
  <c r="O594" i="1"/>
  <c r="K594" i="1"/>
  <c r="AQ593" i="1"/>
  <c r="AP593" i="1"/>
  <c r="AO593" i="1"/>
  <c r="AN593" i="1"/>
  <c r="AM593" i="1"/>
  <c r="AL593" i="1"/>
  <c r="AK593" i="1"/>
  <c r="AI593" i="1"/>
  <c r="AG593" i="1"/>
  <c r="AD593" i="1"/>
  <c r="AC593" i="1"/>
  <c r="AB593" i="1"/>
  <c r="Y593" i="1"/>
  <c r="O593" i="1"/>
  <c r="K593" i="1"/>
  <c r="AQ592" i="1"/>
  <c r="AP592" i="1"/>
  <c r="AO592" i="1"/>
  <c r="AN592" i="1"/>
  <c r="AM592" i="1"/>
  <c r="AL592" i="1"/>
  <c r="AK592" i="1"/>
  <c r="AI592" i="1"/>
  <c r="AG592" i="1"/>
  <c r="AD592" i="1"/>
  <c r="AC592" i="1"/>
  <c r="AB592" i="1"/>
  <c r="Y592" i="1"/>
  <c r="O592" i="1"/>
  <c r="K592" i="1"/>
  <c r="AQ591" i="1"/>
  <c r="AP591" i="1"/>
  <c r="AO591" i="1"/>
  <c r="AN591" i="1"/>
  <c r="AM591" i="1"/>
  <c r="AL591" i="1"/>
  <c r="AK591" i="1"/>
  <c r="AI591" i="1"/>
  <c r="AG591" i="1"/>
  <c r="AD591" i="1"/>
  <c r="AC591" i="1"/>
  <c r="AB591" i="1"/>
  <c r="Y591" i="1"/>
  <c r="O591" i="1"/>
  <c r="K591" i="1"/>
  <c r="AQ590" i="1"/>
  <c r="AP590" i="1"/>
  <c r="AO590" i="1"/>
  <c r="AM590" i="1"/>
  <c r="AL590" i="1"/>
  <c r="AK590" i="1"/>
  <c r="AI590" i="1"/>
  <c r="AG590" i="1"/>
  <c r="AD590" i="1"/>
  <c r="AC590" i="1"/>
  <c r="AB590" i="1"/>
  <c r="Y590" i="1"/>
  <c r="O590" i="1"/>
  <c r="K590" i="1"/>
  <c r="AQ589" i="1"/>
  <c r="AP589" i="1"/>
  <c r="AO589" i="1"/>
  <c r="AN589" i="1"/>
  <c r="AM589" i="1"/>
  <c r="AL589" i="1"/>
  <c r="AK589" i="1"/>
  <c r="AI589" i="1"/>
  <c r="AG589" i="1"/>
  <c r="AD589" i="1"/>
  <c r="AC589" i="1"/>
  <c r="AB589" i="1"/>
  <c r="Y589" i="1"/>
  <c r="O589" i="1"/>
  <c r="K589" i="1"/>
  <c r="AQ588" i="1"/>
  <c r="AP588" i="1"/>
  <c r="AO588" i="1"/>
  <c r="AN588" i="1"/>
  <c r="AM588" i="1"/>
  <c r="AL588" i="1"/>
  <c r="AK588" i="1"/>
  <c r="AI588" i="1"/>
  <c r="AG588" i="1"/>
  <c r="AD588" i="1"/>
  <c r="AC588" i="1"/>
  <c r="AB588" i="1"/>
  <c r="Y588" i="1"/>
  <c r="O588" i="1"/>
  <c r="K588" i="1"/>
  <c r="AQ587" i="1"/>
  <c r="AP587" i="1"/>
  <c r="AO587" i="1"/>
  <c r="AN587" i="1"/>
  <c r="AM587" i="1"/>
  <c r="AL587" i="1"/>
  <c r="AK587" i="1"/>
  <c r="AI587" i="1"/>
  <c r="AG587" i="1"/>
  <c r="AD587" i="1"/>
  <c r="AC587" i="1"/>
  <c r="AB587" i="1"/>
  <c r="Y587" i="1"/>
  <c r="O587" i="1"/>
  <c r="K587" i="1"/>
  <c r="AQ586" i="1"/>
  <c r="AP586" i="1"/>
  <c r="AO586" i="1"/>
  <c r="AN586" i="1"/>
  <c r="AM586" i="1"/>
  <c r="AL586" i="1"/>
  <c r="AK586" i="1"/>
  <c r="AI586" i="1"/>
  <c r="AG586" i="1"/>
  <c r="AD586" i="1"/>
  <c r="AC586" i="1"/>
  <c r="AB586" i="1"/>
  <c r="Y586" i="1"/>
  <c r="O586" i="1"/>
  <c r="K586" i="1"/>
  <c r="AQ585" i="1"/>
  <c r="AP585" i="1"/>
  <c r="AO585" i="1"/>
  <c r="AN585" i="1"/>
  <c r="AM585" i="1"/>
  <c r="AL585" i="1"/>
  <c r="AK585" i="1"/>
  <c r="AI585" i="1"/>
  <c r="AG585" i="1"/>
  <c r="AD585" i="1"/>
  <c r="AC585" i="1"/>
  <c r="AB585" i="1"/>
  <c r="Y585" i="1"/>
  <c r="O585" i="1"/>
  <c r="K585" i="1"/>
  <c r="AQ584" i="1"/>
  <c r="AP584" i="1"/>
  <c r="AO584" i="1"/>
  <c r="AN584" i="1"/>
  <c r="AM584" i="1"/>
  <c r="AL584" i="1"/>
  <c r="AK584" i="1"/>
  <c r="AI584" i="1"/>
  <c r="AG584" i="1"/>
  <c r="AD584" i="1"/>
  <c r="AC584" i="1"/>
  <c r="AB584" i="1"/>
  <c r="Y584" i="1"/>
  <c r="O584" i="1"/>
  <c r="K584" i="1"/>
  <c r="AQ583" i="1"/>
  <c r="AP583" i="1"/>
  <c r="AO583" i="1"/>
  <c r="AN583" i="1"/>
  <c r="AM583" i="1"/>
  <c r="AL583" i="1"/>
  <c r="AK583" i="1"/>
  <c r="AI583" i="1"/>
  <c r="AG583" i="1"/>
  <c r="AD583" i="1"/>
  <c r="AC583" i="1"/>
  <c r="AB583" i="1"/>
  <c r="Y583" i="1"/>
  <c r="O583" i="1"/>
  <c r="K583" i="1"/>
  <c r="AQ582" i="1"/>
  <c r="AP582" i="1"/>
  <c r="AO582" i="1"/>
  <c r="AN582" i="1"/>
  <c r="AM582" i="1"/>
  <c r="AL582" i="1"/>
  <c r="AK582" i="1"/>
  <c r="AI582" i="1"/>
  <c r="AG582" i="1"/>
  <c r="AD582" i="1"/>
  <c r="AC582" i="1"/>
  <c r="AB582" i="1"/>
  <c r="Y582" i="1"/>
  <c r="O582" i="1"/>
  <c r="K582" i="1"/>
  <c r="AQ581" i="1"/>
  <c r="AP581" i="1"/>
  <c r="AO581" i="1"/>
  <c r="AN581" i="1"/>
  <c r="AM581" i="1"/>
  <c r="AL581" i="1"/>
  <c r="AK581" i="1"/>
  <c r="AI581" i="1"/>
  <c r="AG581" i="1"/>
  <c r="AD581" i="1"/>
  <c r="AC581" i="1"/>
  <c r="AB581" i="1"/>
  <c r="Y581" i="1"/>
  <c r="O581" i="1"/>
  <c r="K581" i="1"/>
  <c r="AQ580" i="1"/>
  <c r="AP580" i="1"/>
  <c r="AO580" i="1"/>
  <c r="AN580" i="1"/>
  <c r="AM580" i="1"/>
  <c r="AL580" i="1"/>
  <c r="AK580" i="1"/>
  <c r="AI580" i="1"/>
  <c r="AG580" i="1"/>
  <c r="AD580" i="1"/>
  <c r="AC580" i="1"/>
  <c r="AB580" i="1"/>
  <c r="Y580" i="1"/>
  <c r="O580" i="1"/>
  <c r="K580" i="1"/>
  <c r="AQ579" i="1"/>
  <c r="AP579" i="1"/>
  <c r="AO579" i="1"/>
  <c r="AN579" i="1"/>
  <c r="AM579" i="1"/>
  <c r="AL579" i="1"/>
  <c r="AK579" i="1"/>
  <c r="AI579" i="1"/>
  <c r="AG579" i="1"/>
  <c r="AD579" i="1"/>
  <c r="AC579" i="1"/>
  <c r="AB579" i="1"/>
  <c r="Y579" i="1"/>
  <c r="O579" i="1"/>
  <c r="K579" i="1"/>
  <c r="AQ578" i="1"/>
  <c r="AP578" i="1"/>
  <c r="AO578" i="1"/>
  <c r="AN578" i="1"/>
  <c r="AM578" i="1"/>
  <c r="AL578" i="1"/>
  <c r="AK578" i="1"/>
  <c r="AI578" i="1"/>
  <c r="AG578" i="1"/>
  <c r="AD578" i="1"/>
  <c r="AC578" i="1"/>
  <c r="AB578" i="1"/>
  <c r="Y578" i="1"/>
  <c r="O578" i="1"/>
  <c r="K578" i="1"/>
  <c r="AQ577" i="1"/>
  <c r="AP577" i="1"/>
  <c r="AO577" i="1"/>
  <c r="AN577" i="1"/>
  <c r="AM577" i="1"/>
  <c r="AL577" i="1"/>
  <c r="AK577" i="1"/>
  <c r="AI577" i="1"/>
  <c r="AG577" i="1"/>
  <c r="AD577" i="1"/>
  <c r="AC577" i="1"/>
  <c r="AB577" i="1"/>
  <c r="Y577" i="1"/>
  <c r="O577" i="1"/>
  <c r="K577" i="1"/>
  <c r="AQ576" i="1"/>
  <c r="AP576" i="1"/>
  <c r="AO576" i="1"/>
  <c r="AN576" i="1"/>
  <c r="AM576" i="1"/>
  <c r="AL576" i="1"/>
  <c r="AK576" i="1"/>
  <c r="AI576" i="1"/>
  <c r="AG576" i="1"/>
  <c r="AD576" i="1"/>
  <c r="AC576" i="1"/>
  <c r="AB576" i="1"/>
  <c r="Y576" i="1"/>
  <c r="O576" i="1"/>
  <c r="K576" i="1"/>
  <c r="AQ575" i="1"/>
  <c r="AP575" i="1"/>
  <c r="AO575" i="1"/>
  <c r="AN575" i="1"/>
  <c r="AM575" i="1"/>
  <c r="AL575" i="1"/>
  <c r="AK575" i="1"/>
  <c r="AI575" i="1"/>
  <c r="AG575" i="1"/>
  <c r="AD575" i="1"/>
  <c r="AC575" i="1"/>
  <c r="AB575" i="1"/>
  <c r="Y575" i="1"/>
  <c r="O575" i="1"/>
  <c r="K575" i="1"/>
  <c r="AQ574" i="1"/>
  <c r="AP574" i="1"/>
  <c r="AO574" i="1"/>
  <c r="AN574" i="1"/>
  <c r="AM574" i="1"/>
  <c r="AL574" i="1"/>
  <c r="AK574" i="1"/>
  <c r="AI574" i="1"/>
  <c r="AG574" i="1"/>
  <c r="AD574" i="1"/>
  <c r="AC574" i="1"/>
  <c r="AB574" i="1"/>
  <c r="Y574" i="1"/>
  <c r="O574" i="1"/>
  <c r="K574" i="1"/>
  <c r="AQ573" i="1"/>
  <c r="AP573" i="1"/>
  <c r="AO573" i="1"/>
  <c r="AN573" i="1"/>
  <c r="AM573" i="1"/>
  <c r="AL573" i="1"/>
  <c r="AK573" i="1"/>
  <c r="AI573" i="1"/>
  <c r="AG573" i="1"/>
  <c r="AD573" i="1"/>
  <c r="AC573" i="1"/>
  <c r="AB573" i="1"/>
  <c r="Y573" i="1"/>
  <c r="O573" i="1"/>
  <c r="K573" i="1"/>
  <c r="AQ572" i="1"/>
  <c r="AP572" i="1"/>
  <c r="AO572" i="1"/>
  <c r="AN572" i="1"/>
  <c r="AM572" i="1"/>
  <c r="AL572" i="1"/>
  <c r="AK572" i="1"/>
  <c r="AI572" i="1"/>
  <c r="AG572" i="1"/>
  <c r="AD572" i="1"/>
  <c r="AC572" i="1"/>
  <c r="AB572" i="1"/>
  <c r="Y572" i="1"/>
  <c r="O572" i="1"/>
  <c r="K572" i="1"/>
  <c r="AQ571" i="1"/>
  <c r="AP571" i="1"/>
  <c r="AO571" i="1"/>
  <c r="AN571" i="1"/>
  <c r="AM571" i="1"/>
  <c r="AL571" i="1"/>
  <c r="AK571" i="1"/>
  <c r="AI571" i="1"/>
  <c r="AG571" i="1"/>
  <c r="AD571" i="1"/>
  <c r="AC571" i="1"/>
  <c r="AB571" i="1"/>
  <c r="Y571" i="1"/>
  <c r="O571" i="1"/>
  <c r="K571" i="1"/>
  <c r="AQ570" i="1"/>
  <c r="AP570" i="1"/>
  <c r="AO570" i="1"/>
  <c r="AN570" i="1"/>
  <c r="AM570" i="1"/>
  <c r="AL570" i="1"/>
  <c r="AK570" i="1"/>
  <c r="AI570" i="1"/>
  <c r="AG570" i="1"/>
  <c r="AD570" i="1"/>
  <c r="AC570" i="1"/>
  <c r="AB570" i="1"/>
  <c r="Y570" i="1"/>
  <c r="O570" i="1"/>
  <c r="K570" i="1"/>
  <c r="AQ569" i="1"/>
  <c r="AP569" i="1"/>
  <c r="AO569" i="1"/>
  <c r="AM569" i="1"/>
  <c r="AL569" i="1"/>
  <c r="AK569" i="1"/>
  <c r="AI569" i="1"/>
  <c r="AG569" i="1"/>
  <c r="AD569" i="1"/>
  <c r="AC569" i="1"/>
  <c r="AB569" i="1"/>
  <c r="Y569" i="1"/>
  <c r="O569" i="1"/>
  <c r="K569" i="1"/>
  <c r="AQ568" i="1"/>
  <c r="AP568" i="1"/>
  <c r="AO568" i="1"/>
  <c r="AN568" i="1"/>
  <c r="AM568" i="1"/>
  <c r="AL568" i="1"/>
  <c r="AK568" i="1"/>
  <c r="AI568" i="1"/>
  <c r="AG568" i="1"/>
  <c r="AD568" i="1"/>
  <c r="AC568" i="1"/>
  <c r="AB568" i="1"/>
  <c r="Y568" i="1"/>
  <c r="O568" i="1"/>
  <c r="K568" i="1"/>
  <c r="AQ567" i="1"/>
  <c r="AP567" i="1"/>
  <c r="AO567" i="1"/>
  <c r="AN567" i="1"/>
  <c r="AM567" i="1"/>
  <c r="AL567" i="1"/>
  <c r="AK567" i="1"/>
  <c r="AI567" i="1"/>
  <c r="AG567" i="1"/>
  <c r="AD567" i="1"/>
  <c r="AC567" i="1"/>
  <c r="AB567" i="1"/>
  <c r="Y567" i="1"/>
  <c r="O567" i="1"/>
  <c r="K567" i="1"/>
  <c r="AQ566" i="1"/>
  <c r="AP566" i="1"/>
  <c r="AO566" i="1"/>
  <c r="AM566" i="1"/>
  <c r="AL566" i="1"/>
  <c r="AK566" i="1"/>
  <c r="AI566" i="1"/>
  <c r="AG566" i="1"/>
  <c r="AD566" i="1"/>
  <c r="AC566" i="1"/>
  <c r="AB566" i="1"/>
  <c r="Y566" i="1"/>
  <c r="O566" i="1"/>
  <c r="K566" i="1"/>
  <c r="AQ565" i="1"/>
  <c r="AP565" i="1"/>
  <c r="AO565" i="1"/>
  <c r="AN565" i="1"/>
  <c r="AM565" i="1"/>
  <c r="AL565" i="1"/>
  <c r="AK565" i="1"/>
  <c r="AI565" i="1"/>
  <c r="AG565" i="1"/>
  <c r="AD565" i="1"/>
  <c r="AC565" i="1"/>
  <c r="AB565" i="1"/>
  <c r="Y565" i="1"/>
  <c r="O565" i="1"/>
  <c r="K565" i="1"/>
  <c r="AQ564" i="1"/>
  <c r="AP564" i="1"/>
  <c r="AO564" i="1"/>
  <c r="AN564" i="1"/>
  <c r="AM564" i="1"/>
  <c r="AL564" i="1"/>
  <c r="AK564" i="1"/>
  <c r="AI564" i="1"/>
  <c r="AG564" i="1"/>
  <c r="AD564" i="1"/>
  <c r="AC564" i="1"/>
  <c r="AB564" i="1"/>
  <c r="Y564" i="1"/>
  <c r="O564" i="1"/>
  <c r="K564" i="1"/>
  <c r="AQ563" i="1"/>
  <c r="AP563" i="1"/>
  <c r="AO563" i="1"/>
  <c r="AN563" i="1"/>
  <c r="AM563" i="1"/>
  <c r="AL563" i="1"/>
  <c r="AK563" i="1"/>
  <c r="AI563" i="1"/>
  <c r="AG563" i="1"/>
  <c r="AD563" i="1"/>
  <c r="AC563" i="1"/>
  <c r="AB563" i="1"/>
  <c r="Y563" i="1"/>
  <c r="O563" i="1"/>
  <c r="K563" i="1"/>
  <c r="AQ562" i="1"/>
  <c r="AP562" i="1"/>
  <c r="AO562" i="1"/>
  <c r="AN562" i="1"/>
  <c r="AM562" i="1"/>
  <c r="AL562" i="1"/>
  <c r="AK562" i="1"/>
  <c r="AI562" i="1"/>
  <c r="AG562" i="1"/>
  <c r="AD562" i="1"/>
  <c r="AC562" i="1"/>
  <c r="AB562" i="1"/>
  <c r="Y562" i="1"/>
  <c r="O562" i="1"/>
  <c r="K562" i="1"/>
  <c r="AQ561" i="1"/>
  <c r="AP561" i="1"/>
  <c r="AO561" i="1"/>
  <c r="AN561" i="1"/>
  <c r="AM561" i="1"/>
  <c r="AL561" i="1"/>
  <c r="AK561" i="1"/>
  <c r="AI561" i="1"/>
  <c r="AG561" i="1"/>
  <c r="AD561" i="1"/>
  <c r="AC561" i="1"/>
  <c r="AB561" i="1"/>
  <c r="Y561" i="1"/>
  <c r="O561" i="1"/>
  <c r="K561" i="1"/>
  <c r="AQ560" i="1"/>
  <c r="AP560" i="1"/>
  <c r="AO560" i="1"/>
  <c r="AN560" i="1"/>
  <c r="AM560" i="1"/>
  <c r="AL560" i="1"/>
  <c r="AK560" i="1"/>
  <c r="AI560" i="1"/>
  <c r="AG560" i="1"/>
  <c r="AD560" i="1"/>
  <c r="AC560" i="1"/>
  <c r="AB560" i="1"/>
  <c r="Y560" i="1"/>
  <c r="O560" i="1"/>
  <c r="K560" i="1"/>
  <c r="AQ559" i="1"/>
  <c r="AP559" i="1"/>
  <c r="AO559" i="1"/>
  <c r="AN559" i="1"/>
  <c r="AM559" i="1"/>
  <c r="AL559" i="1"/>
  <c r="AK559" i="1"/>
  <c r="AI559" i="1"/>
  <c r="AG559" i="1"/>
  <c r="AD559" i="1"/>
  <c r="AC559" i="1"/>
  <c r="AB559" i="1"/>
  <c r="Y559" i="1"/>
  <c r="O559" i="1"/>
  <c r="K559" i="1"/>
  <c r="AQ558" i="1"/>
  <c r="AP558" i="1"/>
  <c r="AO558" i="1"/>
  <c r="AN558" i="1"/>
  <c r="AM558" i="1"/>
  <c r="AL558" i="1"/>
  <c r="AK558" i="1"/>
  <c r="AI558" i="1"/>
  <c r="AG558" i="1"/>
  <c r="AD558" i="1"/>
  <c r="AC558" i="1"/>
  <c r="AB558" i="1"/>
  <c r="Y558" i="1"/>
  <c r="O558" i="1"/>
  <c r="K558" i="1"/>
  <c r="AQ557" i="1"/>
  <c r="AP557" i="1"/>
  <c r="AO557" i="1"/>
  <c r="AN557" i="1"/>
  <c r="AM557" i="1"/>
  <c r="AL557" i="1"/>
  <c r="AK557" i="1"/>
  <c r="AI557" i="1"/>
  <c r="AG557" i="1"/>
  <c r="AD557" i="1"/>
  <c r="AC557" i="1"/>
  <c r="AB557" i="1"/>
  <c r="Y557" i="1"/>
  <c r="O557" i="1"/>
  <c r="K557" i="1"/>
  <c r="AQ556" i="1"/>
  <c r="AP556" i="1"/>
  <c r="AO556" i="1"/>
  <c r="AN556" i="1"/>
  <c r="AM556" i="1"/>
  <c r="AL556" i="1"/>
  <c r="AK556" i="1"/>
  <c r="AI556" i="1"/>
  <c r="AG556" i="1"/>
  <c r="AD556" i="1"/>
  <c r="AC556" i="1"/>
  <c r="AB556" i="1"/>
  <c r="Y556" i="1"/>
  <c r="O556" i="1"/>
  <c r="K556" i="1"/>
  <c r="AQ555" i="1"/>
  <c r="AP555" i="1"/>
  <c r="AO555" i="1"/>
  <c r="AN555" i="1"/>
  <c r="AM555" i="1"/>
  <c r="AL555" i="1"/>
  <c r="AK555" i="1"/>
  <c r="AI555" i="1"/>
  <c r="AG555" i="1"/>
  <c r="AD555" i="1"/>
  <c r="AC555" i="1"/>
  <c r="AB555" i="1"/>
  <c r="Y555" i="1"/>
  <c r="O555" i="1"/>
  <c r="K555" i="1"/>
  <c r="AQ554" i="1"/>
  <c r="AP554" i="1"/>
  <c r="AO554" i="1"/>
  <c r="AN554" i="1"/>
  <c r="AM554" i="1"/>
  <c r="AL554" i="1"/>
  <c r="AK554" i="1"/>
  <c r="AI554" i="1"/>
  <c r="AG554" i="1"/>
  <c r="AD554" i="1"/>
  <c r="AC554" i="1"/>
  <c r="AB554" i="1"/>
  <c r="Y554" i="1"/>
  <c r="O554" i="1"/>
  <c r="K554" i="1"/>
  <c r="AQ553" i="1"/>
  <c r="AP553" i="1"/>
  <c r="AO553" i="1"/>
  <c r="AN553" i="1"/>
  <c r="AM553" i="1"/>
  <c r="AL553" i="1"/>
  <c r="AK553" i="1"/>
  <c r="AI553" i="1"/>
  <c r="AG553" i="1"/>
  <c r="AD553" i="1"/>
  <c r="AC553" i="1"/>
  <c r="AB553" i="1"/>
  <c r="Y553" i="1"/>
  <c r="O553" i="1"/>
  <c r="K553" i="1"/>
  <c r="AQ552" i="1"/>
  <c r="AP552" i="1"/>
  <c r="AO552" i="1"/>
  <c r="AM552" i="1"/>
  <c r="AL552" i="1"/>
  <c r="AK552" i="1"/>
  <c r="AI552" i="1"/>
  <c r="AG552" i="1"/>
  <c r="AD552" i="1"/>
  <c r="AC552" i="1"/>
  <c r="AB552" i="1"/>
  <c r="Y552" i="1"/>
  <c r="O552" i="1"/>
  <c r="K552" i="1"/>
  <c r="AQ551" i="1"/>
  <c r="AP551" i="1"/>
  <c r="AO551" i="1"/>
  <c r="AN551" i="1"/>
  <c r="AM551" i="1"/>
  <c r="AL551" i="1"/>
  <c r="AK551" i="1"/>
  <c r="AI551" i="1"/>
  <c r="AG551" i="1"/>
  <c r="AD551" i="1"/>
  <c r="AC551" i="1"/>
  <c r="AB551" i="1"/>
  <c r="Y551" i="1"/>
  <c r="O551" i="1"/>
  <c r="K551" i="1"/>
  <c r="AQ550" i="1"/>
  <c r="AP550" i="1"/>
  <c r="AO550" i="1"/>
  <c r="AM550" i="1"/>
  <c r="AL550" i="1"/>
  <c r="AK550" i="1"/>
  <c r="AI550" i="1"/>
  <c r="AG550" i="1"/>
  <c r="AD550" i="1"/>
  <c r="AC550" i="1"/>
  <c r="AB550" i="1"/>
  <c r="Y550" i="1"/>
  <c r="O550" i="1"/>
  <c r="K550" i="1"/>
  <c r="AQ549" i="1"/>
  <c r="AP549" i="1"/>
  <c r="AO549" i="1"/>
  <c r="AM549" i="1"/>
  <c r="AL549" i="1"/>
  <c r="AK549" i="1"/>
  <c r="AI549" i="1"/>
  <c r="AG549" i="1"/>
  <c r="AD549" i="1"/>
  <c r="AC549" i="1"/>
  <c r="AB549" i="1"/>
  <c r="Y549" i="1"/>
  <c r="O549" i="1"/>
  <c r="K549" i="1"/>
  <c r="AQ548" i="1"/>
  <c r="AP548" i="1"/>
  <c r="AO548" i="1"/>
  <c r="AM548" i="1"/>
  <c r="AL548" i="1"/>
  <c r="AK548" i="1"/>
  <c r="AI548" i="1"/>
  <c r="AG548" i="1"/>
  <c r="AD548" i="1"/>
  <c r="AC548" i="1"/>
  <c r="AB548" i="1"/>
  <c r="Y548" i="1"/>
  <c r="O548" i="1"/>
  <c r="K548" i="1"/>
  <c r="AQ547" i="1"/>
  <c r="AP547" i="1"/>
  <c r="AO547" i="1"/>
  <c r="AN547" i="1"/>
  <c r="AM547" i="1"/>
  <c r="AL547" i="1"/>
  <c r="AK547" i="1"/>
  <c r="AI547" i="1"/>
  <c r="AG547" i="1"/>
  <c r="AD547" i="1"/>
  <c r="AC547" i="1"/>
  <c r="AB547" i="1"/>
  <c r="Y547" i="1"/>
  <c r="O547" i="1"/>
  <c r="K547" i="1"/>
  <c r="AQ546" i="1"/>
  <c r="AP546" i="1"/>
  <c r="AO546" i="1"/>
  <c r="AN546" i="1"/>
  <c r="AM546" i="1"/>
  <c r="AL546" i="1"/>
  <c r="AK546" i="1"/>
  <c r="AI546" i="1"/>
  <c r="AG546" i="1"/>
  <c r="AD546" i="1"/>
  <c r="AC546" i="1"/>
  <c r="AB546" i="1"/>
  <c r="Y546" i="1"/>
  <c r="O546" i="1"/>
  <c r="K546" i="1"/>
  <c r="AQ545" i="1"/>
  <c r="AP545" i="1"/>
  <c r="AO545" i="1"/>
  <c r="AN545" i="1"/>
  <c r="AM545" i="1"/>
  <c r="AL545" i="1"/>
  <c r="AK545" i="1"/>
  <c r="AI545" i="1"/>
  <c r="AG545" i="1"/>
  <c r="AD545" i="1"/>
  <c r="AC545" i="1"/>
  <c r="AB545" i="1"/>
  <c r="Y545" i="1"/>
  <c r="O545" i="1"/>
  <c r="K545" i="1"/>
  <c r="AQ544" i="1"/>
  <c r="AP544" i="1"/>
  <c r="AO544" i="1"/>
  <c r="AN544" i="1"/>
  <c r="AM544" i="1"/>
  <c r="AL544" i="1"/>
  <c r="AK544" i="1"/>
  <c r="AI544" i="1"/>
  <c r="AG544" i="1"/>
  <c r="AD544" i="1"/>
  <c r="AC544" i="1"/>
  <c r="AB544" i="1"/>
  <c r="Y544" i="1"/>
  <c r="O544" i="1"/>
  <c r="K544" i="1"/>
  <c r="AQ543" i="1"/>
  <c r="AP543" i="1"/>
  <c r="AO543" i="1"/>
  <c r="AN543" i="1"/>
  <c r="AM543" i="1"/>
  <c r="AL543" i="1"/>
  <c r="AK543" i="1"/>
  <c r="AI543" i="1"/>
  <c r="AG543" i="1"/>
  <c r="AD543" i="1"/>
  <c r="AC543" i="1"/>
  <c r="AB543" i="1"/>
  <c r="Y543" i="1"/>
  <c r="O543" i="1"/>
  <c r="K543" i="1"/>
  <c r="AQ542" i="1"/>
  <c r="AP542" i="1"/>
  <c r="AO542" i="1"/>
  <c r="AN542" i="1"/>
  <c r="AM542" i="1"/>
  <c r="AL542" i="1"/>
  <c r="AK542" i="1"/>
  <c r="AI542" i="1"/>
  <c r="AG542" i="1"/>
  <c r="AD542" i="1"/>
  <c r="AC542" i="1"/>
  <c r="AB542" i="1"/>
  <c r="Y542" i="1"/>
  <c r="O542" i="1"/>
  <c r="K542" i="1"/>
  <c r="AQ541" i="1"/>
  <c r="AP541" i="1"/>
  <c r="AO541" i="1"/>
  <c r="AN541" i="1"/>
  <c r="AM541" i="1"/>
  <c r="AL541" i="1"/>
  <c r="AK541" i="1"/>
  <c r="AI541" i="1"/>
  <c r="AG541" i="1"/>
  <c r="AD541" i="1"/>
  <c r="AC541" i="1"/>
  <c r="AB541" i="1"/>
  <c r="Y541" i="1"/>
  <c r="O541" i="1"/>
  <c r="K541" i="1"/>
  <c r="AQ540" i="1"/>
  <c r="AP540" i="1"/>
  <c r="AO540" i="1"/>
  <c r="AN540" i="1"/>
  <c r="AM540" i="1"/>
  <c r="AL540" i="1"/>
  <c r="AK540" i="1"/>
  <c r="AI540" i="1"/>
  <c r="AG540" i="1"/>
  <c r="AD540" i="1"/>
  <c r="AC540" i="1"/>
  <c r="AB540" i="1"/>
  <c r="Y540" i="1"/>
  <c r="O540" i="1"/>
  <c r="K540" i="1"/>
  <c r="AQ539" i="1"/>
  <c r="AP539" i="1"/>
  <c r="AO539" i="1"/>
  <c r="AM539" i="1"/>
  <c r="AL539" i="1"/>
  <c r="AK539" i="1"/>
  <c r="AI539" i="1"/>
  <c r="AG539" i="1"/>
  <c r="AD539" i="1"/>
  <c r="AC539" i="1"/>
  <c r="AB539" i="1"/>
  <c r="Y539" i="1"/>
  <c r="O539" i="1"/>
  <c r="K539" i="1"/>
  <c r="AQ538" i="1"/>
  <c r="AP538" i="1"/>
  <c r="AO538" i="1"/>
  <c r="AN538" i="1"/>
  <c r="AM538" i="1"/>
  <c r="AL538" i="1"/>
  <c r="AK538" i="1"/>
  <c r="AI538" i="1"/>
  <c r="AG538" i="1"/>
  <c r="AD538" i="1"/>
  <c r="AC538" i="1"/>
  <c r="AB538" i="1"/>
  <c r="Y538" i="1"/>
  <c r="O538" i="1"/>
  <c r="K538" i="1"/>
  <c r="AQ537" i="1"/>
  <c r="AP537" i="1"/>
  <c r="AO537" i="1"/>
  <c r="AN537" i="1"/>
  <c r="AM537" i="1"/>
  <c r="AL537" i="1"/>
  <c r="AK537" i="1"/>
  <c r="AI537" i="1"/>
  <c r="AG537" i="1"/>
  <c r="AD537" i="1"/>
  <c r="AC537" i="1"/>
  <c r="AB537" i="1"/>
  <c r="Y537" i="1"/>
  <c r="O537" i="1"/>
  <c r="K537" i="1"/>
  <c r="AQ536" i="1"/>
  <c r="AP536" i="1"/>
  <c r="AO536" i="1"/>
  <c r="AN536" i="1"/>
  <c r="AM536" i="1"/>
  <c r="AL536" i="1"/>
  <c r="AK536" i="1"/>
  <c r="AI536" i="1"/>
  <c r="AG536" i="1"/>
  <c r="AD536" i="1"/>
  <c r="AC536" i="1"/>
  <c r="AB536" i="1"/>
  <c r="Y536" i="1"/>
  <c r="O536" i="1"/>
  <c r="K536" i="1"/>
  <c r="AQ535" i="1"/>
  <c r="AP535" i="1"/>
  <c r="AO535" i="1"/>
  <c r="AN535" i="1"/>
  <c r="AM535" i="1"/>
  <c r="AL535" i="1"/>
  <c r="AK535" i="1"/>
  <c r="AI535" i="1"/>
  <c r="AG535" i="1"/>
  <c r="AD535" i="1"/>
  <c r="AC535" i="1"/>
  <c r="AB535" i="1"/>
  <c r="Y535" i="1"/>
  <c r="O535" i="1"/>
  <c r="K535" i="1"/>
  <c r="AQ534" i="1"/>
  <c r="AP534" i="1"/>
  <c r="AO534" i="1"/>
  <c r="AN534" i="1"/>
  <c r="AM534" i="1"/>
  <c r="AL534" i="1"/>
  <c r="AK534" i="1"/>
  <c r="AI534" i="1"/>
  <c r="AG534" i="1"/>
  <c r="AD534" i="1"/>
  <c r="AC534" i="1"/>
  <c r="AB534" i="1"/>
  <c r="Y534" i="1"/>
  <c r="O534" i="1"/>
  <c r="K534" i="1"/>
  <c r="AQ533" i="1"/>
  <c r="AP533" i="1"/>
  <c r="AO533" i="1"/>
  <c r="AN533" i="1"/>
  <c r="AM533" i="1"/>
  <c r="AL533" i="1"/>
  <c r="AK533" i="1"/>
  <c r="AI533" i="1"/>
  <c r="AG533" i="1"/>
  <c r="AD533" i="1"/>
  <c r="AC533" i="1"/>
  <c r="AB533" i="1"/>
  <c r="Y533" i="1"/>
  <c r="O533" i="1"/>
  <c r="K533" i="1"/>
  <c r="AQ532" i="1"/>
  <c r="AP532" i="1"/>
  <c r="AO532" i="1"/>
  <c r="AN532" i="1"/>
  <c r="AM532" i="1"/>
  <c r="AL532" i="1"/>
  <c r="AK532" i="1"/>
  <c r="AI532" i="1"/>
  <c r="AG532" i="1"/>
  <c r="AD532" i="1"/>
  <c r="AC532" i="1"/>
  <c r="AB532" i="1"/>
  <c r="Y532" i="1"/>
  <c r="O532" i="1"/>
  <c r="K532" i="1"/>
  <c r="AQ531" i="1"/>
  <c r="AP531" i="1"/>
  <c r="AO531" i="1"/>
  <c r="AN531" i="1"/>
  <c r="AM531" i="1"/>
  <c r="AL531" i="1"/>
  <c r="AK531" i="1"/>
  <c r="AI531" i="1"/>
  <c r="AG531" i="1"/>
  <c r="AD531" i="1"/>
  <c r="AC531" i="1"/>
  <c r="AB531" i="1"/>
  <c r="Y531" i="1"/>
  <c r="O531" i="1"/>
  <c r="K531" i="1"/>
  <c r="AQ530" i="1"/>
  <c r="AP530" i="1"/>
  <c r="AO530" i="1"/>
  <c r="AM530" i="1"/>
  <c r="AL530" i="1"/>
  <c r="AK530" i="1"/>
  <c r="AI530" i="1"/>
  <c r="AG530" i="1"/>
  <c r="AD530" i="1"/>
  <c r="AC530" i="1"/>
  <c r="AB530" i="1"/>
  <c r="Y530" i="1"/>
  <c r="O530" i="1"/>
  <c r="K530" i="1"/>
  <c r="AQ529" i="1"/>
  <c r="AP529" i="1"/>
  <c r="AO529" i="1"/>
  <c r="AM529" i="1"/>
  <c r="AL529" i="1"/>
  <c r="AK529" i="1"/>
  <c r="AI529" i="1"/>
  <c r="AG529" i="1"/>
  <c r="AD529" i="1"/>
  <c r="AC529" i="1"/>
  <c r="AB529" i="1"/>
  <c r="Y529" i="1"/>
  <c r="O529" i="1"/>
  <c r="K529" i="1"/>
  <c r="AQ528" i="1"/>
  <c r="AP528" i="1"/>
  <c r="AO528" i="1"/>
  <c r="AN528" i="1"/>
  <c r="AM528" i="1"/>
  <c r="AL528" i="1"/>
  <c r="AK528" i="1"/>
  <c r="AI528" i="1"/>
  <c r="AG528" i="1"/>
  <c r="AD528" i="1"/>
  <c r="AC528" i="1"/>
  <c r="AB528" i="1"/>
  <c r="Y528" i="1"/>
  <c r="O528" i="1"/>
  <c r="K528" i="1"/>
  <c r="AQ527" i="1"/>
  <c r="AP527" i="1"/>
  <c r="AO527" i="1"/>
  <c r="AN527" i="1"/>
  <c r="AM527" i="1"/>
  <c r="AL527" i="1"/>
  <c r="AK527" i="1"/>
  <c r="AI527" i="1"/>
  <c r="AG527" i="1"/>
  <c r="AD527" i="1"/>
  <c r="AC527" i="1"/>
  <c r="AB527" i="1"/>
  <c r="Y527" i="1"/>
  <c r="O527" i="1"/>
  <c r="K527" i="1"/>
  <c r="AQ526" i="1"/>
  <c r="AP526" i="1"/>
  <c r="AO526" i="1"/>
  <c r="AN526" i="1"/>
  <c r="AM526" i="1"/>
  <c r="AL526" i="1"/>
  <c r="AK526" i="1"/>
  <c r="AI526" i="1"/>
  <c r="AG526" i="1"/>
  <c r="AD526" i="1"/>
  <c r="AC526" i="1"/>
  <c r="AB526" i="1"/>
  <c r="Y526" i="1"/>
  <c r="O526" i="1"/>
  <c r="K526" i="1"/>
  <c r="AQ525" i="1"/>
  <c r="AP525" i="1"/>
  <c r="AO525" i="1"/>
  <c r="AN525" i="1"/>
  <c r="AM525" i="1"/>
  <c r="AL525" i="1"/>
  <c r="AK525" i="1"/>
  <c r="AI525" i="1"/>
  <c r="AG525" i="1"/>
  <c r="AD525" i="1"/>
  <c r="AC525" i="1"/>
  <c r="AB525" i="1"/>
  <c r="Y525" i="1"/>
  <c r="O525" i="1"/>
  <c r="K525" i="1"/>
  <c r="AQ524" i="1"/>
  <c r="AP524" i="1"/>
  <c r="AO524" i="1"/>
  <c r="AN524" i="1"/>
  <c r="AM524" i="1"/>
  <c r="AL524" i="1"/>
  <c r="AK524" i="1"/>
  <c r="AI524" i="1"/>
  <c r="AG524" i="1"/>
  <c r="AD524" i="1"/>
  <c r="AC524" i="1"/>
  <c r="AB524" i="1"/>
  <c r="Y524" i="1"/>
  <c r="O524" i="1"/>
  <c r="K524" i="1"/>
  <c r="AQ523" i="1"/>
  <c r="AP523" i="1"/>
  <c r="AO523" i="1"/>
  <c r="AN523" i="1"/>
  <c r="AM523" i="1"/>
  <c r="AL523" i="1"/>
  <c r="AK523" i="1"/>
  <c r="AI523" i="1"/>
  <c r="AG523" i="1"/>
  <c r="AD523" i="1"/>
  <c r="AC523" i="1"/>
  <c r="AB523" i="1"/>
  <c r="Y523" i="1"/>
  <c r="O523" i="1"/>
  <c r="K523" i="1"/>
  <c r="AQ522" i="1"/>
  <c r="AP522" i="1"/>
  <c r="AO522" i="1"/>
  <c r="AN522" i="1"/>
  <c r="AM522" i="1"/>
  <c r="AL522" i="1"/>
  <c r="AK522" i="1"/>
  <c r="AI522" i="1"/>
  <c r="AG522" i="1"/>
  <c r="AD522" i="1"/>
  <c r="AC522" i="1"/>
  <c r="AB522" i="1"/>
  <c r="Y522" i="1"/>
  <c r="O522" i="1"/>
  <c r="K522" i="1"/>
  <c r="AQ521" i="1"/>
  <c r="AP521" i="1"/>
  <c r="AO521" i="1"/>
  <c r="AM521" i="1"/>
  <c r="AL521" i="1"/>
  <c r="AK521" i="1"/>
  <c r="AI521" i="1"/>
  <c r="AG521" i="1"/>
  <c r="AD521" i="1"/>
  <c r="AC521" i="1"/>
  <c r="AB521" i="1"/>
  <c r="Y521" i="1"/>
  <c r="O521" i="1"/>
  <c r="K521" i="1"/>
  <c r="AQ520" i="1"/>
  <c r="AP520" i="1"/>
  <c r="AO520" i="1"/>
  <c r="AN520" i="1"/>
  <c r="AM520" i="1"/>
  <c r="AL520" i="1"/>
  <c r="AK520" i="1"/>
  <c r="AI520" i="1"/>
  <c r="AG520" i="1"/>
  <c r="AD520" i="1"/>
  <c r="AC520" i="1"/>
  <c r="AB520" i="1"/>
  <c r="Y520" i="1"/>
  <c r="O520" i="1"/>
  <c r="K520" i="1"/>
  <c r="AQ519" i="1"/>
  <c r="AP519" i="1"/>
  <c r="AO519" i="1"/>
  <c r="AN519" i="1"/>
  <c r="AM519" i="1"/>
  <c r="AL519" i="1"/>
  <c r="AK519" i="1"/>
  <c r="AI519" i="1"/>
  <c r="AG519" i="1"/>
  <c r="AD519" i="1"/>
  <c r="AC519" i="1"/>
  <c r="AB519" i="1"/>
  <c r="Y519" i="1"/>
  <c r="O519" i="1"/>
  <c r="K519" i="1"/>
  <c r="AQ518" i="1"/>
  <c r="AP518" i="1"/>
  <c r="AO518" i="1"/>
  <c r="AN518" i="1"/>
  <c r="AM518" i="1"/>
  <c r="AL518" i="1"/>
  <c r="AK518" i="1"/>
  <c r="AI518" i="1"/>
  <c r="AG518" i="1"/>
  <c r="AD518" i="1"/>
  <c r="AC518" i="1"/>
  <c r="AB518" i="1"/>
  <c r="Y518" i="1"/>
  <c r="O518" i="1"/>
  <c r="K518" i="1"/>
  <c r="AQ517" i="1"/>
  <c r="AP517" i="1"/>
  <c r="AO517" i="1"/>
  <c r="AN517" i="1"/>
  <c r="AM517" i="1"/>
  <c r="AL517" i="1"/>
  <c r="AK517" i="1"/>
  <c r="AI517" i="1"/>
  <c r="AG517" i="1"/>
  <c r="AD517" i="1"/>
  <c r="AC517" i="1"/>
  <c r="AB517" i="1"/>
  <c r="Y517" i="1"/>
  <c r="O517" i="1"/>
  <c r="K517" i="1"/>
  <c r="AQ516" i="1"/>
  <c r="AP516" i="1"/>
  <c r="AO516" i="1"/>
  <c r="AN516" i="1"/>
  <c r="AM516" i="1"/>
  <c r="AL516" i="1"/>
  <c r="AK516" i="1"/>
  <c r="AI516" i="1"/>
  <c r="AG516" i="1"/>
  <c r="AD516" i="1"/>
  <c r="AC516" i="1"/>
  <c r="AB516" i="1"/>
  <c r="Y516" i="1"/>
  <c r="O516" i="1"/>
  <c r="K516" i="1"/>
  <c r="AQ515" i="1"/>
  <c r="AP515" i="1"/>
  <c r="AO515" i="1"/>
  <c r="AM515" i="1"/>
  <c r="AL515" i="1"/>
  <c r="AK515" i="1"/>
  <c r="AI515" i="1"/>
  <c r="AG515" i="1"/>
  <c r="AD515" i="1"/>
  <c r="AC515" i="1"/>
  <c r="AB515" i="1"/>
  <c r="Y515" i="1"/>
  <c r="O515" i="1"/>
  <c r="K515" i="1"/>
  <c r="AQ514" i="1"/>
  <c r="AP514" i="1"/>
  <c r="AO514" i="1"/>
  <c r="AN514" i="1"/>
  <c r="AM514" i="1"/>
  <c r="AL514" i="1"/>
  <c r="AK514" i="1"/>
  <c r="AI514" i="1"/>
  <c r="AG514" i="1"/>
  <c r="AD514" i="1"/>
  <c r="AC514" i="1"/>
  <c r="AB514" i="1"/>
  <c r="Y514" i="1"/>
  <c r="O514" i="1"/>
  <c r="K514" i="1"/>
  <c r="AQ513" i="1"/>
  <c r="AP513" i="1"/>
  <c r="AO513" i="1"/>
  <c r="AN513" i="1"/>
  <c r="AM513" i="1"/>
  <c r="AL513" i="1"/>
  <c r="AK513" i="1"/>
  <c r="AI513" i="1"/>
  <c r="AG513" i="1"/>
  <c r="AD513" i="1"/>
  <c r="AC513" i="1"/>
  <c r="AB513" i="1"/>
  <c r="Y513" i="1"/>
  <c r="O513" i="1"/>
  <c r="K513" i="1"/>
  <c r="AQ512" i="1"/>
  <c r="AP512" i="1"/>
  <c r="AO512" i="1"/>
  <c r="AN512" i="1"/>
  <c r="AM512" i="1"/>
  <c r="AL512" i="1"/>
  <c r="AK512" i="1"/>
  <c r="AI512" i="1"/>
  <c r="AG512" i="1"/>
  <c r="AD512" i="1"/>
  <c r="AC512" i="1"/>
  <c r="AB512" i="1"/>
  <c r="Y512" i="1"/>
  <c r="O512" i="1"/>
  <c r="K512" i="1"/>
  <c r="AQ511" i="1"/>
  <c r="AP511" i="1"/>
  <c r="AO511" i="1"/>
  <c r="AM511" i="1"/>
  <c r="AL511" i="1"/>
  <c r="AK511" i="1"/>
  <c r="AI511" i="1"/>
  <c r="AG511" i="1"/>
  <c r="AD511" i="1"/>
  <c r="AC511" i="1"/>
  <c r="AB511" i="1"/>
  <c r="Y511" i="1"/>
  <c r="O511" i="1"/>
  <c r="K511" i="1"/>
  <c r="AQ510" i="1"/>
  <c r="AP510" i="1"/>
  <c r="AO510" i="1"/>
  <c r="AM510" i="1"/>
  <c r="AL510" i="1"/>
  <c r="AK510" i="1"/>
  <c r="AI510" i="1"/>
  <c r="AG510" i="1"/>
  <c r="AD510" i="1"/>
  <c r="AC510" i="1"/>
  <c r="AB510" i="1"/>
  <c r="Y510" i="1"/>
  <c r="O510" i="1"/>
  <c r="K510" i="1"/>
  <c r="AQ509" i="1"/>
  <c r="AP509" i="1"/>
  <c r="AO509" i="1"/>
  <c r="AM509" i="1"/>
  <c r="AL509" i="1"/>
  <c r="AK509" i="1"/>
  <c r="AI509" i="1"/>
  <c r="AG509" i="1"/>
  <c r="AD509" i="1"/>
  <c r="AC509" i="1"/>
  <c r="AB509" i="1"/>
  <c r="Y509" i="1"/>
  <c r="O509" i="1"/>
  <c r="K509" i="1"/>
  <c r="AQ508" i="1"/>
  <c r="AP508" i="1"/>
  <c r="AO508" i="1"/>
  <c r="AN508" i="1"/>
  <c r="AM508" i="1"/>
  <c r="AL508" i="1"/>
  <c r="AK508" i="1"/>
  <c r="AI508" i="1"/>
  <c r="AG508" i="1"/>
  <c r="AD508" i="1"/>
  <c r="AC508" i="1"/>
  <c r="AB508" i="1"/>
  <c r="Y508" i="1"/>
  <c r="O508" i="1"/>
  <c r="K508" i="1"/>
  <c r="AQ507" i="1"/>
  <c r="AP507" i="1"/>
  <c r="AO507" i="1"/>
  <c r="AM507" i="1"/>
  <c r="AL507" i="1"/>
  <c r="AK507" i="1"/>
  <c r="AI507" i="1"/>
  <c r="AG507" i="1"/>
  <c r="AD507" i="1"/>
  <c r="AC507" i="1"/>
  <c r="AB507" i="1"/>
  <c r="Y507" i="1"/>
  <c r="O507" i="1"/>
  <c r="K507" i="1"/>
  <c r="AQ506" i="1"/>
  <c r="AP506" i="1"/>
  <c r="AO506" i="1"/>
  <c r="AN506" i="1"/>
  <c r="AM506" i="1"/>
  <c r="AL506" i="1"/>
  <c r="AK506" i="1"/>
  <c r="AI506" i="1"/>
  <c r="AG506" i="1"/>
  <c r="AD506" i="1"/>
  <c r="AC506" i="1"/>
  <c r="AB506" i="1"/>
  <c r="Y506" i="1"/>
  <c r="O506" i="1"/>
  <c r="K506" i="1"/>
  <c r="AQ505" i="1"/>
  <c r="AP505" i="1"/>
  <c r="AO505" i="1"/>
  <c r="AN505" i="1"/>
  <c r="AM505" i="1"/>
  <c r="AL505" i="1"/>
  <c r="AK505" i="1"/>
  <c r="AI505" i="1"/>
  <c r="AG505" i="1"/>
  <c r="AD505" i="1"/>
  <c r="AC505" i="1"/>
  <c r="AB505" i="1"/>
  <c r="Y505" i="1"/>
  <c r="O505" i="1"/>
  <c r="K505" i="1"/>
  <c r="AQ504" i="1"/>
  <c r="AP504" i="1"/>
  <c r="AO504" i="1"/>
  <c r="AN504" i="1"/>
  <c r="AM504" i="1"/>
  <c r="AL504" i="1"/>
  <c r="AK504" i="1"/>
  <c r="AI504" i="1"/>
  <c r="AG504" i="1"/>
  <c r="AD504" i="1"/>
  <c r="AC504" i="1"/>
  <c r="AB504" i="1"/>
  <c r="Y504" i="1"/>
  <c r="O504" i="1"/>
  <c r="K504" i="1"/>
  <c r="AQ503" i="1"/>
  <c r="AP503" i="1"/>
  <c r="AO503" i="1"/>
  <c r="AN503" i="1"/>
  <c r="AM503" i="1"/>
  <c r="AL503" i="1"/>
  <c r="AK503" i="1"/>
  <c r="AI503" i="1"/>
  <c r="AG503" i="1"/>
  <c r="AD503" i="1"/>
  <c r="AC503" i="1"/>
  <c r="AB503" i="1"/>
  <c r="Y503" i="1"/>
  <c r="O503" i="1"/>
  <c r="K503" i="1"/>
  <c r="AQ502" i="1"/>
  <c r="AP502" i="1"/>
  <c r="AO502" i="1"/>
  <c r="AM502" i="1"/>
  <c r="AL502" i="1"/>
  <c r="AK502" i="1"/>
  <c r="AI502" i="1"/>
  <c r="AG502" i="1"/>
  <c r="AD502" i="1"/>
  <c r="AC502" i="1"/>
  <c r="AB502" i="1"/>
  <c r="Y502" i="1"/>
  <c r="O502" i="1"/>
  <c r="K502" i="1"/>
  <c r="AQ501" i="1"/>
  <c r="AP501" i="1"/>
  <c r="AO501" i="1"/>
  <c r="AN501" i="1"/>
  <c r="AM501" i="1"/>
  <c r="AL501" i="1"/>
  <c r="AK501" i="1"/>
  <c r="AI501" i="1"/>
  <c r="AG501" i="1"/>
  <c r="AD501" i="1"/>
  <c r="AC501" i="1"/>
  <c r="AB501" i="1"/>
  <c r="Y501" i="1"/>
  <c r="O501" i="1"/>
  <c r="K501" i="1"/>
  <c r="AQ500" i="1"/>
  <c r="AP500" i="1"/>
  <c r="AO500" i="1"/>
  <c r="AN500" i="1"/>
  <c r="AM500" i="1"/>
  <c r="AL500" i="1"/>
  <c r="AK500" i="1"/>
  <c r="AI500" i="1"/>
  <c r="AG500" i="1"/>
  <c r="AD500" i="1"/>
  <c r="AC500" i="1"/>
  <c r="AB500" i="1"/>
  <c r="Y500" i="1"/>
  <c r="O500" i="1"/>
  <c r="K500" i="1"/>
  <c r="AQ499" i="1"/>
  <c r="AP499" i="1"/>
  <c r="AO499" i="1"/>
  <c r="AN499" i="1"/>
  <c r="AM499" i="1"/>
  <c r="AL499" i="1"/>
  <c r="AK499" i="1"/>
  <c r="AI499" i="1"/>
  <c r="AG499" i="1"/>
  <c r="AD499" i="1"/>
  <c r="AC499" i="1"/>
  <c r="AB499" i="1"/>
  <c r="Y499" i="1"/>
  <c r="O499" i="1"/>
  <c r="K499" i="1"/>
  <c r="AQ498" i="1"/>
  <c r="AP498" i="1"/>
  <c r="AO498" i="1"/>
  <c r="AN498" i="1"/>
  <c r="AM498" i="1"/>
  <c r="AL498" i="1"/>
  <c r="AK498" i="1"/>
  <c r="AI498" i="1"/>
  <c r="AG498" i="1"/>
  <c r="AD498" i="1"/>
  <c r="AC498" i="1"/>
  <c r="AB498" i="1"/>
  <c r="Y498" i="1"/>
  <c r="O498" i="1"/>
  <c r="K498" i="1"/>
  <c r="AQ497" i="1"/>
  <c r="AP497" i="1"/>
  <c r="AO497" i="1"/>
  <c r="AN497" i="1"/>
  <c r="AM497" i="1"/>
  <c r="AL497" i="1"/>
  <c r="AK497" i="1"/>
  <c r="AI497" i="1"/>
  <c r="AG497" i="1"/>
  <c r="AD497" i="1"/>
  <c r="AC497" i="1"/>
  <c r="AB497" i="1"/>
  <c r="Y497" i="1"/>
  <c r="O497" i="1"/>
  <c r="K497" i="1"/>
  <c r="AQ496" i="1"/>
  <c r="AP496" i="1"/>
  <c r="AO496" i="1"/>
  <c r="AN496" i="1"/>
  <c r="AM496" i="1"/>
  <c r="AL496" i="1"/>
  <c r="AK496" i="1"/>
  <c r="AI496" i="1"/>
  <c r="AG496" i="1"/>
  <c r="AD496" i="1"/>
  <c r="AC496" i="1"/>
  <c r="AB496" i="1"/>
  <c r="Y496" i="1"/>
  <c r="O496" i="1"/>
  <c r="K496" i="1"/>
  <c r="AQ495" i="1"/>
  <c r="AP495" i="1"/>
  <c r="AO495" i="1"/>
  <c r="AN495" i="1"/>
  <c r="AM495" i="1"/>
  <c r="AL495" i="1"/>
  <c r="AK495" i="1"/>
  <c r="AI495" i="1"/>
  <c r="AG495" i="1"/>
  <c r="AD495" i="1"/>
  <c r="AC495" i="1"/>
  <c r="AB495" i="1"/>
  <c r="Y495" i="1"/>
  <c r="O495" i="1"/>
  <c r="K495" i="1"/>
  <c r="AQ494" i="1"/>
  <c r="AP494" i="1"/>
  <c r="AO494" i="1"/>
  <c r="AN494" i="1"/>
  <c r="AM494" i="1"/>
  <c r="AL494" i="1"/>
  <c r="AK494" i="1"/>
  <c r="AI494" i="1"/>
  <c r="AG494" i="1"/>
  <c r="AD494" i="1"/>
  <c r="AC494" i="1"/>
  <c r="AB494" i="1"/>
  <c r="Y494" i="1"/>
  <c r="O494" i="1"/>
  <c r="K494" i="1"/>
  <c r="AQ493" i="1"/>
  <c r="AP493" i="1"/>
  <c r="AO493" i="1"/>
  <c r="AN493" i="1"/>
  <c r="AM493" i="1"/>
  <c r="AL493" i="1"/>
  <c r="AK493" i="1"/>
  <c r="AI493" i="1"/>
  <c r="AG493" i="1"/>
  <c r="AD493" i="1"/>
  <c r="AC493" i="1"/>
  <c r="AB493" i="1"/>
  <c r="Y493" i="1"/>
  <c r="O493" i="1"/>
  <c r="K493" i="1"/>
  <c r="AQ492" i="1"/>
  <c r="AP492" i="1"/>
  <c r="AO492" i="1"/>
  <c r="AN492" i="1"/>
  <c r="AM492" i="1"/>
  <c r="AL492" i="1"/>
  <c r="AK492" i="1"/>
  <c r="AI492" i="1"/>
  <c r="AG492" i="1"/>
  <c r="AD492" i="1"/>
  <c r="AC492" i="1"/>
  <c r="AB492" i="1"/>
  <c r="Y492" i="1"/>
  <c r="O492" i="1"/>
  <c r="K492" i="1"/>
  <c r="AQ491" i="1"/>
  <c r="AP491" i="1"/>
  <c r="AO491" i="1"/>
  <c r="AN491" i="1"/>
  <c r="AM491" i="1"/>
  <c r="AL491" i="1"/>
  <c r="AK491" i="1"/>
  <c r="AI491" i="1"/>
  <c r="AG491" i="1"/>
  <c r="AD491" i="1"/>
  <c r="AC491" i="1"/>
  <c r="AB491" i="1"/>
  <c r="Y491" i="1"/>
  <c r="O491" i="1"/>
  <c r="K491" i="1"/>
  <c r="AQ490" i="1"/>
  <c r="AP490" i="1"/>
  <c r="AO490" i="1"/>
  <c r="AN490" i="1"/>
  <c r="AM490" i="1"/>
  <c r="AL490" i="1"/>
  <c r="AK490" i="1"/>
  <c r="AI490" i="1"/>
  <c r="AG490" i="1"/>
  <c r="AD490" i="1"/>
  <c r="AC490" i="1"/>
  <c r="AB490" i="1"/>
  <c r="Y490" i="1"/>
  <c r="O490" i="1"/>
  <c r="K490" i="1"/>
  <c r="AQ489" i="1"/>
  <c r="AP489" i="1"/>
  <c r="AO489" i="1"/>
  <c r="AN489" i="1"/>
  <c r="AM489" i="1"/>
  <c r="AL489" i="1"/>
  <c r="AK489" i="1"/>
  <c r="AI489" i="1"/>
  <c r="AG489" i="1"/>
  <c r="AD489" i="1"/>
  <c r="AC489" i="1"/>
  <c r="AB489" i="1"/>
  <c r="Y489" i="1"/>
  <c r="O489" i="1"/>
  <c r="K489" i="1"/>
  <c r="AQ488" i="1"/>
  <c r="AP488" i="1"/>
  <c r="AO488" i="1"/>
  <c r="AN488" i="1"/>
  <c r="AM488" i="1"/>
  <c r="AL488" i="1"/>
  <c r="AK488" i="1"/>
  <c r="AI488" i="1"/>
  <c r="AG488" i="1"/>
  <c r="AD488" i="1"/>
  <c r="AC488" i="1"/>
  <c r="AB488" i="1"/>
  <c r="Y488" i="1"/>
  <c r="O488" i="1"/>
  <c r="K488" i="1"/>
  <c r="AQ487" i="1"/>
  <c r="AP487" i="1"/>
  <c r="AO487" i="1"/>
  <c r="AN487" i="1"/>
  <c r="AM487" i="1"/>
  <c r="AL487" i="1"/>
  <c r="AK487" i="1"/>
  <c r="AI487" i="1"/>
  <c r="AG487" i="1"/>
  <c r="AD487" i="1"/>
  <c r="AC487" i="1"/>
  <c r="AB487" i="1"/>
  <c r="Y487" i="1"/>
  <c r="O487" i="1"/>
  <c r="K487" i="1"/>
  <c r="AQ486" i="1"/>
  <c r="AP486" i="1"/>
  <c r="AO486" i="1"/>
  <c r="AN486" i="1"/>
  <c r="AM486" i="1"/>
  <c r="AL486" i="1"/>
  <c r="AK486" i="1"/>
  <c r="AI486" i="1"/>
  <c r="AG486" i="1"/>
  <c r="AD486" i="1"/>
  <c r="AC486" i="1"/>
  <c r="AB486" i="1"/>
  <c r="Y486" i="1"/>
  <c r="O486" i="1"/>
  <c r="K486" i="1"/>
  <c r="AQ485" i="1"/>
  <c r="AP485" i="1"/>
  <c r="AO485" i="1"/>
  <c r="AN485" i="1"/>
  <c r="AM485" i="1"/>
  <c r="AL485" i="1"/>
  <c r="AK485" i="1"/>
  <c r="AI485" i="1"/>
  <c r="AG485" i="1"/>
  <c r="AD485" i="1"/>
  <c r="AC485" i="1"/>
  <c r="AB485" i="1"/>
  <c r="Y485" i="1"/>
  <c r="O485" i="1"/>
  <c r="K485" i="1"/>
  <c r="AQ484" i="1"/>
  <c r="AP484" i="1"/>
  <c r="AO484" i="1"/>
  <c r="AN484" i="1"/>
  <c r="AM484" i="1"/>
  <c r="AL484" i="1"/>
  <c r="AK484" i="1"/>
  <c r="AI484" i="1"/>
  <c r="AG484" i="1"/>
  <c r="AD484" i="1"/>
  <c r="AC484" i="1"/>
  <c r="AB484" i="1"/>
  <c r="Y484" i="1"/>
  <c r="O484" i="1"/>
  <c r="K484" i="1"/>
  <c r="AQ483" i="1"/>
  <c r="AP483" i="1"/>
  <c r="AO483" i="1"/>
  <c r="AN483" i="1"/>
  <c r="AM483" i="1"/>
  <c r="AL483" i="1"/>
  <c r="AK483" i="1"/>
  <c r="AI483" i="1"/>
  <c r="AG483" i="1"/>
  <c r="AD483" i="1"/>
  <c r="AC483" i="1"/>
  <c r="AB483" i="1"/>
  <c r="Y483" i="1"/>
  <c r="O483" i="1"/>
  <c r="K483" i="1"/>
  <c r="AQ482" i="1"/>
  <c r="AP482" i="1"/>
  <c r="AO482" i="1"/>
  <c r="AN482" i="1"/>
  <c r="AM482" i="1"/>
  <c r="AL482" i="1"/>
  <c r="AK482" i="1"/>
  <c r="AI482" i="1"/>
  <c r="AG482" i="1"/>
  <c r="AD482" i="1"/>
  <c r="AC482" i="1"/>
  <c r="AB482" i="1"/>
  <c r="Y482" i="1"/>
  <c r="O482" i="1"/>
  <c r="K482" i="1"/>
  <c r="AQ481" i="1"/>
  <c r="AP481" i="1"/>
  <c r="AO481" i="1"/>
  <c r="AM481" i="1"/>
  <c r="AL481" i="1"/>
  <c r="AK481" i="1"/>
  <c r="AI481" i="1"/>
  <c r="AG481" i="1"/>
  <c r="AD481" i="1"/>
  <c r="AC481" i="1"/>
  <c r="AB481" i="1"/>
  <c r="Y481" i="1"/>
  <c r="O481" i="1"/>
  <c r="K481" i="1"/>
  <c r="AQ480" i="1"/>
  <c r="AP480" i="1"/>
  <c r="AO480" i="1"/>
  <c r="AN480" i="1"/>
  <c r="AM480" i="1"/>
  <c r="AL480" i="1"/>
  <c r="AK480" i="1"/>
  <c r="AI480" i="1"/>
  <c r="AG480" i="1"/>
  <c r="AD480" i="1"/>
  <c r="AC480" i="1"/>
  <c r="AB480" i="1"/>
  <c r="Y480" i="1"/>
  <c r="O480" i="1"/>
  <c r="K480" i="1"/>
  <c r="AQ479" i="1"/>
  <c r="AP479" i="1"/>
  <c r="AO479" i="1"/>
  <c r="AN479" i="1"/>
  <c r="AM479" i="1"/>
  <c r="AL479" i="1"/>
  <c r="AK479" i="1"/>
  <c r="AI479" i="1"/>
  <c r="AG479" i="1"/>
  <c r="AD479" i="1"/>
  <c r="AC479" i="1"/>
  <c r="AB479" i="1"/>
  <c r="Y479" i="1"/>
  <c r="O479" i="1"/>
  <c r="K479" i="1"/>
  <c r="AQ478" i="1"/>
  <c r="AP478" i="1"/>
  <c r="AO478" i="1"/>
  <c r="AN478" i="1"/>
  <c r="AM478" i="1"/>
  <c r="AL478" i="1"/>
  <c r="AK478" i="1"/>
  <c r="AI478" i="1"/>
  <c r="AG478" i="1"/>
  <c r="AD478" i="1"/>
  <c r="AC478" i="1"/>
  <c r="AB478" i="1"/>
  <c r="Y478" i="1"/>
  <c r="O478" i="1"/>
  <c r="K478" i="1"/>
  <c r="AQ477" i="1"/>
  <c r="AP477" i="1"/>
  <c r="AO477" i="1"/>
  <c r="AN477" i="1"/>
  <c r="AM477" i="1"/>
  <c r="AL477" i="1"/>
  <c r="AK477" i="1"/>
  <c r="AI477" i="1"/>
  <c r="AG477" i="1"/>
  <c r="AD477" i="1"/>
  <c r="AC477" i="1"/>
  <c r="AB477" i="1"/>
  <c r="Y477" i="1"/>
  <c r="O477" i="1"/>
  <c r="K477" i="1"/>
  <c r="AQ476" i="1"/>
  <c r="AP476" i="1"/>
  <c r="AO476" i="1"/>
  <c r="AN476" i="1"/>
  <c r="AM476" i="1"/>
  <c r="AL476" i="1"/>
  <c r="AK476" i="1"/>
  <c r="AI476" i="1"/>
  <c r="AG476" i="1"/>
  <c r="AD476" i="1"/>
  <c r="AC476" i="1"/>
  <c r="AB476" i="1"/>
  <c r="Y476" i="1"/>
  <c r="O476" i="1"/>
  <c r="K476" i="1"/>
  <c r="AQ475" i="1"/>
  <c r="AP475" i="1"/>
  <c r="AO475" i="1"/>
  <c r="AN475" i="1"/>
  <c r="AM475" i="1"/>
  <c r="AL475" i="1"/>
  <c r="AK475" i="1"/>
  <c r="AI475" i="1"/>
  <c r="AG475" i="1"/>
  <c r="AD475" i="1"/>
  <c r="AC475" i="1"/>
  <c r="AB475" i="1"/>
  <c r="Y475" i="1"/>
  <c r="O475" i="1"/>
  <c r="K475" i="1"/>
  <c r="AQ474" i="1"/>
  <c r="AP474" i="1"/>
  <c r="AO474" i="1"/>
  <c r="AN474" i="1"/>
  <c r="AM474" i="1"/>
  <c r="AL474" i="1"/>
  <c r="AK474" i="1"/>
  <c r="AI474" i="1"/>
  <c r="AG474" i="1"/>
  <c r="AD474" i="1"/>
  <c r="AC474" i="1"/>
  <c r="AB474" i="1"/>
  <c r="Y474" i="1"/>
  <c r="O474" i="1"/>
  <c r="K474" i="1"/>
  <c r="AQ473" i="1"/>
  <c r="AP473" i="1"/>
  <c r="AO473" i="1"/>
  <c r="AN473" i="1"/>
  <c r="AM473" i="1"/>
  <c r="AL473" i="1"/>
  <c r="AK473" i="1"/>
  <c r="AI473" i="1"/>
  <c r="AG473" i="1"/>
  <c r="AD473" i="1"/>
  <c r="AC473" i="1"/>
  <c r="AB473" i="1"/>
  <c r="Y473" i="1"/>
  <c r="O473" i="1"/>
  <c r="K473" i="1"/>
  <c r="AQ472" i="1"/>
  <c r="AP472" i="1"/>
  <c r="AO472" i="1"/>
  <c r="AN472" i="1"/>
  <c r="AM472" i="1"/>
  <c r="AL472" i="1"/>
  <c r="AK472" i="1"/>
  <c r="AI472" i="1"/>
  <c r="AG472" i="1"/>
  <c r="AD472" i="1"/>
  <c r="AC472" i="1"/>
  <c r="AB472" i="1"/>
  <c r="Y472" i="1"/>
  <c r="O472" i="1"/>
  <c r="K472" i="1"/>
  <c r="AQ471" i="1"/>
  <c r="AP471" i="1"/>
  <c r="AO471" i="1"/>
  <c r="AN471" i="1"/>
  <c r="AM471" i="1"/>
  <c r="AL471" i="1"/>
  <c r="AK471" i="1"/>
  <c r="AI471" i="1"/>
  <c r="AG471" i="1"/>
  <c r="AD471" i="1"/>
  <c r="AC471" i="1"/>
  <c r="AB471" i="1"/>
  <c r="Y471" i="1"/>
  <c r="O471" i="1"/>
  <c r="K471" i="1"/>
  <c r="AQ470" i="1"/>
  <c r="AP470" i="1"/>
  <c r="AO470" i="1"/>
  <c r="AN470" i="1"/>
  <c r="AM470" i="1"/>
  <c r="AL470" i="1"/>
  <c r="AK470" i="1"/>
  <c r="AI470" i="1"/>
  <c r="AG470" i="1"/>
  <c r="AD470" i="1"/>
  <c r="AC470" i="1"/>
  <c r="AB470" i="1"/>
  <c r="Y470" i="1"/>
  <c r="O470" i="1"/>
  <c r="K470" i="1"/>
  <c r="AQ469" i="1"/>
  <c r="AP469" i="1"/>
  <c r="AO469" i="1"/>
  <c r="AM469" i="1"/>
  <c r="AL469" i="1"/>
  <c r="AK469" i="1"/>
  <c r="AI469" i="1"/>
  <c r="AG469" i="1"/>
  <c r="AD469" i="1"/>
  <c r="AC469" i="1"/>
  <c r="AB469" i="1"/>
  <c r="Y469" i="1"/>
  <c r="O469" i="1"/>
  <c r="K469" i="1"/>
  <c r="AQ468" i="1"/>
  <c r="AP468" i="1"/>
  <c r="AO468" i="1"/>
  <c r="AN468" i="1"/>
  <c r="AM468" i="1"/>
  <c r="AL468" i="1"/>
  <c r="AK468" i="1"/>
  <c r="AI468" i="1"/>
  <c r="AG468" i="1"/>
  <c r="AD468" i="1"/>
  <c r="AC468" i="1"/>
  <c r="AB468" i="1"/>
  <c r="Y468" i="1"/>
  <c r="O468" i="1"/>
  <c r="K468" i="1"/>
  <c r="AQ467" i="1"/>
  <c r="AP467" i="1"/>
  <c r="AO467" i="1"/>
  <c r="AM467" i="1"/>
  <c r="AL467" i="1"/>
  <c r="AK467" i="1"/>
  <c r="AI467" i="1"/>
  <c r="AG467" i="1"/>
  <c r="AD467" i="1"/>
  <c r="AC467" i="1"/>
  <c r="AB467" i="1"/>
  <c r="Y467" i="1"/>
  <c r="O467" i="1"/>
  <c r="K467" i="1"/>
  <c r="AQ466" i="1"/>
  <c r="AP466" i="1"/>
  <c r="AO466" i="1"/>
  <c r="AN466" i="1"/>
  <c r="AM466" i="1"/>
  <c r="AL466" i="1"/>
  <c r="AK466" i="1"/>
  <c r="AI466" i="1"/>
  <c r="AG466" i="1"/>
  <c r="AD466" i="1"/>
  <c r="AC466" i="1"/>
  <c r="AB466" i="1"/>
  <c r="Y466" i="1"/>
  <c r="O466" i="1"/>
  <c r="K466" i="1"/>
  <c r="AQ465" i="1"/>
  <c r="AP465" i="1"/>
  <c r="AO465" i="1"/>
  <c r="AN465" i="1"/>
  <c r="AM465" i="1"/>
  <c r="AL465" i="1"/>
  <c r="AK465" i="1"/>
  <c r="AI465" i="1"/>
  <c r="AG465" i="1"/>
  <c r="AD465" i="1"/>
  <c r="AC465" i="1"/>
  <c r="AB465" i="1"/>
  <c r="Y465" i="1"/>
  <c r="O465" i="1"/>
  <c r="K465" i="1"/>
  <c r="AQ464" i="1"/>
  <c r="AP464" i="1"/>
  <c r="AO464" i="1"/>
  <c r="AN464" i="1"/>
  <c r="AM464" i="1"/>
  <c r="AL464" i="1"/>
  <c r="AK464" i="1"/>
  <c r="AI464" i="1"/>
  <c r="AG464" i="1"/>
  <c r="AD464" i="1"/>
  <c r="AC464" i="1"/>
  <c r="AB464" i="1"/>
  <c r="Y464" i="1"/>
  <c r="O464" i="1"/>
  <c r="K464" i="1"/>
  <c r="AQ463" i="1"/>
  <c r="AP463" i="1"/>
  <c r="AO463" i="1"/>
  <c r="AN463" i="1"/>
  <c r="AM463" i="1"/>
  <c r="AL463" i="1"/>
  <c r="AK463" i="1"/>
  <c r="AI463" i="1"/>
  <c r="AG463" i="1"/>
  <c r="AD463" i="1"/>
  <c r="AC463" i="1"/>
  <c r="AB463" i="1"/>
  <c r="Y463" i="1"/>
  <c r="O463" i="1"/>
  <c r="K463" i="1"/>
  <c r="AQ462" i="1"/>
  <c r="AP462" i="1"/>
  <c r="AO462" i="1"/>
  <c r="AN462" i="1"/>
  <c r="AM462" i="1"/>
  <c r="AL462" i="1"/>
  <c r="AK462" i="1"/>
  <c r="AI462" i="1"/>
  <c r="AG462" i="1"/>
  <c r="AD462" i="1"/>
  <c r="AC462" i="1"/>
  <c r="AB462" i="1"/>
  <c r="Y462" i="1"/>
  <c r="O462" i="1"/>
  <c r="K462" i="1"/>
  <c r="AQ461" i="1"/>
  <c r="AP461" i="1"/>
  <c r="AO461" i="1"/>
  <c r="AN461" i="1"/>
  <c r="AM461" i="1"/>
  <c r="AL461" i="1"/>
  <c r="AK461" i="1"/>
  <c r="AI461" i="1"/>
  <c r="AG461" i="1"/>
  <c r="AD461" i="1"/>
  <c r="AC461" i="1"/>
  <c r="AB461" i="1"/>
  <c r="Y461" i="1"/>
  <c r="O461" i="1"/>
  <c r="K461" i="1"/>
  <c r="AQ460" i="1"/>
  <c r="AP460" i="1"/>
  <c r="AO460" i="1"/>
  <c r="AN460" i="1"/>
  <c r="AM460" i="1"/>
  <c r="AL460" i="1"/>
  <c r="AK460" i="1"/>
  <c r="AI460" i="1"/>
  <c r="AG460" i="1"/>
  <c r="AD460" i="1"/>
  <c r="AC460" i="1"/>
  <c r="AB460" i="1"/>
  <c r="Y460" i="1"/>
  <c r="O460" i="1"/>
  <c r="K460" i="1"/>
  <c r="AQ459" i="1"/>
  <c r="AP459" i="1"/>
  <c r="AO459" i="1"/>
  <c r="AM459" i="1"/>
  <c r="AL459" i="1"/>
  <c r="AK459" i="1"/>
  <c r="AI459" i="1"/>
  <c r="AG459" i="1"/>
  <c r="AD459" i="1"/>
  <c r="AC459" i="1"/>
  <c r="AB459" i="1"/>
  <c r="Y459" i="1"/>
  <c r="O459" i="1"/>
  <c r="K459" i="1"/>
  <c r="AQ458" i="1"/>
  <c r="AP458" i="1"/>
  <c r="AO458" i="1"/>
  <c r="AN458" i="1"/>
  <c r="AM458" i="1"/>
  <c r="AL458" i="1"/>
  <c r="AK458" i="1"/>
  <c r="AI458" i="1"/>
  <c r="AG458" i="1"/>
  <c r="AD458" i="1"/>
  <c r="AC458" i="1"/>
  <c r="AB458" i="1"/>
  <c r="Y458" i="1"/>
  <c r="O458" i="1"/>
  <c r="K458" i="1"/>
  <c r="AQ457" i="1"/>
  <c r="AP457" i="1"/>
  <c r="AO457" i="1"/>
  <c r="AN457" i="1"/>
  <c r="AM457" i="1"/>
  <c r="AL457" i="1"/>
  <c r="AK457" i="1"/>
  <c r="AI457" i="1"/>
  <c r="AG457" i="1"/>
  <c r="AD457" i="1"/>
  <c r="AC457" i="1"/>
  <c r="AB457" i="1"/>
  <c r="Y457" i="1"/>
  <c r="O457" i="1"/>
  <c r="K457" i="1"/>
  <c r="AQ456" i="1"/>
  <c r="AP456" i="1"/>
  <c r="AO456" i="1"/>
  <c r="AM456" i="1"/>
  <c r="AL456" i="1"/>
  <c r="AK456" i="1"/>
  <c r="AI456" i="1"/>
  <c r="AG456" i="1"/>
  <c r="AD456" i="1"/>
  <c r="AC456" i="1"/>
  <c r="AB456" i="1"/>
  <c r="Y456" i="1"/>
  <c r="O456" i="1"/>
  <c r="K456" i="1"/>
  <c r="AQ455" i="1"/>
  <c r="AP455" i="1"/>
  <c r="AO455" i="1"/>
  <c r="AN455" i="1"/>
  <c r="AM455" i="1"/>
  <c r="AL455" i="1"/>
  <c r="AK455" i="1"/>
  <c r="AI455" i="1"/>
  <c r="AG455" i="1"/>
  <c r="AD455" i="1"/>
  <c r="AC455" i="1"/>
  <c r="AB455" i="1"/>
  <c r="Y455" i="1"/>
  <c r="O455" i="1"/>
  <c r="K455" i="1"/>
  <c r="AQ454" i="1"/>
  <c r="AP454" i="1"/>
  <c r="AO454" i="1"/>
  <c r="AN454" i="1"/>
  <c r="AM454" i="1"/>
  <c r="AL454" i="1"/>
  <c r="AK454" i="1"/>
  <c r="AI454" i="1"/>
  <c r="AG454" i="1"/>
  <c r="AD454" i="1"/>
  <c r="AC454" i="1"/>
  <c r="AB454" i="1"/>
  <c r="Y454" i="1"/>
  <c r="O454" i="1"/>
  <c r="K454" i="1"/>
  <c r="AQ453" i="1"/>
  <c r="AP453" i="1"/>
  <c r="AO453" i="1"/>
  <c r="AN453" i="1"/>
  <c r="AM453" i="1"/>
  <c r="AL453" i="1"/>
  <c r="AK453" i="1"/>
  <c r="AI453" i="1"/>
  <c r="AG453" i="1"/>
  <c r="AD453" i="1"/>
  <c r="AC453" i="1"/>
  <c r="AB453" i="1"/>
  <c r="Y453" i="1"/>
  <c r="O453" i="1"/>
  <c r="K453" i="1"/>
  <c r="AQ452" i="1"/>
  <c r="AP452" i="1"/>
  <c r="AO452" i="1"/>
  <c r="AN452" i="1"/>
  <c r="AM452" i="1"/>
  <c r="AL452" i="1"/>
  <c r="AK452" i="1"/>
  <c r="AI452" i="1"/>
  <c r="AG452" i="1"/>
  <c r="AD452" i="1"/>
  <c r="AC452" i="1"/>
  <c r="AB452" i="1"/>
  <c r="Y452" i="1"/>
  <c r="O452" i="1"/>
  <c r="K452" i="1"/>
  <c r="AQ451" i="1"/>
  <c r="AP451" i="1"/>
  <c r="AO451" i="1"/>
  <c r="AN451" i="1"/>
  <c r="AM451" i="1"/>
  <c r="AL451" i="1"/>
  <c r="AK451" i="1"/>
  <c r="AI451" i="1"/>
  <c r="AG451" i="1"/>
  <c r="AD451" i="1"/>
  <c r="AC451" i="1"/>
  <c r="AB451" i="1"/>
  <c r="Y451" i="1"/>
  <c r="O451" i="1"/>
  <c r="K451" i="1"/>
  <c r="AQ450" i="1"/>
  <c r="AP450" i="1"/>
  <c r="AO450" i="1"/>
  <c r="AN450" i="1"/>
  <c r="AM450" i="1"/>
  <c r="AL450" i="1"/>
  <c r="AK450" i="1"/>
  <c r="AI450" i="1"/>
  <c r="AG450" i="1"/>
  <c r="AD450" i="1"/>
  <c r="AC450" i="1"/>
  <c r="AB450" i="1"/>
  <c r="Y450" i="1"/>
  <c r="O450" i="1"/>
  <c r="K450" i="1"/>
  <c r="AQ449" i="1"/>
  <c r="AP449" i="1"/>
  <c r="AO449" i="1"/>
  <c r="AN449" i="1"/>
  <c r="AM449" i="1"/>
  <c r="AL449" i="1"/>
  <c r="AK449" i="1"/>
  <c r="AI449" i="1"/>
  <c r="AG449" i="1"/>
  <c r="AD449" i="1"/>
  <c r="AC449" i="1"/>
  <c r="AB449" i="1"/>
  <c r="Y449" i="1"/>
  <c r="O449" i="1"/>
  <c r="K449" i="1"/>
  <c r="AQ448" i="1"/>
  <c r="AP448" i="1"/>
  <c r="AO448" i="1"/>
  <c r="AN448" i="1"/>
  <c r="AM448" i="1"/>
  <c r="AL448" i="1"/>
  <c r="AK448" i="1"/>
  <c r="AI448" i="1"/>
  <c r="AG448" i="1"/>
  <c r="AD448" i="1"/>
  <c r="AC448" i="1"/>
  <c r="AB448" i="1"/>
  <c r="Y448" i="1"/>
  <c r="O448" i="1"/>
  <c r="K448" i="1"/>
  <c r="AQ447" i="1"/>
  <c r="AP447" i="1"/>
  <c r="AO447" i="1"/>
  <c r="AN447" i="1"/>
  <c r="AM447" i="1"/>
  <c r="AL447" i="1"/>
  <c r="AK447" i="1"/>
  <c r="AI447" i="1"/>
  <c r="AG447" i="1"/>
  <c r="AD447" i="1"/>
  <c r="AC447" i="1"/>
  <c r="AB447" i="1"/>
  <c r="Y447" i="1"/>
  <c r="O447" i="1"/>
  <c r="K447" i="1"/>
  <c r="AQ446" i="1"/>
  <c r="AP446" i="1"/>
  <c r="AO446" i="1"/>
  <c r="AN446" i="1"/>
  <c r="AM446" i="1"/>
  <c r="AL446" i="1"/>
  <c r="AK446" i="1"/>
  <c r="AI446" i="1"/>
  <c r="AG446" i="1"/>
  <c r="AD446" i="1"/>
  <c r="AC446" i="1"/>
  <c r="AB446" i="1"/>
  <c r="Y446" i="1"/>
  <c r="O446" i="1"/>
  <c r="K446" i="1"/>
  <c r="AQ445" i="1"/>
  <c r="AP445" i="1"/>
  <c r="AO445" i="1"/>
  <c r="AN445" i="1"/>
  <c r="AM445" i="1"/>
  <c r="AL445" i="1"/>
  <c r="AK445" i="1"/>
  <c r="AI445" i="1"/>
  <c r="AG445" i="1"/>
  <c r="AD445" i="1"/>
  <c r="AC445" i="1"/>
  <c r="AB445" i="1"/>
  <c r="Y445" i="1"/>
  <c r="O445" i="1"/>
  <c r="K445" i="1"/>
  <c r="AQ444" i="1"/>
  <c r="AP444" i="1"/>
  <c r="AO444" i="1"/>
  <c r="AN444" i="1"/>
  <c r="AM444" i="1"/>
  <c r="AL444" i="1"/>
  <c r="AK444" i="1"/>
  <c r="AI444" i="1"/>
  <c r="AG444" i="1"/>
  <c r="AD444" i="1"/>
  <c r="AC444" i="1"/>
  <c r="AB444" i="1"/>
  <c r="Y444" i="1"/>
  <c r="O444" i="1"/>
  <c r="K444" i="1"/>
  <c r="AQ443" i="1"/>
  <c r="AP443" i="1"/>
  <c r="AO443" i="1"/>
  <c r="AM443" i="1"/>
  <c r="AL443" i="1"/>
  <c r="AK443" i="1"/>
  <c r="AI443" i="1"/>
  <c r="AG443" i="1"/>
  <c r="AD443" i="1"/>
  <c r="AC443" i="1"/>
  <c r="AB443" i="1"/>
  <c r="Y443" i="1"/>
  <c r="O443" i="1"/>
  <c r="K443" i="1"/>
  <c r="AQ442" i="1"/>
  <c r="AP442" i="1"/>
  <c r="AO442" i="1"/>
  <c r="AN442" i="1"/>
  <c r="AM442" i="1"/>
  <c r="AL442" i="1"/>
  <c r="AK442" i="1"/>
  <c r="AI442" i="1"/>
  <c r="AG442" i="1"/>
  <c r="AD442" i="1"/>
  <c r="AC442" i="1"/>
  <c r="AB442" i="1"/>
  <c r="Y442" i="1"/>
  <c r="O442" i="1"/>
  <c r="K442" i="1"/>
  <c r="AQ441" i="1"/>
  <c r="AP441" i="1"/>
  <c r="AO441" i="1"/>
  <c r="AN441" i="1"/>
  <c r="AM441" i="1"/>
  <c r="AL441" i="1"/>
  <c r="AK441" i="1"/>
  <c r="AI441" i="1"/>
  <c r="AG441" i="1"/>
  <c r="AD441" i="1"/>
  <c r="AC441" i="1"/>
  <c r="AB441" i="1"/>
  <c r="Y441" i="1"/>
  <c r="O441" i="1"/>
  <c r="K441" i="1"/>
  <c r="AQ440" i="1"/>
  <c r="AP440" i="1"/>
  <c r="AO440" i="1"/>
  <c r="AN440" i="1"/>
  <c r="AM440" i="1"/>
  <c r="AL440" i="1"/>
  <c r="AK440" i="1"/>
  <c r="AI440" i="1"/>
  <c r="AG440" i="1"/>
  <c r="AD440" i="1"/>
  <c r="AC440" i="1"/>
  <c r="AB440" i="1"/>
  <c r="Y440" i="1"/>
  <c r="O440" i="1"/>
  <c r="K440" i="1"/>
  <c r="AQ439" i="1"/>
  <c r="AP439" i="1"/>
  <c r="AO439" i="1"/>
  <c r="AM439" i="1"/>
  <c r="AL439" i="1"/>
  <c r="AK439" i="1"/>
  <c r="AI439" i="1"/>
  <c r="AG439" i="1"/>
  <c r="AD439" i="1"/>
  <c r="AC439" i="1"/>
  <c r="AB439" i="1"/>
  <c r="Y439" i="1"/>
  <c r="O439" i="1"/>
  <c r="K439" i="1"/>
  <c r="AQ438" i="1"/>
  <c r="AP438" i="1"/>
  <c r="AO438" i="1"/>
  <c r="AN438" i="1"/>
  <c r="AM438" i="1"/>
  <c r="AL438" i="1"/>
  <c r="AK438" i="1"/>
  <c r="AI438" i="1"/>
  <c r="AG438" i="1"/>
  <c r="AD438" i="1"/>
  <c r="AC438" i="1"/>
  <c r="AB438" i="1"/>
  <c r="Y438" i="1"/>
  <c r="O438" i="1"/>
  <c r="K438" i="1"/>
  <c r="AQ437" i="1"/>
  <c r="AP437" i="1"/>
  <c r="AO437" i="1"/>
  <c r="AN437" i="1"/>
  <c r="AM437" i="1"/>
  <c r="AL437" i="1"/>
  <c r="AK437" i="1"/>
  <c r="AI437" i="1"/>
  <c r="AG437" i="1"/>
  <c r="AD437" i="1"/>
  <c r="AC437" i="1"/>
  <c r="AB437" i="1"/>
  <c r="Y437" i="1"/>
  <c r="O437" i="1"/>
  <c r="K437" i="1"/>
  <c r="AQ436" i="1"/>
  <c r="AP436" i="1"/>
  <c r="AO436" i="1"/>
  <c r="AN436" i="1"/>
  <c r="AM436" i="1"/>
  <c r="AL436" i="1"/>
  <c r="AK436" i="1"/>
  <c r="AI436" i="1"/>
  <c r="AG436" i="1"/>
  <c r="AD436" i="1"/>
  <c r="AC436" i="1"/>
  <c r="AB436" i="1"/>
  <c r="Y436" i="1"/>
  <c r="O436" i="1"/>
  <c r="K436" i="1"/>
  <c r="AQ435" i="1"/>
  <c r="AP435" i="1"/>
  <c r="AO435" i="1"/>
  <c r="AN435" i="1"/>
  <c r="AM435" i="1"/>
  <c r="AL435" i="1"/>
  <c r="AK435" i="1"/>
  <c r="AI435" i="1"/>
  <c r="AG435" i="1"/>
  <c r="AD435" i="1"/>
  <c r="AC435" i="1"/>
  <c r="AB435" i="1"/>
  <c r="Y435" i="1"/>
  <c r="O435" i="1"/>
  <c r="K435" i="1"/>
  <c r="AQ434" i="1"/>
  <c r="AP434" i="1"/>
  <c r="AO434" i="1"/>
  <c r="AN434" i="1"/>
  <c r="AM434" i="1"/>
  <c r="AL434" i="1"/>
  <c r="AK434" i="1"/>
  <c r="AI434" i="1"/>
  <c r="AG434" i="1"/>
  <c r="AD434" i="1"/>
  <c r="AC434" i="1"/>
  <c r="AB434" i="1"/>
  <c r="Y434" i="1"/>
  <c r="O434" i="1"/>
  <c r="K434" i="1"/>
  <c r="AQ433" i="1"/>
  <c r="AP433" i="1"/>
  <c r="AO433" i="1"/>
  <c r="AN433" i="1"/>
  <c r="AM433" i="1"/>
  <c r="AL433" i="1"/>
  <c r="AK433" i="1"/>
  <c r="AI433" i="1"/>
  <c r="AG433" i="1"/>
  <c r="AD433" i="1"/>
  <c r="AC433" i="1"/>
  <c r="AB433" i="1"/>
  <c r="Y433" i="1"/>
  <c r="O433" i="1"/>
  <c r="K433" i="1"/>
  <c r="AQ432" i="1"/>
  <c r="AP432" i="1"/>
  <c r="AO432" i="1"/>
  <c r="AN432" i="1"/>
  <c r="AM432" i="1"/>
  <c r="AL432" i="1"/>
  <c r="AK432" i="1"/>
  <c r="AI432" i="1"/>
  <c r="AG432" i="1"/>
  <c r="AD432" i="1"/>
  <c r="AC432" i="1"/>
  <c r="AB432" i="1"/>
  <c r="Y432" i="1"/>
  <c r="O432" i="1"/>
  <c r="K432" i="1"/>
  <c r="AQ431" i="1"/>
  <c r="AP431" i="1"/>
  <c r="AO431" i="1"/>
  <c r="AM431" i="1"/>
  <c r="AL431" i="1"/>
  <c r="AK431" i="1"/>
  <c r="AI431" i="1"/>
  <c r="AG431" i="1"/>
  <c r="AD431" i="1"/>
  <c r="AC431" i="1"/>
  <c r="AB431" i="1"/>
  <c r="Y431" i="1"/>
  <c r="O431" i="1"/>
  <c r="K431" i="1"/>
  <c r="AQ430" i="1"/>
  <c r="AP430" i="1"/>
  <c r="AO430" i="1"/>
  <c r="AM430" i="1"/>
  <c r="AL430" i="1"/>
  <c r="AK430" i="1"/>
  <c r="AI430" i="1"/>
  <c r="AG430" i="1"/>
  <c r="AD430" i="1"/>
  <c r="AC430" i="1"/>
  <c r="AB430" i="1"/>
  <c r="Y430" i="1"/>
  <c r="O430" i="1"/>
  <c r="K430" i="1"/>
  <c r="AQ429" i="1"/>
  <c r="AP429" i="1"/>
  <c r="AO429" i="1"/>
  <c r="AN429" i="1"/>
  <c r="AM429" i="1"/>
  <c r="AL429" i="1"/>
  <c r="AK429" i="1"/>
  <c r="AI429" i="1"/>
  <c r="AG429" i="1"/>
  <c r="AD429" i="1"/>
  <c r="AC429" i="1"/>
  <c r="AB429" i="1"/>
  <c r="Y429" i="1"/>
  <c r="O429" i="1"/>
  <c r="K429" i="1"/>
  <c r="AQ428" i="1"/>
  <c r="AP428" i="1"/>
  <c r="AO428" i="1"/>
  <c r="AN428" i="1"/>
  <c r="AM428" i="1"/>
  <c r="AL428" i="1"/>
  <c r="AK428" i="1"/>
  <c r="AI428" i="1"/>
  <c r="AG428" i="1"/>
  <c r="AD428" i="1"/>
  <c r="AC428" i="1"/>
  <c r="AB428" i="1"/>
  <c r="Y428" i="1"/>
  <c r="O428" i="1"/>
  <c r="K428" i="1"/>
  <c r="AQ427" i="1"/>
  <c r="AP427" i="1"/>
  <c r="AO427" i="1"/>
  <c r="AM427" i="1"/>
  <c r="AL427" i="1"/>
  <c r="AK427" i="1"/>
  <c r="AI427" i="1"/>
  <c r="AG427" i="1"/>
  <c r="AD427" i="1"/>
  <c r="AC427" i="1"/>
  <c r="AB427" i="1"/>
  <c r="Y427" i="1"/>
  <c r="O427" i="1"/>
  <c r="K427" i="1"/>
  <c r="AQ426" i="1"/>
  <c r="AP426" i="1"/>
  <c r="AO426" i="1"/>
  <c r="AM426" i="1"/>
  <c r="AL426" i="1"/>
  <c r="AK426" i="1"/>
  <c r="AI426" i="1"/>
  <c r="AG426" i="1"/>
  <c r="AD426" i="1"/>
  <c r="AC426" i="1"/>
  <c r="AB426" i="1"/>
  <c r="Y426" i="1"/>
  <c r="O426" i="1"/>
  <c r="K426" i="1"/>
  <c r="AQ425" i="1"/>
  <c r="AP425" i="1"/>
  <c r="AO425" i="1"/>
  <c r="AN425" i="1"/>
  <c r="AM425" i="1"/>
  <c r="AL425" i="1"/>
  <c r="AK425" i="1"/>
  <c r="AI425" i="1"/>
  <c r="AG425" i="1"/>
  <c r="AD425" i="1"/>
  <c r="AC425" i="1"/>
  <c r="AB425" i="1"/>
  <c r="Y425" i="1"/>
  <c r="O425" i="1"/>
  <c r="K425" i="1"/>
  <c r="AQ424" i="1"/>
  <c r="AP424" i="1"/>
  <c r="AO424" i="1"/>
  <c r="AN424" i="1"/>
  <c r="AM424" i="1"/>
  <c r="AL424" i="1"/>
  <c r="AK424" i="1"/>
  <c r="AI424" i="1"/>
  <c r="AG424" i="1"/>
  <c r="AD424" i="1"/>
  <c r="AC424" i="1"/>
  <c r="AB424" i="1"/>
  <c r="Y424" i="1"/>
  <c r="O424" i="1"/>
  <c r="K424" i="1"/>
  <c r="AQ423" i="1"/>
  <c r="AP423" i="1"/>
  <c r="AO423" i="1"/>
  <c r="AN423" i="1"/>
  <c r="AM423" i="1"/>
  <c r="AL423" i="1"/>
  <c r="AK423" i="1"/>
  <c r="AI423" i="1"/>
  <c r="AG423" i="1"/>
  <c r="AD423" i="1"/>
  <c r="AC423" i="1"/>
  <c r="AB423" i="1"/>
  <c r="Y423" i="1"/>
  <c r="O423" i="1"/>
  <c r="K423" i="1"/>
  <c r="AQ422" i="1"/>
  <c r="AP422" i="1"/>
  <c r="AO422" i="1"/>
  <c r="AN422" i="1"/>
  <c r="AM422" i="1"/>
  <c r="AL422" i="1"/>
  <c r="AK422" i="1"/>
  <c r="AI422" i="1"/>
  <c r="AG422" i="1"/>
  <c r="AD422" i="1"/>
  <c r="AC422" i="1"/>
  <c r="AB422" i="1"/>
  <c r="Y422" i="1"/>
  <c r="O422" i="1"/>
  <c r="K422" i="1"/>
  <c r="AQ421" i="1"/>
  <c r="AP421" i="1"/>
  <c r="AO421" i="1"/>
  <c r="AN421" i="1"/>
  <c r="AM421" i="1"/>
  <c r="AL421" i="1"/>
  <c r="AK421" i="1"/>
  <c r="AI421" i="1"/>
  <c r="AG421" i="1"/>
  <c r="AD421" i="1"/>
  <c r="AC421" i="1"/>
  <c r="AB421" i="1"/>
  <c r="Y421" i="1"/>
  <c r="O421" i="1"/>
  <c r="K421" i="1"/>
  <c r="AQ420" i="1"/>
  <c r="AP420" i="1"/>
  <c r="AO420" i="1"/>
  <c r="AN420" i="1"/>
  <c r="AM420" i="1"/>
  <c r="AL420" i="1"/>
  <c r="AK420" i="1"/>
  <c r="AI420" i="1"/>
  <c r="AG420" i="1"/>
  <c r="AD420" i="1"/>
  <c r="AC420" i="1"/>
  <c r="AB420" i="1"/>
  <c r="Y420" i="1"/>
  <c r="O420" i="1"/>
  <c r="K420" i="1"/>
  <c r="AQ419" i="1"/>
  <c r="AP419" i="1"/>
  <c r="AO419" i="1"/>
  <c r="AN419" i="1"/>
  <c r="AM419" i="1"/>
  <c r="AL419" i="1"/>
  <c r="AK419" i="1"/>
  <c r="AI419" i="1"/>
  <c r="AG419" i="1"/>
  <c r="AD419" i="1"/>
  <c r="AC419" i="1"/>
  <c r="AB419" i="1"/>
  <c r="Y419" i="1"/>
  <c r="O419" i="1"/>
  <c r="K419" i="1"/>
  <c r="AQ418" i="1"/>
  <c r="AP418" i="1"/>
  <c r="AO418" i="1"/>
  <c r="AM418" i="1"/>
  <c r="AL418" i="1"/>
  <c r="AK418" i="1"/>
  <c r="AI418" i="1"/>
  <c r="AG418" i="1"/>
  <c r="AD418" i="1"/>
  <c r="AC418" i="1"/>
  <c r="AB418" i="1"/>
  <c r="Y418" i="1"/>
  <c r="O418" i="1"/>
  <c r="K418" i="1"/>
  <c r="AQ417" i="1"/>
  <c r="AP417" i="1"/>
  <c r="AO417" i="1"/>
  <c r="AN417" i="1"/>
  <c r="AM417" i="1"/>
  <c r="AL417" i="1"/>
  <c r="AK417" i="1"/>
  <c r="AI417" i="1"/>
  <c r="AG417" i="1"/>
  <c r="AD417" i="1"/>
  <c r="AC417" i="1"/>
  <c r="AB417" i="1"/>
  <c r="Y417" i="1"/>
  <c r="O417" i="1"/>
  <c r="K417" i="1"/>
  <c r="AQ416" i="1"/>
  <c r="AP416" i="1"/>
  <c r="AO416" i="1"/>
  <c r="AN416" i="1"/>
  <c r="AM416" i="1"/>
  <c r="AL416" i="1"/>
  <c r="AK416" i="1"/>
  <c r="AI416" i="1"/>
  <c r="AG416" i="1"/>
  <c r="AD416" i="1"/>
  <c r="AC416" i="1"/>
  <c r="AB416" i="1"/>
  <c r="Y416" i="1"/>
  <c r="O416" i="1"/>
  <c r="K416" i="1"/>
  <c r="AQ415" i="1"/>
  <c r="AP415" i="1"/>
  <c r="AO415" i="1"/>
  <c r="AN415" i="1"/>
  <c r="AM415" i="1"/>
  <c r="AL415" i="1"/>
  <c r="AK415" i="1"/>
  <c r="AI415" i="1"/>
  <c r="AG415" i="1"/>
  <c r="AD415" i="1"/>
  <c r="AC415" i="1"/>
  <c r="AB415" i="1"/>
  <c r="Y415" i="1"/>
  <c r="O415" i="1"/>
  <c r="K415" i="1"/>
  <c r="AQ414" i="1"/>
  <c r="AP414" i="1"/>
  <c r="AO414" i="1"/>
  <c r="AN414" i="1"/>
  <c r="AM414" i="1"/>
  <c r="AL414" i="1"/>
  <c r="AK414" i="1"/>
  <c r="AI414" i="1"/>
  <c r="AG414" i="1"/>
  <c r="AD414" i="1"/>
  <c r="AC414" i="1"/>
  <c r="AB414" i="1"/>
  <c r="Y414" i="1"/>
  <c r="O414" i="1"/>
  <c r="K414" i="1"/>
  <c r="AQ413" i="1"/>
  <c r="AP413" i="1"/>
  <c r="AO413" i="1"/>
  <c r="AN413" i="1"/>
  <c r="AM413" i="1"/>
  <c r="AL413" i="1"/>
  <c r="AK413" i="1"/>
  <c r="AI413" i="1"/>
  <c r="AG413" i="1"/>
  <c r="AD413" i="1"/>
  <c r="AC413" i="1"/>
  <c r="AB413" i="1"/>
  <c r="Y413" i="1"/>
  <c r="O413" i="1"/>
  <c r="K413" i="1"/>
  <c r="AQ412" i="1"/>
  <c r="AP412" i="1"/>
  <c r="AO412" i="1"/>
  <c r="AN412" i="1"/>
  <c r="AM412" i="1"/>
  <c r="AL412" i="1"/>
  <c r="AK412" i="1"/>
  <c r="AI412" i="1"/>
  <c r="AG412" i="1"/>
  <c r="AD412" i="1"/>
  <c r="AC412" i="1"/>
  <c r="AB412" i="1"/>
  <c r="Y412" i="1"/>
  <c r="O412" i="1"/>
  <c r="K412" i="1"/>
  <c r="AQ411" i="1"/>
  <c r="AP411" i="1"/>
  <c r="AO411" i="1"/>
  <c r="AN411" i="1"/>
  <c r="AM411" i="1"/>
  <c r="AL411" i="1"/>
  <c r="AK411" i="1"/>
  <c r="AI411" i="1"/>
  <c r="AG411" i="1"/>
  <c r="AD411" i="1"/>
  <c r="AC411" i="1"/>
  <c r="AB411" i="1"/>
  <c r="Y411" i="1"/>
  <c r="O411" i="1"/>
  <c r="K411" i="1"/>
  <c r="AQ410" i="1"/>
  <c r="AP410" i="1"/>
  <c r="AO410" i="1"/>
  <c r="AM410" i="1"/>
  <c r="AL410" i="1"/>
  <c r="AK410" i="1"/>
  <c r="AI410" i="1"/>
  <c r="AG410" i="1"/>
  <c r="AD410" i="1"/>
  <c r="AC410" i="1"/>
  <c r="AB410" i="1"/>
  <c r="Y410" i="1"/>
  <c r="O410" i="1"/>
  <c r="K410" i="1"/>
  <c r="AQ409" i="1"/>
  <c r="AP409" i="1"/>
  <c r="AO409" i="1"/>
  <c r="AM409" i="1"/>
  <c r="AL409" i="1"/>
  <c r="AK409" i="1"/>
  <c r="AI409" i="1"/>
  <c r="AG409" i="1"/>
  <c r="AD409" i="1"/>
  <c r="AC409" i="1"/>
  <c r="AB409" i="1"/>
  <c r="Y409" i="1"/>
  <c r="O409" i="1"/>
  <c r="K409" i="1"/>
  <c r="AQ408" i="1"/>
  <c r="AP408" i="1"/>
  <c r="AO408" i="1"/>
  <c r="AN408" i="1"/>
  <c r="AM408" i="1"/>
  <c r="AL408" i="1"/>
  <c r="AK408" i="1"/>
  <c r="AI408" i="1"/>
  <c r="AG408" i="1"/>
  <c r="AD408" i="1"/>
  <c r="AC408" i="1"/>
  <c r="AB408" i="1"/>
  <c r="Y408" i="1"/>
  <c r="O408" i="1"/>
  <c r="K408" i="1"/>
  <c r="AQ407" i="1"/>
  <c r="AP407" i="1"/>
  <c r="AO407" i="1"/>
  <c r="AN407" i="1"/>
  <c r="AM407" i="1"/>
  <c r="AL407" i="1"/>
  <c r="AK407" i="1"/>
  <c r="AI407" i="1"/>
  <c r="AG407" i="1"/>
  <c r="AD407" i="1"/>
  <c r="AC407" i="1"/>
  <c r="AB407" i="1"/>
  <c r="Y407" i="1"/>
  <c r="O407" i="1"/>
  <c r="K407" i="1"/>
  <c r="AQ406" i="1"/>
  <c r="AP406" i="1"/>
  <c r="AO406" i="1"/>
  <c r="AM406" i="1"/>
  <c r="AL406" i="1"/>
  <c r="AK406" i="1"/>
  <c r="AI406" i="1"/>
  <c r="AG406" i="1"/>
  <c r="AD406" i="1"/>
  <c r="AC406" i="1"/>
  <c r="AB406" i="1"/>
  <c r="Y406" i="1"/>
  <c r="O406" i="1"/>
  <c r="K406" i="1"/>
  <c r="AQ405" i="1"/>
  <c r="AP405" i="1"/>
  <c r="AO405" i="1"/>
  <c r="AN405" i="1"/>
  <c r="AM405" i="1"/>
  <c r="AL405" i="1"/>
  <c r="AK405" i="1"/>
  <c r="AI405" i="1"/>
  <c r="AG405" i="1"/>
  <c r="AD405" i="1"/>
  <c r="AC405" i="1"/>
  <c r="AB405" i="1"/>
  <c r="Y405" i="1"/>
  <c r="O405" i="1"/>
  <c r="K405" i="1"/>
  <c r="AQ404" i="1"/>
  <c r="AP404" i="1"/>
  <c r="AO404" i="1"/>
  <c r="AM404" i="1"/>
  <c r="AL404" i="1"/>
  <c r="AK404" i="1"/>
  <c r="AI404" i="1"/>
  <c r="AG404" i="1"/>
  <c r="AD404" i="1"/>
  <c r="AC404" i="1"/>
  <c r="AB404" i="1"/>
  <c r="Y404" i="1"/>
  <c r="O404" i="1"/>
  <c r="K404" i="1"/>
  <c r="AQ403" i="1"/>
  <c r="AP403" i="1"/>
  <c r="AO403" i="1"/>
  <c r="AM403" i="1"/>
  <c r="AL403" i="1"/>
  <c r="AK403" i="1"/>
  <c r="AI403" i="1"/>
  <c r="AG403" i="1"/>
  <c r="AD403" i="1"/>
  <c r="AC403" i="1"/>
  <c r="AB403" i="1"/>
  <c r="Y403" i="1"/>
  <c r="O403" i="1"/>
  <c r="K403" i="1"/>
  <c r="AQ402" i="1"/>
  <c r="AP402" i="1"/>
  <c r="AO402" i="1"/>
  <c r="AN402" i="1"/>
  <c r="AM402" i="1"/>
  <c r="AL402" i="1"/>
  <c r="AK402" i="1"/>
  <c r="AI402" i="1"/>
  <c r="AG402" i="1"/>
  <c r="AD402" i="1"/>
  <c r="AC402" i="1"/>
  <c r="AB402" i="1"/>
  <c r="Y402" i="1"/>
  <c r="O402" i="1"/>
  <c r="K402" i="1"/>
  <c r="AQ401" i="1"/>
  <c r="AP401" i="1"/>
  <c r="AO401" i="1"/>
  <c r="AN401" i="1"/>
  <c r="AM401" i="1"/>
  <c r="AL401" i="1"/>
  <c r="AK401" i="1"/>
  <c r="AI401" i="1"/>
  <c r="AG401" i="1"/>
  <c r="AD401" i="1"/>
  <c r="AC401" i="1"/>
  <c r="AB401" i="1"/>
  <c r="Y401" i="1"/>
  <c r="O401" i="1"/>
  <c r="K401" i="1"/>
  <c r="AQ400" i="1"/>
  <c r="AP400" i="1"/>
  <c r="AO400" i="1"/>
  <c r="AN400" i="1"/>
  <c r="AM400" i="1"/>
  <c r="AL400" i="1"/>
  <c r="AK400" i="1"/>
  <c r="AI400" i="1"/>
  <c r="AG400" i="1"/>
  <c r="AD400" i="1"/>
  <c r="AC400" i="1"/>
  <c r="AB400" i="1"/>
  <c r="Y400" i="1"/>
  <c r="O400" i="1"/>
  <c r="K400" i="1"/>
  <c r="AQ399" i="1"/>
  <c r="AP399" i="1"/>
  <c r="AO399" i="1"/>
  <c r="AN399" i="1"/>
  <c r="AM399" i="1"/>
  <c r="AL399" i="1"/>
  <c r="AK399" i="1"/>
  <c r="AI399" i="1"/>
  <c r="AG399" i="1"/>
  <c r="AD399" i="1"/>
  <c r="AC399" i="1"/>
  <c r="AB399" i="1"/>
  <c r="Y399" i="1"/>
  <c r="O399" i="1"/>
  <c r="K399" i="1"/>
  <c r="AQ398" i="1"/>
  <c r="AP398" i="1"/>
  <c r="AO398" i="1"/>
  <c r="AN398" i="1"/>
  <c r="AM398" i="1"/>
  <c r="AL398" i="1"/>
  <c r="AK398" i="1"/>
  <c r="AI398" i="1"/>
  <c r="AG398" i="1"/>
  <c r="AD398" i="1"/>
  <c r="AC398" i="1"/>
  <c r="AB398" i="1"/>
  <c r="Y398" i="1"/>
  <c r="O398" i="1"/>
  <c r="K398" i="1"/>
  <c r="AQ397" i="1"/>
  <c r="AP397" i="1"/>
  <c r="AO397" i="1"/>
  <c r="AN397" i="1"/>
  <c r="AM397" i="1"/>
  <c r="AL397" i="1"/>
  <c r="AK397" i="1"/>
  <c r="AI397" i="1"/>
  <c r="AG397" i="1"/>
  <c r="AD397" i="1"/>
  <c r="AC397" i="1"/>
  <c r="AB397" i="1"/>
  <c r="Y397" i="1"/>
  <c r="O397" i="1"/>
  <c r="K397" i="1"/>
  <c r="AQ396" i="1"/>
  <c r="AP396" i="1"/>
  <c r="AO396" i="1"/>
  <c r="AN396" i="1"/>
  <c r="AM396" i="1"/>
  <c r="AL396" i="1"/>
  <c r="AK396" i="1"/>
  <c r="AI396" i="1"/>
  <c r="AG396" i="1"/>
  <c r="AD396" i="1"/>
  <c r="AC396" i="1"/>
  <c r="AB396" i="1"/>
  <c r="Y396" i="1"/>
  <c r="O396" i="1"/>
  <c r="K396" i="1"/>
  <c r="AQ395" i="1"/>
  <c r="AP395" i="1"/>
  <c r="AO395" i="1"/>
  <c r="AN395" i="1"/>
  <c r="AM395" i="1"/>
  <c r="AL395" i="1"/>
  <c r="AK395" i="1"/>
  <c r="AI395" i="1"/>
  <c r="AG395" i="1"/>
  <c r="AD395" i="1"/>
  <c r="AC395" i="1"/>
  <c r="AB395" i="1"/>
  <c r="Y395" i="1"/>
  <c r="O395" i="1"/>
  <c r="K395" i="1"/>
  <c r="AQ394" i="1"/>
  <c r="AP394" i="1"/>
  <c r="AO394" i="1"/>
  <c r="AN394" i="1"/>
  <c r="AM394" i="1"/>
  <c r="AL394" i="1"/>
  <c r="AK394" i="1"/>
  <c r="AI394" i="1"/>
  <c r="AG394" i="1"/>
  <c r="AD394" i="1"/>
  <c r="AC394" i="1"/>
  <c r="AB394" i="1"/>
  <c r="Y394" i="1"/>
  <c r="O394" i="1"/>
  <c r="K394" i="1"/>
  <c r="AQ393" i="1"/>
  <c r="AP393" i="1"/>
  <c r="AO393" i="1"/>
  <c r="AN393" i="1"/>
  <c r="AM393" i="1"/>
  <c r="AL393" i="1"/>
  <c r="AK393" i="1"/>
  <c r="AI393" i="1"/>
  <c r="AG393" i="1"/>
  <c r="AD393" i="1"/>
  <c r="AC393" i="1"/>
  <c r="AB393" i="1"/>
  <c r="Y393" i="1"/>
  <c r="O393" i="1"/>
  <c r="K393" i="1"/>
  <c r="AQ392" i="1"/>
  <c r="AP392" i="1"/>
  <c r="AO392" i="1"/>
  <c r="AN392" i="1"/>
  <c r="AM392" i="1"/>
  <c r="AL392" i="1"/>
  <c r="AK392" i="1"/>
  <c r="AI392" i="1"/>
  <c r="AG392" i="1"/>
  <c r="AD392" i="1"/>
  <c r="AC392" i="1"/>
  <c r="AB392" i="1"/>
  <c r="Y392" i="1"/>
  <c r="O392" i="1"/>
  <c r="K392" i="1"/>
  <c r="AQ391" i="1"/>
  <c r="AP391" i="1"/>
  <c r="AO391" i="1"/>
  <c r="AN391" i="1"/>
  <c r="AM391" i="1"/>
  <c r="AL391" i="1"/>
  <c r="AK391" i="1"/>
  <c r="AI391" i="1"/>
  <c r="AG391" i="1"/>
  <c r="AD391" i="1"/>
  <c r="AC391" i="1"/>
  <c r="AB391" i="1"/>
  <c r="Y391" i="1"/>
  <c r="O391" i="1"/>
  <c r="K391" i="1"/>
  <c r="AQ390" i="1"/>
  <c r="AP390" i="1"/>
  <c r="AO390" i="1"/>
  <c r="AN390" i="1"/>
  <c r="AM390" i="1"/>
  <c r="AL390" i="1"/>
  <c r="AK390" i="1"/>
  <c r="AI390" i="1"/>
  <c r="AG390" i="1"/>
  <c r="AD390" i="1"/>
  <c r="AC390" i="1"/>
  <c r="AB390" i="1"/>
  <c r="Y390" i="1"/>
  <c r="O390" i="1"/>
  <c r="K390" i="1"/>
  <c r="AQ389" i="1"/>
  <c r="AP389" i="1"/>
  <c r="AO389" i="1"/>
  <c r="AN389" i="1"/>
  <c r="AM389" i="1"/>
  <c r="AL389" i="1"/>
  <c r="AK389" i="1"/>
  <c r="AI389" i="1"/>
  <c r="AG389" i="1"/>
  <c r="AD389" i="1"/>
  <c r="AC389" i="1"/>
  <c r="AB389" i="1"/>
  <c r="Y389" i="1"/>
  <c r="O389" i="1"/>
  <c r="K389" i="1"/>
  <c r="AQ388" i="1"/>
  <c r="AP388" i="1"/>
  <c r="AO388" i="1"/>
  <c r="AN388" i="1"/>
  <c r="AM388" i="1"/>
  <c r="AL388" i="1"/>
  <c r="AK388" i="1"/>
  <c r="AI388" i="1"/>
  <c r="AG388" i="1"/>
  <c r="AD388" i="1"/>
  <c r="AC388" i="1"/>
  <c r="AB388" i="1"/>
  <c r="Y388" i="1"/>
  <c r="O388" i="1"/>
  <c r="K388" i="1"/>
  <c r="AQ387" i="1"/>
  <c r="AP387" i="1"/>
  <c r="AO387" i="1"/>
  <c r="AN387" i="1"/>
  <c r="AM387" i="1"/>
  <c r="AL387" i="1"/>
  <c r="AK387" i="1"/>
  <c r="AI387" i="1"/>
  <c r="AG387" i="1"/>
  <c r="AD387" i="1"/>
  <c r="AC387" i="1"/>
  <c r="AB387" i="1"/>
  <c r="Y387" i="1"/>
  <c r="O387" i="1"/>
  <c r="K387" i="1"/>
  <c r="AQ386" i="1"/>
  <c r="AP386" i="1"/>
  <c r="AO386" i="1"/>
  <c r="AN386" i="1"/>
  <c r="AM386" i="1"/>
  <c r="AL386" i="1"/>
  <c r="AK386" i="1"/>
  <c r="AI386" i="1"/>
  <c r="AG386" i="1"/>
  <c r="AD386" i="1"/>
  <c r="AC386" i="1"/>
  <c r="AB386" i="1"/>
  <c r="Y386" i="1"/>
  <c r="O386" i="1"/>
  <c r="K386" i="1"/>
  <c r="AQ385" i="1"/>
  <c r="AP385" i="1"/>
  <c r="AO385" i="1"/>
  <c r="AN385" i="1"/>
  <c r="AM385" i="1"/>
  <c r="AL385" i="1"/>
  <c r="AK385" i="1"/>
  <c r="AI385" i="1"/>
  <c r="AG385" i="1"/>
  <c r="AD385" i="1"/>
  <c r="AC385" i="1"/>
  <c r="AB385" i="1"/>
  <c r="Y385" i="1"/>
  <c r="O385" i="1"/>
  <c r="K385" i="1"/>
  <c r="AQ384" i="1"/>
  <c r="AP384" i="1"/>
  <c r="AO384" i="1"/>
  <c r="AN384" i="1"/>
  <c r="AM384" i="1"/>
  <c r="AL384" i="1"/>
  <c r="AK384" i="1"/>
  <c r="AI384" i="1"/>
  <c r="AG384" i="1"/>
  <c r="AD384" i="1"/>
  <c r="AC384" i="1"/>
  <c r="AB384" i="1"/>
  <c r="Y384" i="1"/>
  <c r="O384" i="1"/>
  <c r="K384" i="1"/>
  <c r="AQ383" i="1"/>
  <c r="AP383" i="1"/>
  <c r="AO383" i="1"/>
  <c r="AN383" i="1"/>
  <c r="AM383" i="1"/>
  <c r="AL383" i="1"/>
  <c r="AK383" i="1"/>
  <c r="AI383" i="1"/>
  <c r="AG383" i="1"/>
  <c r="AD383" i="1"/>
  <c r="AC383" i="1"/>
  <c r="AB383" i="1"/>
  <c r="Y383" i="1"/>
  <c r="O383" i="1"/>
  <c r="K383" i="1"/>
  <c r="AQ382" i="1"/>
  <c r="AP382" i="1"/>
  <c r="AO382" i="1"/>
  <c r="AN382" i="1"/>
  <c r="AM382" i="1"/>
  <c r="AL382" i="1"/>
  <c r="AK382" i="1"/>
  <c r="AI382" i="1"/>
  <c r="AG382" i="1"/>
  <c r="AD382" i="1"/>
  <c r="AC382" i="1"/>
  <c r="AB382" i="1"/>
  <c r="Y382" i="1"/>
  <c r="O382" i="1"/>
  <c r="K382" i="1"/>
  <c r="AQ381" i="1"/>
  <c r="AP381" i="1"/>
  <c r="AO381" i="1"/>
  <c r="AN381" i="1"/>
  <c r="AM381" i="1"/>
  <c r="AL381" i="1"/>
  <c r="AK381" i="1"/>
  <c r="AI381" i="1"/>
  <c r="AG381" i="1"/>
  <c r="AD381" i="1"/>
  <c r="AC381" i="1"/>
  <c r="AB381" i="1"/>
  <c r="Y381" i="1"/>
  <c r="O381" i="1"/>
  <c r="K381" i="1"/>
  <c r="AQ380" i="1"/>
  <c r="AP380" i="1"/>
  <c r="AO380" i="1"/>
  <c r="AN380" i="1"/>
  <c r="AM380" i="1"/>
  <c r="AL380" i="1"/>
  <c r="AK380" i="1"/>
  <c r="AI380" i="1"/>
  <c r="AG380" i="1"/>
  <c r="AD380" i="1"/>
  <c r="AC380" i="1"/>
  <c r="AB380" i="1"/>
  <c r="Y380" i="1"/>
  <c r="O380" i="1"/>
  <c r="K380" i="1"/>
  <c r="AQ379" i="1"/>
  <c r="AP379" i="1"/>
  <c r="AO379" i="1"/>
  <c r="AN379" i="1"/>
  <c r="AM379" i="1"/>
  <c r="AL379" i="1"/>
  <c r="AK379" i="1"/>
  <c r="AI379" i="1"/>
  <c r="AG379" i="1"/>
  <c r="AD379" i="1"/>
  <c r="AC379" i="1"/>
  <c r="AB379" i="1"/>
  <c r="Y379" i="1"/>
  <c r="O379" i="1"/>
  <c r="K379" i="1"/>
  <c r="AQ378" i="1"/>
  <c r="AP378" i="1"/>
  <c r="AO378" i="1"/>
  <c r="AN378" i="1"/>
  <c r="AM378" i="1"/>
  <c r="AL378" i="1"/>
  <c r="AK378" i="1"/>
  <c r="AI378" i="1"/>
  <c r="AG378" i="1"/>
  <c r="AD378" i="1"/>
  <c r="AC378" i="1"/>
  <c r="AB378" i="1"/>
  <c r="Y378" i="1"/>
  <c r="O378" i="1"/>
  <c r="K378" i="1"/>
  <c r="AQ377" i="1"/>
  <c r="AP377" i="1"/>
  <c r="AO377" i="1"/>
  <c r="AN377" i="1"/>
  <c r="AM377" i="1"/>
  <c r="AL377" i="1"/>
  <c r="AK377" i="1"/>
  <c r="AI377" i="1"/>
  <c r="AG377" i="1"/>
  <c r="AD377" i="1"/>
  <c r="AC377" i="1"/>
  <c r="AB377" i="1"/>
  <c r="Y377" i="1"/>
  <c r="O377" i="1"/>
  <c r="K377" i="1"/>
  <c r="AQ376" i="1"/>
  <c r="AP376" i="1"/>
  <c r="AO376" i="1"/>
  <c r="AN376" i="1"/>
  <c r="AM376" i="1"/>
  <c r="AL376" i="1"/>
  <c r="AK376" i="1"/>
  <c r="AI376" i="1"/>
  <c r="AG376" i="1"/>
  <c r="AD376" i="1"/>
  <c r="AC376" i="1"/>
  <c r="AB376" i="1"/>
  <c r="Y376" i="1"/>
  <c r="O376" i="1"/>
  <c r="K376" i="1"/>
  <c r="AQ375" i="1"/>
  <c r="AP375" i="1"/>
  <c r="AO375" i="1"/>
  <c r="AN375" i="1"/>
  <c r="AM375" i="1"/>
  <c r="AL375" i="1"/>
  <c r="AK375" i="1"/>
  <c r="AI375" i="1"/>
  <c r="AG375" i="1"/>
  <c r="AD375" i="1"/>
  <c r="AC375" i="1"/>
  <c r="AB375" i="1"/>
  <c r="Y375" i="1"/>
  <c r="O375" i="1"/>
  <c r="K375" i="1"/>
  <c r="AQ374" i="1"/>
  <c r="AP374" i="1"/>
  <c r="AO374" i="1"/>
  <c r="AM374" i="1"/>
  <c r="AL374" i="1"/>
  <c r="AK374" i="1"/>
  <c r="AI374" i="1"/>
  <c r="AG374" i="1"/>
  <c r="AD374" i="1"/>
  <c r="AC374" i="1"/>
  <c r="AB374" i="1"/>
  <c r="Y374" i="1"/>
  <c r="O374" i="1"/>
  <c r="K374" i="1"/>
  <c r="AQ373" i="1"/>
  <c r="AP373" i="1"/>
  <c r="AO373" i="1"/>
  <c r="AN373" i="1"/>
  <c r="AM373" i="1"/>
  <c r="AL373" i="1"/>
  <c r="AK373" i="1"/>
  <c r="AI373" i="1"/>
  <c r="AG373" i="1"/>
  <c r="AD373" i="1"/>
  <c r="AC373" i="1"/>
  <c r="AB373" i="1"/>
  <c r="Y373" i="1"/>
  <c r="O373" i="1"/>
  <c r="K373" i="1"/>
  <c r="AQ372" i="1"/>
  <c r="AP372" i="1"/>
  <c r="AO372" i="1"/>
  <c r="AN372" i="1"/>
  <c r="AM372" i="1"/>
  <c r="AL372" i="1"/>
  <c r="AK372" i="1"/>
  <c r="AI372" i="1"/>
  <c r="AG372" i="1"/>
  <c r="AD372" i="1"/>
  <c r="AC372" i="1"/>
  <c r="AB372" i="1"/>
  <c r="Y372" i="1"/>
  <c r="O372" i="1"/>
  <c r="K372" i="1"/>
  <c r="AQ371" i="1"/>
  <c r="AP371" i="1"/>
  <c r="AO371" i="1"/>
  <c r="AN371" i="1"/>
  <c r="AM371" i="1"/>
  <c r="AL371" i="1"/>
  <c r="AK371" i="1"/>
  <c r="AI371" i="1"/>
  <c r="AG371" i="1"/>
  <c r="AD371" i="1"/>
  <c r="AC371" i="1"/>
  <c r="AB371" i="1"/>
  <c r="Y371" i="1"/>
  <c r="O371" i="1"/>
  <c r="K371" i="1"/>
  <c r="AQ370" i="1"/>
  <c r="AP370" i="1"/>
  <c r="AO370" i="1"/>
  <c r="AN370" i="1"/>
  <c r="AM370" i="1"/>
  <c r="AL370" i="1"/>
  <c r="AK370" i="1"/>
  <c r="AI370" i="1"/>
  <c r="AG370" i="1"/>
  <c r="AD370" i="1"/>
  <c r="AC370" i="1"/>
  <c r="AB370" i="1"/>
  <c r="Y370" i="1"/>
  <c r="O370" i="1"/>
  <c r="K370" i="1"/>
  <c r="AQ369" i="1"/>
  <c r="AP369" i="1"/>
  <c r="AO369" i="1"/>
  <c r="AN369" i="1"/>
  <c r="AM369" i="1"/>
  <c r="AL369" i="1"/>
  <c r="AK369" i="1"/>
  <c r="AI369" i="1"/>
  <c r="AG369" i="1"/>
  <c r="AD369" i="1"/>
  <c r="AC369" i="1"/>
  <c r="AB369" i="1"/>
  <c r="Y369" i="1"/>
  <c r="O369" i="1"/>
  <c r="K369" i="1"/>
  <c r="AQ368" i="1"/>
  <c r="AP368" i="1"/>
  <c r="AO368" i="1"/>
  <c r="AN368" i="1"/>
  <c r="AM368" i="1"/>
  <c r="AL368" i="1"/>
  <c r="AK368" i="1"/>
  <c r="AI368" i="1"/>
  <c r="AG368" i="1"/>
  <c r="AD368" i="1"/>
  <c r="AC368" i="1"/>
  <c r="AB368" i="1"/>
  <c r="Y368" i="1"/>
  <c r="O368" i="1"/>
  <c r="K368" i="1"/>
  <c r="AQ367" i="1"/>
  <c r="AP367" i="1"/>
  <c r="AO367" i="1"/>
  <c r="AN367" i="1"/>
  <c r="AM367" i="1"/>
  <c r="AL367" i="1"/>
  <c r="AK367" i="1"/>
  <c r="AI367" i="1"/>
  <c r="AG367" i="1"/>
  <c r="AD367" i="1"/>
  <c r="AC367" i="1"/>
  <c r="AB367" i="1"/>
  <c r="Y367" i="1"/>
  <c r="O367" i="1"/>
  <c r="K367" i="1"/>
  <c r="AQ366" i="1"/>
  <c r="AP366" i="1"/>
  <c r="AO366" i="1"/>
  <c r="AN366" i="1"/>
  <c r="AM366" i="1"/>
  <c r="AL366" i="1"/>
  <c r="AK366" i="1"/>
  <c r="AI366" i="1"/>
  <c r="AG366" i="1"/>
  <c r="AD366" i="1"/>
  <c r="AC366" i="1"/>
  <c r="AB366" i="1"/>
  <c r="Y366" i="1"/>
  <c r="O366" i="1"/>
  <c r="K366" i="1"/>
  <c r="AQ365" i="1"/>
  <c r="AP365" i="1"/>
  <c r="AO365" i="1"/>
  <c r="AN365" i="1"/>
  <c r="AM365" i="1"/>
  <c r="AL365" i="1"/>
  <c r="AK365" i="1"/>
  <c r="AI365" i="1"/>
  <c r="AG365" i="1"/>
  <c r="AD365" i="1"/>
  <c r="AC365" i="1"/>
  <c r="AB365" i="1"/>
  <c r="Y365" i="1"/>
  <c r="O365" i="1"/>
  <c r="K365" i="1"/>
  <c r="AQ364" i="1"/>
  <c r="AP364" i="1"/>
  <c r="AO364" i="1"/>
  <c r="AN364" i="1"/>
  <c r="AM364" i="1"/>
  <c r="AL364" i="1"/>
  <c r="AK364" i="1"/>
  <c r="AI364" i="1"/>
  <c r="AG364" i="1"/>
  <c r="AD364" i="1"/>
  <c r="AC364" i="1"/>
  <c r="AB364" i="1"/>
  <c r="Y364" i="1"/>
  <c r="O364" i="1"/>
  <c r="K364" i="1"/>
  <c r="AQ363" i="1"/>
  <c r="AP363" i="1"/>
  <c r="AO363" i="1"/>
  <c r="AN363" i="1"/>
  <c r="AM363" i="1"/>
  <c r="AL363" i="1"/>
  <c r="AK363" i="1"/>
  <c r="AI363" i="1"/>
  <c r="AG363" i="1"/>
  <c r="AD363" i="1"/>
  <c r="AC363" i="1"/>
  <c r="AB363" i="1"/>
  <c r="Y363" i="1"/>
  <c r="O363" i="1"/>
  <c r="K363" i="1"/>
  <c r="AQ362" i="1"/>
  <c r="AP362" i="1"/>
  <c r="AO362" i="1"/>
  <c r="AN362" i="1"/>
  <c r="AM362" i="1"/>
  <c r="AL362" i="1"/>
  <c r="AK362" i="1"/>
  <c r="AI362" i="1"/>
  <c r="AG362" i="1"/>
  <c r="AD362" i="1"/>
  <c r="AC362" i="1"/>
  <c r="AB362" i="1"/>
  <c r="Y362" i="1"/>
  <c r="O362" i="1"/>
  <c r="K362" i="1"/>
  <c r="AQ361" i="1"/>
  <c r="AP361" i="1"/>
  <c r="AO361" i="1"/>
  <c r="AN361" i="1"/>
  <c r="AM361" i="1"/>
  <c r="AL361" i="1"/>
  <c r="AK361" i="1"/>
  <c r="AI361" i="1"/>
  <c r="AG361" i="1"/>
  <c r="AD361" i="1"/>
  <c r="AC361" i="1"/>
  <c r="AB361" i="1"/>
  <c r="Y361" i="1"/>
  <c r="O361" i="1"/>
  <c r="K361" i="1"/>
  <c r="AQ360" i="1"/>
  <c r="AP360" i="1"/>
  <c r="AO360" i="1"/>
  <c r="AN360" i="1"/>
  <c r="AM360" i="1"/>
  <c r="AL360" i="1"/>
  <c r="AK360" i="1"/>
  <c r="AI360" i="1"/>
  <c r="AG360" i="1"/>
  <c r="AD360" i="1"/>
  <c r="AC360" i="1"/>
  <c r="AB360" i="1"/>
  <c r="Y360" i="1"/>
  <c r="O360" i="1"/>
  <c r="K360" i="1"/>
  <c r="AQ359" i="1"/>
  <c r="AP359" i="1"/>
  <c r="AO359" i="1"/>
  <c r="AN359" i="1"/>
  <c r="AM359" i="1"/>
  <c r="AL359" i="1"/>
  <c r="AK359" i="1"/>
  <c r="AI359" i="1"/>
  <c r="AG359" i="1"/>
  <c r="AD359" i="1"/>
  <c r="AC359" i="1"/>
  <c r="AB359" i="1"/>
  <c r="Y359" i="1"/>
  <c r="O359" i="1"/>
  <c r="K359" i="1"/>
  <c r="AQ358" i="1"/>
  <c r="AP358" i="1"/>
  <c r="AO358" i="1"/>
  <c r="AN358" i="1"/>
  <c r="AM358" i="1"/>
  <c r="AL358" i="1"/>
  <c r="AK358" i="1"/>
  <c r="AI358" i="1"/>
  <c r="AG358" i="1"/>
  <c r="AD358" i="1"/>
  <c r="AC358" i="1"/>
  <c r="AB358" i="1"/>
  <c r="Y358" i="1"/>
  <c r="O358" i="1"/>
  <c r="K358" i="1"/>
  <c r="AQ357" i="1"/>
  <c r="AP357" i="1"/>
  <c r="AO357" i="1"/>
  <c r="AN357" i="1"/>
  <c r="AM357" i="1"/>
  <c r="AL357" i="1"/>
  <c r="AK357" i="1"/>
  <c r="AI357" i="1"/>
  <c r="AG357" i="1"/>
  <c r="AD357" i="1"/>
  <c r="AC357" i="1"/>
  <c r="AB357" i="1"/>
  <c r="Y357" i="1"/>
  <c r="O357" i="1"/>
  <c r="K357" i="1"/>
  <c r="AQ356" i="1"/>
  <c r="AP356" i="1"/>
  <c r="AO356" i="1"/>
  <c r="AN356" i="1"/>
  <c r="AM356" i="1"/>
  <c r="AL356" i="1"/>
  <c r="AK356" i="1"/>
  <c r="AI356" i="1"/>
  <c r="AG356" i="1"/>
  <c r="AD356" i="1"/>
  <c r="AC356" i="1"/>
  <c r="AB356" i="1"/>
  <c r="Y356" i="1"/>
  <c r="O356" i="1"/>
  <c r="K356" i="1"/>
  <c r="AQ355" i="1"/>
  <c r="AP355" i="1"/>
  <c r="AO355" i="1"/>
  <c r="AN355" i="1"/>
  <c r="AM355" i="1"/>
  <c r="AL355" i="1"/>
  <c r="AK355" i="1"/>
  <c r="AI355" i="1"/>
  <c r="AG355" i="1"/>
  <c r="AD355" i="1"/>
  <c r="AC355" i="1"/>
  <c r="AB355" i="1"/>
  <c r="Y355" i="1"/>
  <c r="O355" i="1"/>
  <c r="K355" i="1"/>
  <c r="AQ354" i="1"/>
  <c r="AP354" i="1"/>
  <c r="AO354" i="1"/>
  <c r="AN354" i="1"/>
  <c r="AM354" i="1"/>
  <c r="AL354" i="1"/>
  <c r="AK354" i="1"/>
  <c r="AI354" i="1"/>
  <c r="AG354" i="1"/>
  <c r="AD354" i="1"/>
  <c r="AC354" i="1"/>
  <c r="AB354" i="1"/>
  <c r="Y354" i="1"/>
  <c r="O354" i="1"/>
  <c r="K354" i="1"/>
  <c r="AQ353" i="1"/>
  <c r="AP353" i="1"/>
  <c r="AO353" i="1"/>
  <c r="AN353" i="1"/>
  <c r="AM353" i="1"/>
  <c r="AL353" i="1"/>
  <c r="AK353" i="1"/>
  <c r="AI353" i="1"/>
  <c r="AG353" i="1"/>
  <c r="AD353" i="1"/>
  <c r="AC353" i="1"/>
  <c r="AB353" i="1"/>
  <c r="Y353" i="1"/>
  <c r="O353" i="1"/>
  <c r="K353" i="1"/>
  <c r="AQ352" i="1"/>
  <c r="AP352" i="1"/>
  <c r="AO352" i="1"/>
  <c r="AN352" i="1"/>
  <c r="AM352" i="1"/>
  <c r="AL352" i="1"/>
  <c r="AK352" i="1"/>
  <c r="AI352" i="1"/>
  <c r="AG352" i="1"/>
  <c r="AD352" i="1"/>
  <c r="AC352" i="1"/>
  <c r="AB352" i="1"/>
  <c r="Y352" i="1"/>
  <c r="O352" i="1"/>
  <c r="K352" i="1"/>
  <c r="AQ351" i="1"/>
  <c r="AP351" i="1"/>
  <c r="AO351" i="1"/>
  <c r="AN351" i="1"/>
  <c r="AM351" i="1"/>
  <c r="AL351" i="1"/>
  <c r="AK351" i="1"/>
  <c r="AI351" i="1"/>
  <c r="AG351" i="1"/>
  <c r="AD351" i="1"/>
  <c r="AC351" i="1"/>
  <c r="AB351" i="1"/>
  <c r="Y351" i="1"/>
  <c r="O351" i="1"/>
  <c r="K351" i="1"/>
  <c r="AQ350" i="1"/>
  <c r="AP350" i="1"/>
  <c r="AO350" i="1"/>
  <c r="AN350" i="1"/>
  <c r="AM350" i="1"/>
  <c r="AL350" i="1"/>
  <c r="AK350" i="1"/>
  <c r="AI350" i="1"/>
  <c r="AG350" i="1"/>
  <c r="AD350" i="1"/>
  <c r="AC350" i="1"/>
  <c r="AB350" i="1"/>
  <c r="Y350" i="1"/>
  <c r="O350" i="1"/>
  <c r="K350" i="1"/>
  <c r="AQ349" i="1"/>
  <c r="AP349" i="1"/>
  <c r="AO349" i="1"/>
  <c r="AN349" i="1"/>
  <c r="AM349" i="1"/>
  <c r="AL349" i="1"/>
  <c r="AK349" i="1"/>
  <c r="AI349" i="1"/>
  <c r="AG349" i="1"/>
  <c r="AD349" i="1"/>
  <c r="AC349" i="1"/>
  <c r="AB349" i="1"/>
  <c r="Y349" i="1"/>
  <c r="O349" i="1"/>
  <c r="K349" i="1"/>
  <c r="AQ348" i="1"/>
  <c r="AP348" i="1"/>
  <c r="AO348" i="1"/>
  <c r="AN348" i="1"/>
  <c r="AM348" i="1"/>
  <c r="AL348" i="1"/>
  <c r="AK348" i="1"/>
  <c r="AI348" i="1"/>
  <c r="AG348" i="1"/>
  <c r="AD348" i="1"/>
  <c r="AC348" i="1"/>
  <c r="AB348" i="1"/>
  <c r="Y348" i="1"/>
  <c r="O348" i="1"/>
  <c r="K348" i="1"/>
  <c r="AQ347" i="1"/>
  <c r="AP347" i="1"/>
  <c r="AO347" i="1"/>
  <c r="AN347" i="1"/>
  <c r="AM347" i="1"/>
  <c r="AL347" i="1"/>
  <c r="AK347" i="1"/>
  <c r="AI347" i="1"/>
  <c r="AG347" i="1"/>
  <c r="AD347" i="1"/>
  <c r="AC347" i="1"/>
  <c r="AB347" i="1"/>
  <c r="Y347" i="1"/>
  <c r="O347" i="1"/>
  <c r="K347" i="1"/>
  <c r="AQ346" i="1"/>
  <c r="AP346" i="1"/>
  <c r="AO346" i="1"/>
  <c r="AN346" i="1"/>
  <c r="AM346" i="1"/>
  <c r="AL346" i="1"/>
  <c r="AK346" i="1"/>
  <c r="AI346" i="1"/>
  <c r="AG346" i="1"/>
  <c r="AD346" i="1"/>
  <c r="AC346" i="1"/>
  <c r="AB346" i="1"/>
  <c r="Y346" i="1"/>
  <c r="O346" i="1"/>
  <c r="K346" i="1"/>
  <c r="AQ345" i="1"/>
  <c r="AP345" i="1"/>
  <c r="AO345" i="1"/>
  <c r="AN345" i="1"/>
  <c r="AM345" i="1"/>
  <c r="AL345" i="1"/>
  <c r="AK345" i="1"/>
  <c r="AI345" i="1"/>
  <c r="AG345" i="1"/>
  <c r="AD345" i="1"/>
  <c r="AC345" i="1"/>
  <c r="AB345" i="1"/>
  <c r="Y345" i="1"/>
  <c r="O345" i="1"/>
  <c r="K345" i="1"/>
  <c r="AQ344" i="1"/>
  <c r="AP344" i="1"/>
  <c r="AO344" i="1"/>
  <c r="AN344" i="1"/>
  <c r="AM344" i="1"/>
  <c r="AL344" i="1"/>
  <c r="AK344" i="1"/>
  <c r="AI344" i="1"/>
  <c r="AG344" i="1"/>
  <c r="AD344" i="1"/>
  <c r="AC344" i="1"/>
  <c r="AB344" i="1"/>
  <c r="Y344" i="1"/>
  <c r="O344" i="1"/>
  <c r="K344" i="1"/>
  <c r="AQ343" i="1"/>
  <c r="AP343" i="1"/>
  <c r="AO343" i="1"/>
  <c r="AN343" i="1"/>
  <c r="AM343" i="1"/>
  <c r="AL343" i="1"/>
  <c r="AK343" i="1"/>
  <c r="AI343" i="1"/>
  <c r="AG343" i="1"/>
  <c r="AD343" i="1"/>
  <c r="AC343" i="1"/>
  <c r="AB343" i="1"/>
  <c r="Y343" i="1"/>
  <c r="O343" i="1"/>
  <c r="K343" i="1"/>
  <c r="AQ342" i="1"/>
  <c r="AP342" i="1"/>
  <c r="AO342" i="1"/>
  <c r="AN342" i="1"/>
  <c r="AM342" i="1"/>
  <c r="AL342" i="1"/>
  <c r="AK342" i="1"/>
  <c r="AI342" i="1"/>
  <c r="AG342" i="1"/>
  <c r="AD342" i="1"/>
  <c r="AC342" i="1"/>
  <c r="AB342" i="1"/>
  <c r="Y342" i="1"/>
  <c r="O342" i="1"/>
  <c r="K342" i="1"/>
  <c r="AQ341" i="1"/>
  <c r="AP341" i="1"/>
  <c r="AO341" i="1"/>
  <c r="AN341" i="1"/>
  <c r="AM341" i="1"/>
  <c r="AL341" i="1"/>
  <c r="AK341" i="1"/>
  <c r="AI341" i="1"/>
  <c r="AG341" i="1"/>
  <c r="AD341" i="1"/>
  <c r="AC341" i="1"/>
  <c r="AB341" i="1"/>
  <c r="Y341" i="1"/>
  <c r="O341" i="1"/>
  <c r="K341" i="1"/>
  <c r="AQ340" i="1"/>
  <c r="AP340" i="1"/>
  <c r="AO340" i="1"/>
  <c r="AN340" i="1"/>
  <c r="AM340" i="1"/>
  <c r="AL340" i="1"/>
  <c r="AK340" i="1"/>
  <c r="AI340" i="1"/>
  <c r="AG340" i="1"/>
  <c r="AD340" i="1"/>
  <c r="AC340" i="1"/>
  <c r="AB340" i="1"/>
  <c r="Y340" i="1"/>
  <c r="O340" i="1"/>
  <c r="K340" i="1"/>
  <c r="AQ339" i="1"/>
  <c r="AP339" i="1"/>
  <c r="AO339" i="1"/>
  <c r="AN339" i="1"/>
  <c r="AM339" i="1"/>
  <c r="AL339" i="1"/>
  <c r="AK339" i="1"/>
  <c r="AI339" i="1"/>
  <c r="AG339" i="1"/>
  <c r="AD339" i="1"/>
  <c r="AC339" i="1"/>
  <c r="AB339" i="1"/>
  <c r="Y339" i="1"/>
  <c r="O339" i="1"/>
  <c r="K339" i="1"/>
  <c r="AQ338" i="1"/>
  <c r="AP338" i="1"/>
  <c r="AO338" i="1"/>
  <c r="AN338" i="1"/>
  <c r="AM338" i="1"/>
  <c r="AL338" i="1"/>
  <c r="AK338" i="1"/>
  <c r="AI338" i="1"/>
  <c r="AG338" i="1"/>
  <c r="AD338" i="1"/>
  <c r="AC338" i="1"/>
  <c r="AB338" i="1"/>
  <c r="Y338" i="1"/>
  <c r="O338" i="1"/>
  <c r="K338" i="1"/>
  <c r="AQ337" i="1"/>
  <c r="AP337" i="1"/>
  <c r="AO337" i="1"/>
  <c r="AN337" i="1"/>
  <c r="AM337" i="1"/>
  <c r="AL337" i="1"/>
  <c r="AK337" i="1"/>
  <c r="AI337" i="1"/>
  <c r="AG337" i="1"/>
  <c r="AD337" i="1"/>
  <c r="AC337" i="1"/>
  <c r="AB337" i="1"/>
  <c r="Y337" i="1"/>
  <c r="O337" i="1"/>
  <c r="K337" i="1"/>
  <c r="AQ336" i="1"/>
  <c r="AP336" i="1"/>
  <c r="AO336" i="1"/>
  <c r="AN336" i="1"/>
  <c r="AM336" i="1"/>
  <c r="AL336" i="1"/>
  <c r="AK336" i="1"/>
  <c r="AI336" i="1"/>
  <c r="AG336" i="1"/>
  <c r="AD336" i="1"/>
  <c r="AC336" i="1"/>
  <c r="AB336" i="1"/>
  <c r="Y336" i="1"/>
  <c r="O336" i="1"/>
  <c r="K336" i="1"/>
  <c r="AQ335" i="1"/>
  <c r="AP335" i="1"/>
  <c r="AO335" i="1"/>
  <c r="AN335" i="1"/>
  <c r="AM335" i="1"/>
  <c r="AL335" i="1"/>
  <c r="AK335" i="1"/>
  <c r="AI335" i="1"/>
  <c r="AG335" i="1"/>
  <c r="AD335" i="1"/>
  <c r="AC335" i="1"/>
  <c r="AB335" i="1"/>
  <c r="Y335" i="1"/>
  <c r="O335" i="1"/>
  <c r="K335" i="1"/>
  <c r="AQ334" i="1"/>
  <c r="AP334" i="1"/>
  <c r="AO334" i="1"/>
  <c r="AN334" i="1"/>
  <c r="AM334" i="1"/>
  <c r="AL334" i="1"/>
  <c r="AK334" i="1"/>
  <c r="AI334" i="1"/>
  <c r="AG334" i="1"/>
  <c r="AD334" i="1"/>
  <c r="AC334" i="1"/>
  <c r="AB334" i="1"/>
  <c r="Y334" i="1"/>
  <c r="O334" i="1"/>
  <c r="K334" i="1"/>
  <c r="AQ333" i="1"/>
  <c r="AP333" i="1"/>
  <c r="AO333" i="1"/>
  <c r="AN333" i="1"/>
  <c r="AM333" i="1"/>
  <c r="AL333" i="1"/>
  <c r="AK333" i="1"/>
  <c r="AI333" i="1"/>
  <c r="AG333" i="1"/>
  <c r="AD333" i="1"/>
  <c r="AC333" i="1"/>
  <c r="AB333" i="1"/>
  <c r="Y333" i="1"/>
  <c r="O333" i="1"/>
  <c r="K333" i="1"/>
  <c r="AQ332" i="1"/>
  <c r="AP332" i="1"/>
  <c r="AO332" i="1"/>
  <c r="AN332" i="1"/>
  <c r="AM332" i="1"/>
  <c r="AL332" i="1"/>
  <c r="AK332" i="1"/>
  <c r="AI332" i="1"/>
  <c r="AG332" i="1"/>
  <c r="AD332" i="1"/>
  <c r="AC332" i="1"/>
  <c r="AB332" i="1"/>
  <c r="Y332" i="1"/>
  <c r="O332" i="1"/>
  <c r="K332" i="1"/>
  <c r="AQ331" i="1"/>
  <c r="AP331" i="1"/>
  <c r="AO331" i="1"/>
  <c r="AN331" i="1"/>
  <c r="AM331" i="1"/>
  <c r="AL331" i="1"/>
  <c r="AK331" i="1"/>
  <c r="AI331" i="1"/>
  <c r="AG331" i="1"/>
  <c r="AD331" i="1"/>
  <c r="AC331" i="1"/>
  <c r="AB331" i="1"/>
  <c r="Y331" i="1"/>
  <c r="O331" i="1"/>
  <c r="K331" i="1"/>
  <c r="AQ330" i="1"/>
  <c r="AP330" i="1"/>
  <c r="AO330" i="1"/>
  <c r="AN330" i="1"/>
  <c r="AM330" i="1"/>
  <c r="AL330" i="1"/>
  <c r="AK330" i="1"/>
  <c r="AI330" i="1"/>
  <c r="AG330" i="1"/>
  <c r="AD330" i="1"/>
  <c r="AC330" i="1"/>
  <c r="AB330" i="1"/>
  <c r="Y330" i="1"/>
  <c r="O330" i="1"/>
  <c r="K330" i="1"/>
  <c r="AQ329" i="1"/>
  <c r="AP329" i="1"/>
  <c r="AO329" i="1"/>
  <c r="AN329" i="1"/>
  <c r="AM329" i="1"/>
  <c r="AL329" i="1"/>
  <c r="AK329" i="1"/>
  <c r="AI329" i="1"/>
  <c r="AG329" i="1"/>
  <c r="AD329" i="1"/>
  <c r="AC329" i="1"/>
  <c r="AB329" i="1"/>
  <c r="Y329" i="1"/>
  <c r="O329" i="1"/>
  <c r="K329" i="1"/>
  <c r="AQ328" i="1"/>
  <c r="AP328" i="1"/>
  <c r="AO328" i="1"/>
  <c r="AN328" i="1"/>
  <c r="AM328" i="1"/>
  <c r="AL328" i="1"/>
  <c r="AK328" i="1"/>
  <c r="AI328" i="1"/>
  <c r="AG328" i="1"/>
  <c r="AD328" i="1"/>
  <c r="AC328" i="1"/>
  <c r="AB328" i="1"/>
  <c r="Y328" i="1"/>
  <c r="O328" i="1"/>
  <c r="K328" i="1"/>
  <c r="AQ327" i="1"/>
  <c r="AP327" i="1"/>
  <c r="AO327" i="1"/>
  <c r="AN327" i="1"/>
  <c r="AM327" i="1"/>
  <c r="AL327" i="1"/>
  <c r="AK327" i="1"/>
  <c r="AI327" i="1"/>
  <c r="AG327" i="1"/>
  <c r="AD327" i="1"/>
  <c r="AC327" i="1"/>
  <c r="AB327" i="1"/>
  <c r="Y327" i="1"/>
  <c r="O327" i="1"/>
  <c r="K327" i="1"/>
  <c r="AQ326" i="1"/>
  <c r="AP326" i="1"/>
  <c r="AO326" i="1"/>
  <c r="AN326" i="1"/>
  <c r="AM326" i="1"/>
  <c r="AL326" i="1"/>
  <c r="AK326" i="1"/>
  <c r="AI326" i="1"/>
  <c r="AG326" i="1"/>
  <c r="AD326" i="1"/>
  <c r="AC326" i="1"/>
  <c r="AB326" i="1"/>
  <c r="Y326" i="1"/>
  <c r="O326" i="1"/>
  <c r="K326" i="1"/>
  <c r="AQ325" i="1"/>
  <c r="AP325" i="1"/>
  <c r="AO325" i="1"/>
  <c r="AN325" i="1"/>
  <c r="AM325" i="1"/>
  <c r="AL325" i="1"/>
  <c r="AK325" i="1"/>
  <c r="AI325" i="1"/>
  <c r="AG325" i="1"/>
  <c r="AD325" i="1"/>
  <c r="AC325" i="1"/>
  <c r="AB325" i="1"/>
  <c r="Y325" i="1"/>
  <c r="O325" i="1"/>
  <c r="K325" i="1"/>
  <c r="AQ324" i="1"/>
  <c r="AP324" i="1"/>
  <c r="AO324" i="1"/>
  <c r="AN324" i="1"/>
  <c r="AM324" i="1"/>
  <c r="AL324" i="1"/>
  <c r="AK324" i="1"/>
  <c r="AI324" i="1"/>
  <c r="AG324" i="1"/>
  <c r="AD324" i="1"/>
  <c r="AC324" i="1"/>
  <c r="AB324" i="1"/>
  <c r="Y324" i="1"/>
  <c r="O324" i="1"/>
  <c r="K324" i="1"/>
  <c r="AQ323" i="1"/>
  <c r="AP323" i="1"/>
  <c r="AO323" i="1"/>
  <c r="AN323" i="1"/>
  <c r="AM323" i="1"/>
  <c r="AL323" i="1"/>
  <c r="AK323" i="1"/>
  <c r="AI323" i="1"/>
  <c r="AG323" i="1"/>
  <c r="AD323" i="1"/>
  <c r="AC323" i="1"/>
  <c r="AB323" i="1"/>
  <c r="Y323" i="1"/>
  <c r="O323" i="1"/>
  <c r="K323" i="1"/>
  <c r="AQ322" i="1"/>
  <c r="AP322" i="1"/>
  <c r="AO322" i="1"/>
  <c r="AN322" i="1"/>
  <c r="AM322" i="1"/>
  <c r="AL322" i="1"/>
  <c r="AK322" i="1"/>
  <c r="AI322" i="1"/>
  <c r="AG322" i="1"/>
  <c r="AD322" i="1"/>
  <c r="AC322" i="1"/>
  <c r="AB322" i="1"/>
  <c r="Y322" i="1"/>
  <c r="O322" i="1"/>
  <c r="K322" i="1"/>
  <c r="AQ321" i="1"/>
  <c r="AP321" i="1"/>
  <c r="AO321" i="1"/>
  <c r="AN321" i="1"/>
  <c r="AM321" i="1"/>
  <c r="AL321" i="1"/>
  <c r="AK321" i="1"/>
  <c r="AI321" i="1"/>
  <c r="AG321" i="1"/>
  <c r="AD321" i="1"/>
  <c r="AC321" i="1"/>
  <c r="AB321" i="1"/>
  <c r="Y321" i="1"/>
  <c r="O321" i="1"/>
  <c r="K321" i="1"/>
  <c r="AQ320" i="1"/>
  <c r="AP320" i="1"/>
  <c r="AO320" i="1"/>
  <c r="AN320" i="1"/>
  <c r="AM320" i="1"/>
  <c r="AL320" i="1"/>
  <c r="AK320" i="1"/>
  <c r="AI320" i="1"/>
  <c r="AG320" i="1"/>
  <c r="AD320" i="1"/>
  <c r="AC320" i="1"/>
  <c r="AB320" i="1"/>
  <c r="Y320" i="1"/>
  <c r="O320" i="1"/>
  <c r="K320" i="1"/>
  <c r="AQ319" i="1"/>
  <c r="AP319" i="1"/>
  <c r="AO319" i="1"/>
  <c r="AN319" i="1"/>
  <c r="AM319" i="1"/>
  <c r="AL319" i="1"/>
  <c r="AK319" i="1"/>
  <c r="AI319" i="1"/>
  <c r="AG319" i="1"/>
  <c r="AD319" i="1"/>
  <c r="AC319" i="1"/>
  <c r="AB319" i="1"/>
  <c r="Y319" i="1"/>
  <c r="O319" i="1"/>
  <c r="K319" i="1"/>
  <c r="AQ318" i="1"/>
  <c r="AP318" i="1"/>
  <c r="AO318" i="1"/>
  <c r="AN318" i="1"/>
  <c r="AM318" i="1"/>
  <c r="AL318" i="1"/>
  <c r="AK318" i="1"/>
  <c r="AI318" i="1"/>
  <c r="AG318" i="1"/>
  <c r="AD318" i="1"/>
  <c r="AC318" i="1"/>
  <c r="AB318" i="1"/>
  <c r="Y318" i="1"/>
  <c r="O318" i="1"/>
  <c r="K318" i="1"/>
  <c r="AQ317" i="1"/>
  <c r="AP317" i="1"/>
  <c r="AO317" i="1"/>
  <c r="AN317" i="1"/>
  <c r="AM317" i="1"/>
  <c r="AL317" i="1"/>
  <c r="AK317" i="1"/>
  <c r="AI317" i="1"/>
  <c r="AG317" i="1"/>
  <c r="AD317" i="1"/>
  <c r="AC317" i="1"/>
  <c r="AB317" i="1"/>
  <c r="Y317" i="1"/>
  <c r="O317" i="1"/>
  <c r="K317" i="1"/>
  <c r="AQ316" i="1"/>
  <c r="AP316" i="1"/>
  <c r="AO316" i="1"/>
  <c r="AN316" i="1"/>
  <c r="AM316" i="1"/>
  <c r="AL316" i="1"/>
  <c r="AK316" i="1"/>
  <c r="AI316" i="1"/>
  <c r="AG316" i="1"/>
  <c r="AD316" i="1"/>
  <c r="AC316" i="1"/>
  <c r="AB316" i="1"/>
  <c r="Y316" i="1"/>
  <c r="O316" i="1"/>
  <c r="K316" i="1"/>
  <c r="AQ315" i="1"/>
  <c r="AP315" i="1"/>
  <c r="AO315" i="1"/>
  <c r="AN315" i="1"/>
  <c r="AM315" i="1"/>
  <c r="AL315" i="1"/>
  <c r="AK315" i="1"/>
  <c r="AI315" i="1"/>
  <c r="AG315" i="1"/>
  <c r="AD315" i="1"/>
  <c r="AC315" i="1"/>
  <c r="AB315" i="1"/>
  <c r="Y315" i="1"/>
  <c r="O315" i="1"/>
  <c r="K315" i="1"/>
  <c r="AQ314" i="1"/>
  <c r="AP314" i="1"/>
  <c r="AO314" i="1"/>
  <c r="AN314" i="1"/>
  <c r="AM314" i="1"/>
  <c r="AL314" i="1"/>
  <c r="AK314" i="1"/>
  <c r="AI314" i="1"/>
  <c r="AG314" i="1"/>
  <c r="AD314" i="1"/>
  <c r="AC314" i="1"/>
  <c r="AB314" i="1"/>
  <c r="Y314" i="1"/>
  <c r="O314" i="1"/>
  <c r="K314" i="1"/>
  <c r="AQ313" i="1"/>
  <c r="AP313" i="1"/>
  <c r="AO313" i="1"/>
  <c r="AN313" i="1"/>
  <c r="AM313" i="1"/>
  <c r="AL313" i="1"/>
  <c r="AK313" i="1"/>
  <c r="AI313" i="1"/>
  <c r="AG313" i="1"/>
  <c r="AD313" i="1"/>
  <c r="AC313" i="1"/>
  <c r="AB313" i="1"/>
  <c r="Y313" i="1"/>
  <c r="O313" i="1"/>
  <c r="K313" i="1"/>
  <c r="AQ312" i="1"/>
  <c r="AP312" i="1"/>
  <c r="AO312" i="1"/>
  <c r="AN312" i="1"/>
  <c r="AM312" i="1"/>
  <c r="AL312" i="1"/>
  <c r="AK312" i="1"/>
  <c r="AI312" i="1"/>
  <c r="AG312" i="1"/>
  <c r="AD312" i="1"/>
  <c r="AC312" i="1"/>
  <c r="AB312" i="1"/>
  <c r="Y312" i="1"/>
  <c r="O312" i="1"/>
  <c r="K312" i="1"/>
  <c r="AQ311" i="1"/>
  <c r="AP311" i="1"/>
  <c r="AO311" i="1"/>
  <c r="AN311" i="1"/>
  <c r="AM311" i="1"/>
  <c r="AL311" i="1"/>
  <c r="AK311" i="1"/>
  <c r="AI311" i="1"/>
  <c r="AG311" i="1"/>
  <c r="AD311" i="1"/>
  <c r="AC311" i="1"/>
  <c r="AB311" i="1"/>
  <c r="Y311" i="1"/>
  <c r="O311" i="1"/>
  <c r="K311" i="1"/>
  <c r="AQ310" i="1"/>
  <c r="AP310" i="1"/>
  <c r="AO310" i="1"/>
  <c r="AN310" i="1"/>
  <c r="AM310" i="1"/>
  <c r="AL310" i="1"/>
  <c r="AK310" i="1"/>
  <c r="AI310" i="1"/>
  <c r="AG310" i="1"/>
  <c r="AD310" i="1"/>
  <c r="AC310" i="1"/>
  <c r="AB310" i="1"/>
  <c r="Y310" i="1"/>
  <c r="O310" i="1"/>
  <c r="K310" i="1"/>
  <c r="AQ309" i="1"/>
  <c r="AP309" i="1"/>
  <c r="AO309" i="1"/>
  <c r="AN309" i="1"/>
  <c r="AM309" i="1"/>
  <c r="AL309" i="1"/>
  <c r="AK309" i="1"/>
  <c r="AI309" i="1"/>
  <c r="AG309" i="1"/>
  <c r="AD309" i="1"/>
  <c r="AC309" i="1"/>
  <c r="AB309" i="1"/>
  <c r="Y309" i="1"/>
  <c r="O309" i="1"/>
  <c r="K309" i="1"/>
  <c r="AQ308" i="1"/>
  <c r="AP308" i="1"/>
  <c r="AO308" i="1"/>
  <c r="AN308" i="1"/>
  <c r="AM308" i="1"/>
  <c r="AL308" i="1"/>
  <c r="AK308" i="1"/>
  <c r="AI308" i="1"/>
  <c r="AG308" i="1"/>
  <c r="AD308" i="1"/>
  <c r="AC308" i="1"/>
  <c r="AB308" i="1"/>
  <c r="Y308" i="1"/>
  <c r="O308" i="1"/>
  <c r="K308" i="1"/>
  <c r="AQ307" i="1"/>
  <c r="AP307" i="1"/>
  <c r="AO307" i="1"/>
  <c r="AN307" i="1"/>
  <c r="AM307" i="1"/>
  <c r="AL307" i="1"/>
  <c r="AK307" i="1"/>
  <c r="AI307" i="1"/>
  <c r="AG307" i="1"/>
  <c r="AD307" i="1"/>
  <c r="AC307" i="1"/>
  <c r="AB307" i="1"/>
  <c r="Y307" i="1"/>
  <c r="O307" i="1"/>
  <c r="K307" i="1"/>
  <c r="AQ306" i="1"/>
  <c r="AP306" i="1"/>
  <c r="AO306" i="1"/>
  <c r="AN306" i="1"/>
  <c r="AM306" i="1"/>
  <c r="AL306" i="1"/>
  <c r="AK306" i="1"/>
  <c r="AI306" i="1"/>
  <c r="AG306" i="1"/>
  <c r="AD306" i="1"/>
  <c r="AC306" i="1"/>
  <c r="AB306" i="1"/>
  <c r="Y306" i="1"/>
  <c r="O306" i="1"/>
  <c r="K306" i="1"/>
  <c r="AQ305" i="1"/>
  <c r="AP305" i="1"/>
  <c r="AO305" i="1"/>
  <c r="AN305" i="1"/>
  <c r="AM305" i="1"/>
  <c r="AL305" i="1"/>
  <c r="AK305" i="1"/>
  <c r="AI305" i="1"/>
  <c r="AG305" i="1"/>
  <c r="AD305" i="1"/>
  <c r="AC305" i="1"/>
  <c r="AB305" i="1"/>
  <c r="Y305" i="1"/>
  <c r="O305" i="1"/>
  <c r="K305" i="1"/>
  <c r="AQ304" i="1"/>
  <c r="AP304" i="1"/>
  <c r="AO304" i="1"/>
  <c r="AN304" i="1"/>
  <c r="AM304" i="1"/>
  <c r="AL304" i="1"/>
  <c r="AK304" i="1"/>
  <c r="AI304" i="1"/>
  <c r="AG304" i="1"/>
  <c r="AD304" i="1"/>
  <c r="AC304" i="1"/>
  <c r="AB304" i="1"/>
  <c r="Y304" i="1"/>
  <c r="O304" i="1"/>
  <c r="K304" i="1"/>
  <c r="AQ303" i="1"/>
  <c r="AP303" i="1"/>
  <c r="AO303" i="1"/>
  <c r="AN303" i="1"/>
  <c r="AM303" i="1"/>
  <c r="AL303" i="1"/>
  <c r="AK303" i="1"/>
  <c r="AI303" i="1"/>
  <c r="AG303" i="1"/>
  <c r="AD303" i="1"/>
  <c r="AC303" i="1"/>
  <c r="AB303" i="1"/>
  <c r="Y303" i="1"/>
  <c r="O303" i="1"/>
  <c r="K303" i="1"/>
  <c r="AQ302" i="1"/>
  <c r="AP302" i="1"/>
  <c r="AO302" i="1"/>
  <c r="AN302" i="1"/>
  <c r="AM302" i="1"/>
  <c r="AL302" i="1"/>
  <c r="AK302" i="1"/>
  <c r="AI302" i="1"/>
  <c r="AG302" i="1"/>
  <c r="AD302" i="1"/>
  <c r="AC302" i="1"/>
  <c r="AB302" i="1"/>
  <c r="Y302" i="1"/>
  <c r="O302" i="1"/>
  <c r="K302" i="1"/>
  <c r="AQ301" i="1"/>
  <c r="AP301" i="1"/>
  <c r="AO301" i="1"/>
  <c r="AN301" i="1"/>
  <c r="AM301" i="1"/>
  <c r="AL301" i="1"/>
  <c r="AK301" i="1"/>
  <c r="AI301" i="1"/>
  <c r="AG301" i="1"/>
  <c r="AD301" i="1"/>
  <c r="AC301" i="1"/>
  <c r="AB301" i="1"/>
  <c r="Y301" i="1"/>
  <c r="O301" i="1"/>
  <c r="K301" i="1"/>
  <c r="AQ300" i="1"/>
  <c r="AP300" i="1"/>
  <c r="AO300" i="1"/>
  <c r="AN300" i="1"/>
  <c r="AM300" i="1"/>
  <c r="AL300" i="1"/>
  <c r="AK300" i="1"/>
  <c r="AI300" i="1"/>
  <c r="AG300" i="1"/>
  <c r="AD300" i="1"/>
  <c r="AC300" i="1"/>
  <c r="AB300" i="1"/>
  <c r="Y300" i="1"/>
  <c r="O300" i="1"/>
  <c r="K300" i="1"/>
  <c r="AQ299" i="1"/>
  <c r="AP299" i="1"/>
  <c r="AO299" i="1"/>
  <c r="AN299" i="1"/>
  <c r="AM299" i="1"/>
  <c r="AL299" i="1"/>
  <c r="AK299" i="1"/>
  <c r="AI299" i="1"/>
  <c r="AG299" i="1"/>
  <c r="AD299" i="1"/>
  <c r="AC299" i="1"/>
  <c r="AB299" i="1"/>
  <c r="Y299" i="1"/>
  <c r="O299" i="1"/>
  <c r="K299" i="1"/>
  <c r="AQ298" i="1"/>
  <c r="AP298" i="1"/>
  <c r="AO298" i="1"/>
  <c r="AN298" i="1"/>
  <c r="AM298" i="1"/>
  <c r="AL298" i="1"/>
  <c r="AK298" i="1"/>
  <c r="AI298" i="1"/>
  <c r="AG298" i="1"/>
  <c r="AD298" i="1"/>
  <c r="AC298" i="1"/>
  <c r="AB298" i="1"/>
  <c r="Y298" i="1"/>
  <c r="O298" i="1"/>
  <c r="K298" i="1"/>
  <c r="AQ297" i="1"/>
  <c r="AP297" i="1"/>
  <c r="AO297" i="1"/>
  <c r="AN297" i="1"/>
  <c r="AM297" i="1"/>
  <c r="AL297" i="1"/>
  <c r="AK297" i="1"/>
  <c r="AI297" i="1"/>
  <c r="AG297" i="1"/>
  <c r="AD297" i="1"/>
  <c r="AC297" i="1"/>
  <c r="AB297" i="1"/>
  <c r="Y297" i="1"/>
  <c r="O297" i="1"/>
  <c r="K297" i="1"/>
  <c r="AQ296" i="1"/>
  <c r="AP296" i="1"/>
  <c r="AO296" i="1"/>
  <c r="AN296" i="1"/>
  <c r="AM296" i="1"/>
  <c r="AL296" i="1"/>
  <c r="AK296" i="1"/>
  <c r="AI296" i="1"/>
  <c r="AG296" i="1"/>
  <c r="AD296" i="1"/>
  <c r="AC296" i="1"/>
  <c r="AB296" i="1"/>
  <c r="Y296" i="1"/>
  <c r="O296" i="1"/>
  <c r="K296" i="1"/>
  <c r="AQ295" i="1"/>
  <c r="AP295" i="1"/>
  <c r="AO295" i="1"/>
  <c r="AN295" i="1"/>
  <c r="AM295" i="1"/>
  <c r="AL295" i="1"/>
  <c r="AK295" i="1"/>
  <c r="AI295" i="1"/>
  <c r="AG295" i="1"/>
  <c r="AD295" i="1"/>
  <c r="AC295" i="1"/>
  <c r="AB295" i="1"/>
  <c r="Y295" i="1"/>
  <c r="O295" i="1"/>
  <c r="K295" i="1"/>
  <c r="AQ294" i="1"/>
  <c r="AP294" i="1"/>
  <c r="AO294" i="1"/>
  <c r="AN294" i="1"/>
  <c r="AM294" i="1"/>
  <c r="AL294" i="1"/>
  <c r="AK294" i="1"/>
  <c r="AI294" i="1"/>
  <c r="AG294" i="1"/>
  <c r="AD294" i="1"/>
  <c r="AC294" i="1"/>
  <c r="AB294" i="1"/>
  <c r="Y294" i="1"/>
  <c r="O294" i="1"/>
  <c r="K294" i="1"/>
  <c r="AQ293" i="1"/>
  <c r="AP293" i="1"/>
  <c r="AO293" i="1"/>
  <c r="AN293" i="1"/>
  <c r="AM293" i="1"/>
  <c r="AL293" i="1"/>
  <c r="AK293" i="1"/>
  <c r="AI293" i="1"/>
  <c r="AG293" i="1"/>
  <c r="AD293" i="1"/>
  <c r="AC293" i="1"/>
  <c r="AB293" i="1"/>
  <c r="Y293" i="1"/>
  <c r="O293" i="1"/>
  <c r="K293" i="1"/>
  <c r="AQ292" i="1"/>
  <c r="AP292" i="1"/>
  <c r="AO292" i="1"/>
  <c r="AN292" i="1"/>
  <c r="AM292" i="1"/>
  <c r="AL292" i="1"/>
  <c r="AK292" i="1"/>
  <c r="AI292" i="1"/>
  <c r="AG292" i="1"/>
  <c r="AD292" i="1"/>
  <c r="AC292" i="1"/>
  <c r="AB292" i="1"/>
  <c r="Y292" i="1"/>
  <c r="O292" i="1"/>
  <c r="K292" i="1"/>
  <c r="AQ291" i="1"/>
  <c r="AP291" i="1"/>
  <c r="AO291" i="1"/>
  <c r="AN291" i="1"/>
  <c r="AM291" i="1"/>
  <c r="AL291" i="1"/>
  <c r="AK291" i="1"/>
  <c r="AI291" i="1"/>
  <c r="AG291" i="1"/>
  <c r="AD291" i="1"/>
  <c r="AC291" i="1"/>
  <c r="AB291" i="1"/>
  <c r="Y291" i="1"/>
  <c r="O291" i="1"/>
  <c r="K291" i="1"/>
  <c r="AQ290" i="1"/>
  <c r="AP290" i="1"/>
  <c r="AO290" i="1"/>
  <c r="AN290" i="1"/>
  <c r="AM290" i="1"/>
  <c r="AL290" i="1"/>
  <c r="AK290" i="1"/>
  <c r="AI290" i="1"/>
  <c r="AG290" i="1"/>
  <c r="AD290" i="1"/>
  <c r="AC290" i="1"/>
  <c r="AB290" i="1"/>
  <c r="Y290" i="1"/>
  <c r="O290" i="1"/>
  <c r="K290" i="1"/>
  <c r="AQ289" i="1"/>
  <c r="AP289" i="1"/>
  <c r="AO289" i="1"/>
  <c r="AN289" i="1"/>
  <c r="AM289" i="1"/>
  <c r="AL289" i="1"/>
  <c r="AK289" i="1"/>
  <c r="AI289" i="1"/>
  <c r="AG289" i="1"/>
  <c r="AD289" i="1"/>
  <c r="AC289" i="1"/>
  <c r="AB289" i="1"/>
  <c r="Y289" i="1"/>
  <c r="O289" i="1"/>
  <c r="K289" i="1"/>
  <c r="AQ288" i="1"/>
  <c r="AP288" i="1"/>
  <c r="AO288" i="1"/>
  <c r="AN288" i="1"/>
  <c r="AM288" i="1"/>
  <c r="AL288" i="1"/>
  <c r="AK288" i="1"/>
  <c r="AI288" i="1"/>
  <c r="AG288" i="1"/>
  <c r="AD288" i="1"/>
  <c r="AC288" i="1"/>
  <c r="AB288" i="1"/>
  <c r="Y288" i="1"/>
  <c r="O288" i="1"/>
  <c r="K288" i="1"/>
  <c r="AQ287" i="1"/>
  <c r="AP287" i="1"/>
  <c r="AO287" i="1"/>
  <c r="AN287" i="1"/>
  <c r="AM287" i="1"/>
  <c r="AL287" i="1"/>
  <c r="AK287" i="1"/>
  <c r="AI287" i="1"/>
  <c r="AG287" i="1"/>
  <c r="AD287" i="1"/>
  <c r="AC287" i="1"/>
  <c r="AB287" i="1"/>
  <c r="Y287" i="1"/>
  <c r="O287" i="1"/>
  <c r="K287" i="1"/>
  <c r="AQ286" i="1"/>
  <c r="AP286" i="1"/>
  <c r="AO286" i="1"/>
  <c r="AN286" i="1"/>
  <c r="AM286" i="1"/>
  <c r="AL286" i="1"/>
  <c r="AK286" i="1"/>
  <c r="AI286" i="1"/>
  <c r="AG286" i="1"/>
  <c r="AD286" i="1"/>
  <c r="AC286" i="1"/>
  <c r="AB286" i="1"/>
  <c r="Y286" i="1"/>
  <c r="O286" i="1"/>
  <c r="K286" i="1"/>
  <c r="AQ285" i="1"/>
  <c r="AP285" i="1"/>
  <c r="AO285" i="1"/>
  <c r="AN285" i="1"/>
  <c r="AM285" i="1"/>
  <c r="AL285" i="1"/>
  <c r="AK285" i="1"/>
  <c r="AI285" i="1"/>
  <c r="AG285" i="1"/>
  <c r="AD285" i="1"/>
  <c r="AC285" i="1"/>
  <c r="AB285" i="1"/>
  <c r="Y285" i="1"/>
  <c r="O285" i="1"/>
  <c r="K285" i="1"/>
  <c r="AQ284" i="1"/>
  <c r="AP284" i="1"/>
  <c r="AO284" i="1"/>
  <c r="AN284" i="1"/>
  <c r="AM284" i="1"/>
  <c r="AL284" i="1"/>
  <c r="AK284" i="1"/>
  <c r="AI284" i="1"/>
  <c r="AG284" i="1"/>
  <c r="AD284" i="1"/>
  <c r="AC284" i="1"/>
  <c r="AB284" i="1"/>
  <c r="Y284" i="1"/>
  <c r="O284" i="1"/>
  <c r="K284" i="1"/>
  <c r="AQ283" i="1"/>
  <c r="AP283" i="1"/>
  <c r="AO283" i="1"/>
  <c r="AN283" i="1"/>
  <c r="AM283" i="1"/>
  <c r="AL283" i="1"/>
  <c r="AK283" i="1"/>
  <c r="AI283" i="1"/>
  <c r="AG283" i="1"/>
  <c r="AD283" i="1"/>
  <c r="AC283" i="1"/>
  <c r="AB283" i="1"/>
  <c r="Y283" i="1"/>
  <c r="O283" i="1"/>
  <c r="K283" i="1"/>
  <c r="AQ282" i="1"/>
  <c r="AP282" i="1"/>
  <c r="AO282" i="1"/>
  <c r="AN282" i="1"/>
  <c r="AM282" i="1"/>
  <c r="AL282" i="1"/>
  <c r="AK282" i="1"/>
  <c r="AI282" i="1"/>
  <c r="AG282" i="1"/>
  <c r="AD282" i="1"/>
  <c r="AC282" i="1"/>
  <c r="AB282" i="1"/>
  <c r="Y282" i="1"/>
  <c r="O282" i="1"/>
  <c r="K282" i="1"/>
  <c r="AQ281" i="1"/>
  <c r="AP281" i="1"/>
  <c r="AO281" i="1"/>
  <c r="AN281" i="1"/>
  <c r="AM281" i="1"/>
  <c r="AL281" i="1"/>
  <c r="AK281" i="1"/>
  <c r="AI281" i="1"/>
  <c r="AG281" i="1"/>
  <c r="AD281" i="1"/>
  <c r="AC281" i="1"/>
  <c r="AB281" i="1"/>
  <c r="Y281" i="1"/>
  <c r="O281" i="1"/>
  <c r="K281" i="1"/>
  <c r="AQ280" i="1"/>
  <c r="AP280" i="1"/>
  <c r="AO280" i="1"/>
  <c r="AN280" i="1"/>
  <c r="AM280" i="1"/>
  <c r="AL280" i="1"/>
  <c r="AK280" i="1"/>
  <c r="AI280" i="1"/>
  <c r="AG280" i="1"/>
  <c r="AD280" i="1"/>
  <c r="AC280" i="1"/>
  <c r="AB280" i="1"/>
  <c r="Y280" i="1"/>
  <c r="O280" i="1"/>
  <c r="K280" i="1"/>
  <c r="AQ279" i="1"/>
  <c r="AP279" i="1"/>
  <c r="AO279" i="1"/>
  <c r="AN279" i="1"/>
  <c r="AM279" i="1"/>
  <c r="AL279" i="1"/>
  <c r="AK279" i="1"/>
  <c r="AI279" i="1"/>
  <c r="AG279" i="1"/>
  <c r="AD279" i="1"/>
  <c r="AC279" i="1"/>
  <c r="AB279" i="1"/>
  <c r="Y279" i="1"/>
  <c r="O279" i="1"/>
  <c r="K279" i="1"/>
  <c r="AQ278" i="1"/>
  <c r="AP278" i="1"/>
  <c r="AO278" i="1"/>
  <c r="AN278" i="1"/>
  <c r="AM278" i="1"/>
  <c r="AL278" i="1"/>
  <c r="AK278" i="1"/>
  <c r="AI278" i="1"/>
  <c r="AG278" i="1"/>
  <c r="AD278" i="1"/>
  <c r="AC278" i="1"/>
  <c r="AB278" i="1"/>
  <c r="Y278" i="1"/>
  <c r="O278" i="1"/>
  <c r="K278" i="1"/>
  <c r="AQ277" i="1"/>
  <c r="AP277" i="1"/>
  <c r="AO277" i="1"/>
  <c r="AN277" i="1"/>
  <c r="AM277" i="1"/>
  <c r="AL277" i="1"/>
  <c r="AK277" i="1"/>
  <c r="AI277" i="1"/>
  <c r="AG277" i="1"/>
  <c r="AD277" i="1"/>
  <c r="AC277" i="1"/>
  <c r="AB277" i="1"/>
  <c r="Y277" i="1"/>
  <c r="O277" i="1"/>
  <c r="K277" i="1"/>
  <c r="AQ276" i="1"/>
  <c r="AP276" i="1"/>
  <c r="AO276" i="1"/>
  <c r="AN276" i="1"/>
  <c r="AM276" i="1"/>
  <c r="AL276" i="1"/>
  <c r="AK276" i="1"/>
  <c r="AI276" i="1"/>
  <c r="AG276" i="1"/>
  <c r="AD276" i="1"/>
  <c r="AC276" i="1"/>
  <c r="AB276" i="1"/>
  <c r="Y276" i="1"/>
  <c r="O276" i="1"/>
  <c r="K276" i="1"/>
  <c r="AQ275" i="1"/>
  <c r="AP275" i="1"/>
  <c r="AO275" i="1"/>
  <c r="AN275" i="1"/>
  <c r="AM275" i="1"/>
  <c r="AL275" i="1"/>
  <c r="AK275" i="1"/>
  <c r="AI275" i="1"/>
  <c r="AG275" i="1"/>
  <c r="AD275" i="1"/>
  <c r="AC275" i="1"/>
  <c r="AB275" i="1"/>
  <c r="Y275" i="1"/>
  <c r="O275" i="1"/>
  <c r="K275" i="1"/>
  <c r="AQ274" i="1"/>
  <c r="AP274" i="1"/>
  <c r="AO274" i="1"/>
  <c r="AN274" i="1"/>
  <c r="AM274" i="1"/>
  <c r="AL274" i="1"/>
  <c r="AK274" i="1"/>
  <c r="AI274" i="1"/>
  <c r="AG274" i="1"/>
  <c r="AD274" i="1"/>
  <c r="AC274" i="1"/>
  <c r="AB274" i="1"/>
  <c r="Y274" i="1"/>
  <c r="O274" i="1"/>
  <c r="K274" i="1"/>
  <c r="AQ273" i="1"/>
  <c r="AP273" i="1"/>
  <c r="AO273" i="1"/>
  <c r="AN273" i="1"/>
  <c r="AM273" i="1"/>
  <c r="AL273" i="1"/>
  <c r="AK273" i="1"/>
  <c r="AI273" i="1"/>
  <c r="AG273" i="1"/>
  <c r="AD273" i="1"/>
  <c r="AC273" i="1"/>
  <c r="AB273" i="1"/>
  <c r="Y273" i="1"/>
  <c r="O273" i="1"/>
  <c r="K273" i="1"/>
  <c r="AQ272" i="1"/>
  <c r="AP272" i="1"/>
  <c r="AO272" i="1"/>
  <c r="AN272" i="1"/>
  <c r="AM272" i="1"/>
  <c r="AL272" i="1"/>
  <c r="AK272" i="1"/>
  <c r="AI272" i="1"/>
  <c r="AG272" i="1"/>
  <c r="AD272" i="1"/>
  <c r="AC272" i="1"/>
  <c r="AB272" i="1"/>
  <c r="Y272" i="1"/>
  <c r="O272" i="1"/>
  <c r="K272" i="1"/>
  <c r="AQ271" i="1"/>
  <c r="AP271" i="1"/>
  <c r="AO271" i="1"/>
  <c r="AN271" i="1"/>
  <c r="AM271" i="1"/>
  <c r="AL271" i="1"/>
  <c r="AK271" i="1"/>
  <c r="AI271" i="1"/>
  <c r="AG271" i="1"/>
  <c r="AD271" i="1"/>
  <c r="AC271" i="1"/>
  <c r="AB271" i="1"/>
  <c r="Y271" i="1"/>
  <c r="O271" i="1"/>
  <c r="K271" i="1"/>
  <c r="AQ270" i="1"/>
  <c r="AP270" i="1"/>
  <c r="AO270" i="1"/>
  <c r="AN270" i="1"/>
  <c r="AM270" i="1"/>
  <c r="AL270" i="1"/>
  <c r="AK270" i="1"/>
  <c r="AI270" i="1"/>
  <c r="AG270" i="1"/>
  <c r="AD270" i="1"/>
  <c r="AC270" i="1"/>
  <c r="AB270" i="1"/>
  <c r="Y270" i="1"/>
  <c r="O270" i="1"/>
  <c r="K270" i="1"/>
  <c r="AQ269" i="1"/>
  <c r="AP269" i="1"/>
  <c r="AO269" i="1"/>
  <c r="AN269" i="1"/>
  <c r="AM269" i="1"/>
  <c r="AL269" i="1"/>
  <c r="AK269" i="1"/>
  <c r="AI269" i="1"/>
  <c r="AG269" i="1"/>
  <c r="AD269" i="1"/>
  <c r="AC269" i="1"/>
  <c r="AB269" i="1"/>
  <c r="Y269" i="1"/>
  <c r="O269" i="1"/>
  <c r="K269" i="1"/>
  <c r="AQ268" i="1"/>
  <c r="AP268" i="1"/>
  <c r="AO268" i="1"/>
  <c r="AN268" i="1"/>
  <c r="AM268" i="1"/>
  <c r="AL268" i="1"/>
  <c r="AK268" i="1"/>
  <c r="AI268" i="1"/>
  <c r="AG268" i="1"/>
  <c r="AD268" i="1"/>
  <c r="AC268" i="1"/>
  <c r="AB268" i="1"/>
  <c r="Y268" i="1"/>
  <c r="O268" i="1"/>
  <c r="K268" i="1"/>
  <c r="AQ267" i="1"/>
  <c r="AP267" i="1"/>
  <c r="AO267" i="1"/>
  <c r="AN267" i="1"/>
  <c r="AM267" i="1"/>
  <c r="AL267" i="1"/>
  <c r="AK267" i="1"/>
  <c r="AI267" i="1"/>
  <c r="AG267" i="1"/>
  <c r="AD267" i="1"/>
  <c r="AC267" i="1"/>
  <c r="AB267" i="1"/>
  <c r="Y267" i="1"/>
  <c r="O267" i="1"/>
  <c r="K267" i="1"/>
  <c r="AQ266" i="1"/>
  <c r="AP266" i="1"/>
  <c r="AO266" i="1"/>
  <c r="AN266" i="1"/>
  <c r="AM266" i="1"/>
  <c r="AL266" i="1"/>
  <c r="AK266" i="1"/>
  <c r="AI266" i="1"/>
  <c r="AG266" i="1"/>
  <c r="AD266" i="1"/>
  <c r="AC266" i="1"/>
  <c r="AB266" i="1"/>
  <c r="Y266" i="1"/>
  <c r="O266" i="1"/>
  <c r="K266" i="1"/>
  <c r="AQ265" i="1"/>
  <c r="AP265" i="1"/>
  <c r="AO265" i="1"/>
  <c r="AN265" i="1"/>
  <c r="AM265" i="1"/>
  <c r="AL265" i="1"/>
  <c r="AK265" i="1"/>
  <c r="AI265" i="1"/>
  <c r="AG265" i="1"/>
  <c r="AD265" i="1"/>
  <c r="AC265" i="1"/>
  <c r="AB265" i="1"/>
  <c r="Y265" i="1"/>
  <c r="O265" i="1"/>
  <c r="K265" i="1"/>
  <c r="AQ264" i="1"/>
  <c r="AP264" i="1"/>
  <c r="AO264" i="1"/>
  <c r="AN264" i="1"/>
  <c r="AM264" i="1"/>
  <c r="AL264" i="1"/>
  <c r="AK264" i="1"/>
  <c r="AI264" i="1"/>
  <c r="AG264" i="1"/>
  <c r="AD264" i="1"/>
  <c r="AC264" i="1"/>
  <c r="AB264" i="1"/>
  <c r="Y264" i="1"/>
  <c r="O264" i="1"/>
  <c r="K264" i="1"/>
  <c r="AQ263" i="1"/>
  <c r="AP263" i="1"/>
  <c r="AO263" i="1"/>
  <c r="AN263" i="1"/>
  <c r="AM263" i="1"/>
  <c r="AL263" i="1"/>
  <c r="AK263" i="1"/>
  <c r="AI263" i="1"/>
  <c r="AG263" i="1"/>
  <c r="AD263" i="1"/>
  <c r="AC263" i="1"/>
  <c r="AB263" i="1"/>
  <c r="Y263" i="1"/>
  <c r="O263" i="1"/>
  <c r="K263" i="1"/>
  <c r="AQ262" i="1"/>
  <c r="AP262" i="1"/>
  <c r="AO262" i="1"/>
  <c r="AN262" i="1"/>
  <c r="AM262" i="1"/>
  <c r="AL262" i="1"/>
  <c r="AK262" i="1"/>
  <c r="AI262" i="1"/>
  <c r="AG262" i="1"/>
  <c r="AD262" i="1"/>
  <c r="AC262" i="1"/>
  <c r="AB262" i="1"/>
  <c r="Y262" i="1"/>
  <c r="O262" i="1"/>
  <c r="K262" i="1"/>
  <c r="AQ261" i="1"/>
  <c r="AP261" i="1"/>
  <c r="AO261" i="1"/>
  <c r="AN261" i="1"/>
  <c r="AM261" i="1"/>
  <c r="AL261" i="1"/>
  <c r="AK261" i="1"/>
  <c r="AI261" i="1"/>
  <c r="AG261" i="1"/>
  <c r="AD261" i="1"/>
  <c r="AC261" i="1"/>
  <c r="AB261" i="1"/>
  <c r="Y261" i="1"/>
  <c r="O261" i="1"/>
  <c r="K261" i="1"/>
  <c r="AQ260" i="1"/>
  <c r="AP260" i="1"/>
  <c r="AO260" i="1"/>
  <c r="AN260" i="1"/>
  <c r="AM260" i="1"/>
  <c r="AL260" i="1"/>
  <c r="AK260" i="1"/>
  <c r="AI260" i="1"/>
  <c r="AG260" i="1"/>
  <c r="AD260" i="1"/>
  <c r="AC260" i="1"/>
  <c r="AB260" i="1"/>
  <c r="Y260" i="1"/>
  <c r="O260" i="1"/>
  <c r="K260" i="1"/>
  <c r="AQ259" i="1"/>
  <c r="AP259" i="1"/>
  <c r="AO259" i="1"/>
  <c r="AN259" i="1"/>
  <c r="AM259" i="1"/>
  <c r="AL259" i="1"/>
  <c r="AK259" i="1"/>
  <c r="AI259" i="1"/>
  <c r="AG259" i="1"/>
  <c r="AD259" i="1"/>
  <c r="AC259" i="1"/>
  <c r="AB259" i="1"/>
  <c r="Y259" i="1"/>
  <c r="O259" i="1"/>
  <c r="K259" i="1"/>
  <c r="AQ258" i="1"/>
  <c r="AP258" i="1"/>
  <c r="AO258" i="1"/>
  <c r="AN258" i="1"/>
  <c r="AM258" i="1"/>
  <c r="AL258" i="1"/>
  <c r="AK258" i="1"/>
  <c r="AI258" i="1"/>
  <c r="AG258" i="1"/>
  <c r="AD258" i="1"/>
  <c r="AC258" i="1"/>
  <c r="AB258" i="1"/>
  <c r="Y258" i="1"/>
  <c r="O258" i="1"/>
  <c r="K258" i="1"/>
  <c r="AQ257" i="1"/>
  <c r="AP257" i="1"/>
  <c r="AO257" i="1"/>
  <c r="AN257" i="1"/>
  <c r="AM257" i="1"/>
  <c r="AL257" i="1"/>
  <c r="AK257" i="1"/>
  <c r="AI257" i="1"/>
  <c r="AG257" i="1"/>
  <c r="AD257" i="1"/>
  <c r="AC257" i="1"/>
  <c r="AB257" i="1"/>
  <c r="Y257" i="1"/>
  <c r="O257" i="1"/>
  <c r="K257" i="1"/>
  <c r="AQ256" i="1"/>
  <c r="AP256" i="1"/>
  <c r="AO256" i="1"/>
  <c r="AN256" i="1"/>
  <c r="AM256" i="1"/>
  <c r="AL256" i="1"/>
  <c r="AK256" i="1"/>
  <c r="AI256" i="1"/>
  <c r="AG256" i="1"/>
  <c r="AD256" i="1"/>
  <c r="AC256" i="1"/>
  <c r="AB256" i="1"/>
  <c r="Y256" i="1"/>
  <c r="O256" i="1"/>
  <c r="K256" i="1"/>
  <c r="AQ255" i="1"/>
  <c r="AP255" i="1"/>
  <c r="AO255" i="1"/>
  <c r="AN255" i="1"/>
  <c r="AM255" i="1"/>
  <c r="AL255" i="1"/>
  <c r="AK255" i="1"/>
  <c r="AI255" i="1"/>
  <c r="AG255" i="1"/>
  <c r="AD255" i="1"/>
  <c r="AC255" i="1"/>
  <c r="AB255" i="1"/>
  <c r="Y255" i="1"/>
  <c r="O255" i="1"/>
  <c r="K255" i="1"/>
  <c r="AQ254" i="1"/>
  <c r="AP254" i="1"/>
  <c r="AO254" i="1"/>
  <c r="AN254" i="1"/>
  <c r="AM254" i="1"/>
  <c r="AL254" i="1"/>
  <c r="AK254" i="1"/>
  <c r="AI254" i="1"/>
  <c r="AG254" i="1"/>
  <c r="AD254" i="1"/>
  <c r="AC254" i="1"/>
  <c r="AB254" i="1"/>
  <c r="Y254" i="1"/>
  <c r="O254" i="1"/>
  <c r="K254" i="1"/>
  <c r="AQ253" i="1"/>
  <c r="AP253" i="1"/>
  <c r="AO253" i="1"/>
  <c r="AN253" i="1"/>
  <c r="AM253" i="1"/>
  <c r="AL253" i="1"/>
  <c r="AK253" i="1"/>
  <c r="AI253" i="1"/>
  <c r="AG253" i="1"/>
  <c r="AD253" i="1"/>
  <c r="AC253" i="1"/>
  <c r="AB253" i="1"/>
  <c r="Y253" i="1"/>
  <c r="O253" i="1"/>
  <c r="K253" i="1"/>
  <c r="AQ252" i="1"/>
  <c r="AP252" i="1"/>
  <c r="AO252" i="1"/>
  <c r="AN252" i="1"/>
  <c r="AM252" i="1"/>
  <c r="AL252" i="1"/>
  <c r="AK252" i="1"/>
  <c r="AI252" i="1"/>
  <c r="AG252" i="1"/>
  <c r="AD252" i="1"/>
  <c r="AC252" i="1"/>
  <c r="AB252" i="1"/>
  <c r="Y252" i="1"/>
  <c r="O252" i="1"/>
  <c r="K252" i="1"/>
  <c r="AQ251" i="1"/>
  <c r="AP251" i="1"/>
  <c r="AO251" i="1"/>
  <c r="AN251" i="1"/>
  <c r="AM251" i="1"/>
  <c r="AL251" i="1"/>
  <c r="AK251" i="1"/>
  <c r="AI251" i="1"/>
  <c r="AG251" i="1"/>
  <c r="AD251" i="1"/>
  <c r="AC251" i="1"/>
  <c r="AB251" i="1"/>
  <c r="Y251" i="1"/>
  <c r="O251" i="1"/>
  <c r="K251" i="1"/>
  <c r="AQ250" i="1"/>
  <c r="AP250" i="1"/>
  <c r="AO250" i="1"/>
  <c r="AN250" i="1"/>
  <c r="AM250" i="1"/>
  <c r="AL250" i="1"/>
  <c r="AK250" i="1"/>
  <c r="AI250" i="1"/>
  <c r="AG250" i="1"/>
  <c r="AD250" i="1"/>
  <c r="AC250" i="1"/>
  <c r="AB250" i="1"/>
  <c r="Y250" i="1"/>
  <c r="O250" i="1"/>
  <c r="K250" i="1"/>
  <c r="AQ249" i="1"/>
  <c r="AP249" i="1"/>
  <c r="AO249" i="1"/>
  <c r="AN249" i="1"/>
  <c r="AM249" i="1"/>
  <c r="AL249" i="1"/>
  <c r="AK249" i="1"/>
  <c r="AI249" i="1"/>
  <c r="AG249" i="1"/>
  <c r="AD249" i="1"/>
  <c r="AC249" i="1"/>
  <c r="AB249" i="1"/>
  <c r="Y249" i="1"/>
  <c r="O249" i="1"/>
  <c r="K249" i="1"/>
  <c r="AQ248" i="1"/>
  <c r="AP248" i="1"/>
  <c r="AO248" i="1"/>
  <c r="AN248" i="1"/>
  <c r="AM248" i="1"/>
  <c r="AL248" i="1"/>
  <c r="AK248" i="1"/>
  <c r="AI248" i="1"/>
  <c r="AG248" i="1"/>
  <c r="AD248" i="1"/>
  <c r="AC248" i="1"/>
  <c r="AB248" i="1"/>
  <c r="Y248" i="1"/>
  <c r="O248" i="1"/>
  <c r="K248" i="1"/>
  <c r="AQ247" i="1"/>
  <c r="AP247" i="1"/>
  <c r="AO247" i="1"/>
  <c r="AN247" i="1"/>
  <c r="AM247" i="1"/>
  <c r="AL247" i="1"/>
  <c r="AK247" i="1"/>
  <c r="AI247" i="1"/>
  <c r="AG247" i="1"/>
  <c r="AD247" i="1"/>
  <c r="AC247" i="1"/>
  <c r="AB247" i="1"/>
  <c r="Y247" i="1"/>
  <c r="O247" i="1"/>
  <c r="K247" i="1"/>
  <c r="AQ246" i="1"/>
  <c r="AP246" i="1"/>
  <c r="AO246" i="1"/>
  <c r="AN246" i="1"/>
  <c r="AM246" i="1"/>
  <c r="AL246" i="1"/>
  <c r="AK246" i="1"/>
  <c r="AI246" i="1"/>
  <c r="AG246" i="1"/>
  <c r="AD246" i="1"/>
  <c r="AC246" i="1"/>
  <c r="AB246" i="1"/>
  <c r="Y246" i="1"/>
  <c r="O246" i="1"/>
  <c r="K246" i="1"/>
  <c r="AQ245" i="1"/>
  <c r="AP245" i="1"/>
  <c r="AO245" i="1"/>
  <c r="AN245" i="1"/>
  <c r="AM245" i="1"/>
  <c r="AL245" i="1"/>
  <c r="AK245" i="1"/>
  <c r="AI245" i="1"/>
  <c r="AG245" i="1"/>
  <c r="AD245" i="1"/>
  <c r="AC245" i="1"/>
  <c r="AB245" i="1"/>
  <c r="Y245" i="1"/>
  <c r="O245" i="1"/>
  <c r="K245" i="1"/>
  <c r="AQ244" i="1"/>
  <c r="AP244" i="1"/>
  <c r="AO244" i="1"/>
  <c r="AN244" i="1"/>
  <c r="AM244" i="1"/>
  <c r="AL244" i="1"/>
  <c r="AK244" i="1"/>
  <c r="AI244" i="1"/>
  <c r="AG244" i="1"/>
  <c r="AD244" i="1"/>
  <c r="AC244" i="1"/>
  <c r="AB244" i="1"/>
  <c r="Y244" i="1"/>
  <c r="O244" i="1"/>
  <c r="K244" i="1"/>
  <c r="AQ243" i="1"/>
  <c r="AP243" i="1"/>
  <c r="AO243" i="1"/>
  <c r="AN243" i="1"/>
  <c r="AM243" i="1"/>
  <c r="AL243" i="1"/>
  <c r="AK243" i="1"/>
  <c r="AI243" i="1"/>
  <c r="AG243" i="1"/>
  <c r="AD243" i="1"/>
  <c r="AC243" i="1"/>
  <c r="AB243" i="1"/>
  <c r="Y243" i="1"/>
  <c r="O243" i="1"/>
  <c r="K243" i="1"/>
  <c r="AQ242" i="1"/>
  <c r="AP242" i="1"/>
  <c r="AO242" i="1"/>
  <c r="AN242" i="1"/>
  <c r="AM242" i="1"/>
  <c r="AL242" i="1"/>
  <c r="AK242" i="1"/>
  <c r="AI242" i="1"/>
  <c r="AG242" i="1"/>
  <c r="AD242" i="1"/>
  <c r="AC242" i="1"/>
  <c r="AB242" i="1"/>
  <c r="Y242" i="1"/>
  <c r="O242" i="1"/>
  <c r="K242" i="1"/>
  <c r="AQ241" i="1"/>
  <c r="AP241" i="1"/>
  <c r="AO241" i="1"/>
  <c r="AN241" i="1"/>
  <c r="AM241" i="1"/>
  <c r="AL241" i="1"/>
  <c r="AK241" i="1"/>
  <c r="AI241" i="1"/>
  <c r="AG241" i="1"/>
  <c r="AD241" i="1"/>
  <c r="AC241" i="1"/>
  <c r="AB241" i="1"/>
  <c r="Y241" i="1"/>
  <c r="O241" i="1"/>
  <c r="K241" i="1"/>
  <c r="AQ240" i="1"/>
  <c r="AP240" i="1"/>
  <c r="AO240" i="1"/>
  <c r="AN240" i="1"/>
  <c r="AM240" i="1"/>
  <c r="AL240" i="1"/>
  <c r="AK240" i="1"/>
  <c r="AI240" i="1"/>
  <c r="AG240" i="1"/>
  <c r="AD240" i="1"/>
  <c r="AC240" i="1"/>
  <c r="AB240" i="1"/>
  <c r="Y240" i="1"/>
  <c r="O240" i="1"/>
  <c r="K240" i="1"/>
  <c r="AQ239" i="1"/>
  <c r="AP239" i="1"/>
  <c r="AO239" i="1"/>
  <c r="AN239" i="1"/>
  <c r="AM239" i="1"/>
  <c r="AL239" i="1"/>
  <c r="AK239" i="1"/>
  <c r="AI239" i="1"/>
  <c r="AG239" i="1"/>
  <c r="AD239" i="1"/>
  <c r="AC239" i="1"/>
  <c r="AB239" i="1"/>
  <c r="Y239" i="1"/>
  <c r="O239" i="1"/>
  <c r="K239" i="1"/>
  <c r="AQ238" i="1"/>
  <c r="AP238" i="1"/>
  <c r="AO238" i="1"/>
  <c r="AN238" i="1"/>
  <c r="AM238" i="1"/>
  <c r="AL238" i="1"/>
  <c r="AK238" i="1"/>
  <c r="AI238" i="1"/>
  <c r="AG238" i="1"/>
  <c r="AD238" i="1"/>
  <c r="AC238" i="1"/>
  <c r="AB238" i="1"/>
  <c r="Y238" i="1"/>
  <c r="O238" i="1"/>
  <c r="K238" i="1"/>
  <c r="AQ237" i="1"/>
  <c r="AP237" i="1"/>
  <c r="AO237" i="1"/>
  <c r="AN237" i="1"/>
  <c r="AM237" i="1"/>
  <c r="AL237" i="1"/>
  <c r="AK237" i="1"/>
  <c r="AI237" i="1"/>
  <c r="AG237" i="1"/>
  <c r="AD237" i="1"/>
  <c r="AC237" i="1"/>
  <c r="AB237" i="1"/>
  <c r="Y237" i="1"/>
  <c r="O237" i="1"/>
  <c r="K237" i="1"/>
  <c r="AQ236" i="1"/>
  <c r="AP236" i="1"/>
  <c r="AO236" i="1"/>
  <c r="AN236" i="1"/>
  <c r="AM236" i="1"/>
  <c r="AL236" i="1"/>
  <c r="AK236" i="1"/>
  <c r="AI236" i="1"/>
  <c r="AG236" i="1"/>
  <c r="AD236" i="1"/>
  <c r="AC236" i="1"/>
  <c r="AB236" i="1"/>
  <c r="Y236" i="1"/>
  <c r="O236" i="1"/>
  <c r="K236" i="1"/>
  <c r="AQ235" i="1"/>
  <c r="AP235" i="1"/>
  <c r="AO235" i="1"/>
  <c r="AN235" i="1"/>
  <c r="AM235" i="1"/>
  <c r="AL235" i="1"/>
  <c r="AK235" i="1"/>
  <c r="AI235" i="1"/>
  <c r="AG235" i="1"/>
  <c r="AD235" i="1"/>
  <c r="AC235" i="1"/>
  <c r="AB235" i="1"/>
  <c r="Y235" i="1"/>
  <c r="O235" i="1"/>
  <c r="K235" i="1"/>
  <c r="AQ234" i="1"/>
  <c r="AP234" i="1"/>
  <c r="AO234" i="1"/>
  <c r="AN234" i="1"/>
  <c r="AM234" i="1"/>
  <c r="AL234" i="1"/>
  <c r="AK234" i="1"/>
  <c r="AI234" i="1"/>
  <c r="AG234" i="1"/>
  <c r="AD234" i="1"/>
  <c r="AC234" i="1"/>
  <c r="AB234" i="1"/>
  <c r="Y234" i="1"/>
  <c r="O234" i="1"/>
  <c r="K234" i="1"/>
  <c r="AQ233" i="1"/>
  <c r="AP233" i="1"/>
  <c r="AO233" i="1"/>
  <c r="AN233" i="1"/>
  <c r="AM233" i="1"/>
  <c r="AL233" i="1"/>
  <c r="AK233" i="1"/>
  <c r="AI233" i="1"/>
  <c r="AG233" i="1"/>
  <c r="AD233" i="1"/>
  <c r="AC233" i="1"/>
  <c r="AB233" i="1"/>
  <c r="Y233" i="1"/>
  <c r="O233" i="1"/>
  <c r="K233" i="1"/>
  <c r="AQ232" i="1"/>
  <c r="AP232" i="1"/>
  <c r="AO232" i="1"/>
  <c r="AN232" i="1"/>
  <c r="AM232" i="1"/>
  <c r="AL232" i="1"/>
  <c r="AK232" i="1"/>
  <c r="AI232" i="1"/>
  <c r="AG232" i="1"/>
  <c r="AD232" i="1"/>
  <c r="AC232" i="1"/>
  <c r="AB232" i="1"/>
  <c r="Y232" i="1"/>
  <c r="O232" i="1"/>
  <c r="K232" i="1"/>
  <c r="AQ231" i="1"/>
  <c r="AP231" i="1"/>
  <c r="AO231" i="1"/>
  <c r="AN231" i="1"/>
  <c r="AM231" i="1"/>
  <c r="AL231" i="1"/>
  <c r="AK231" i="1"/>
  <c r="AI231" i="1"/>
  <c r="AG231" i="1"/>
  <c r="AD231" i="1"/>
  <c r="AC231" i="1"/>
  <c r="AB231" i="1"/>
  <c r="Y231" i="1"/>
  <c r="O231" i="1"/>
  <c r="K231" i="1"/>
  <c r="AQ230" i="1"/>
  <c r="AP230" i="1"/>
  <c r="AO230" i="1"/>
  <c r="AN230" i="1"/>
  <c r="AM230" i="1"/>
  <c r="AL230" i="1"/>
  <c r="AK230" i="1"/>
  <c r="AI230" i="1"/>
  <c r="AG230" i="1"/>
  <c r="AD230" i="1"/>
  <c r="AC230" i="1"/>
  <c r="AB230" i="1"/>
  <c r="Y230" i="1"/>
  <c r="O230" i="1"/>
  <c r="K230" i="1"/>
  <c r="AQ229" i="1"/>
  <c r="AP229" i="1"/>
  <c r="AO229" i="1"/>
  <c r="AN229" i="1"/>
  <c r="AM229" i="1"/>
  <c r="AL229" i="1"/>
  <c r="AK229" i="1"/>
  <c r="AI229" i="1"/>
  <c r="AG229" i="1"/>
  <c r="AD229" i="1"/>
  <c r="AC229" i="1"/>
  <c r="AB229" i="1"/>
  <c r="Y229" i="1"/>
  <c r="O229" i="1"/>
  <c r="K229" i="1"/>
  <c r="AQ228" i="1"/>
  <c r="AP228" i="1"/>
  <c r="AO228" i="1"/>
  <c r="AN228" i="1"/>
  <c r="AM228" i="1"/>
  <c r="AL228" i="1"/>
  <c r="AK228" i="1"/>
  <c r="AI228" i="1"/>
  <c r="AG228" i="1"/>
  <c r="AD228" i="1"/>
  <c r="AC228" i="1"/>
  <c r="AB228" i="1"/>
  <c r="Y228" i="1"/>
  <c r="O228" i="1"/>
  <c r="K228" i="1"/>
  <c r="AQ227" i="1"/>
  <c r="AP227" i="1"/>
  <c r="AO227" i="1"/>
  <c r="AN227" i="1"/>
  <c r="AM227" i="1"/>
  <c r="AL227" i="1"/>
  <c r="AK227" i="1"/>
  <c r="AI227" i="1"/>
  <c r="AG227" i="1"/>
  <c r="AD227" i="1"/>
  <c r="AC227" i="1"/>
  <c r="AB227" i="1"/>
  <c r="Y227" i="1"/>
  <c r="O227" i="1"/>
  <c r="K227" i="1"/>
  <c r="AQ226" i="1"/>
  <c r="AP226" i="1"/>
  <c r="AO226" i="1"/>
  <c r="AN226" i="1"/>
  <c r="AM226" i="1"/>
  <c r="AL226" i="1"/>
  <c r="AK226" i="1"/>
  <c r="AI226" i="1"/>
  <c r="AG226" i="1"/>
  <c r="AD226" i="1"/>
  <c r="AC226" i="1"/>
  <c r="AB226" i="1"/>
  <c r="Y226" i="1"/>
  <c r="O226" i="1"/>
  <c r="K226" i="1"/>
  <c r="AQ225" i="1"/>
  <c r="AP225" i="1"/>
  <c r="AO225" i="1"/>
  <c r="AN225" i="1"/>
  <c r="AM225" i="1"/>
  <c r="AL225" i="1"/>
  <c r="AK225" i="1"/>
  <c r="AI225" i="1"/>
  <c r="AG225" i="1"/>
  <c r="AD225" i="1"/>
  <c r="AC225" i="1"/>
  <c r="AB225" i="1"/>
  <c r="Y225" i="1"/>
  <c r="O225" i="1"/>
  <c r="K225" i="1"/>
  <c r="AQ224" i="1"/>
  <c r="AP224" i="1"/>
  <c r="AO224" i="1"/>
  <c r="AN224" i="1"/>
  <c r="AM224" i="1"/>
  <c r="AL224" i="1"/>
  <c r="AK224" i="1"/>
  <c r="AI224" i="1"/>
  <c r="AG224" i="1"/>
  <c r="AD224" i="1"/>
  <c r="AC224" i="1"/>
  <c r="AB224" i="1"/>
  <c r="Y224" i="1"/>
  <c r="O224" i="1"/>
  <c r="K224" i="1"/>
  <c r="AQ223" i="1"/>
  <c r="AP223" i="1"/>
  <c r="AO223" i="1"/>
  <c r="AN223" i="1"/>
  <c r="AM223" i="1"/>
  <c r="AL223" i="1"/>
  <c r="AK223" i="1"/>
  <c r="AI223" i="1"/>
  <c r="AG223" i="1"/>
  <c r="AD223" i="1"/>
  <c r="AC223" i="1"/>
  <c r="AB223" i="1"/>
  <c r="Y223" i="1"/>
  <c r="O223" i="1"/>
  <c r="K223" i="1"/>
  <c r="AQ222" i="1"/>
  <c r="AP222" i="1"/>
  <c r="AO222" i="1"/>
  <c r="AN222" i="1"/>
  <c r="AM222" i="1"/>
  <c r="AL222" i="1"/>
  <c r="AK222" i="1"/>
  <c r="AI222" i="1"/>
  <c r="AG222" i="1"/>
  <c r="AD222" i="1"/>
  <c r="AC222" i="1"/>
  <c r="AB222" i="1"/>
  <c r="Y222" i="1"/>
  <c r="O222" i="1"/>
  <c r="K222" i="1"/>
  <c r="AQ221" i="1"/>
  <c r="AP221" i="1"/>
  <c r="AO221" i="1"/>
  <c r="AN221" i="1"/>
  <c r="AM221" i="1"/>
  <c r="AL221" i="1"/>
  <c r="AK221" i="1"/>
  <c r="AI221" i="1"/>
  <c r="AG221" i="1"/>
  <c r="AD221" i="1"/>
  <c r="AC221" i="1"/>
  <c r="AB221" i="1"/>
  <c r="Y221" i="1"/>
  <c r="O221" i="1"/>
  <c r="K221" i="1"/>
  <c r="AQ220" i="1"/>
  <c r="AP220" i="1"/>
  <c r="AO220" i="1"/>
  <c r="AN220" i="1"/>
  <c r="AM220" i="1"/>
  <c r="AL220" i="1"/>
  <c r="AK220" i="1"/>
  <c r="AI220" i="1"/>
  <c r="AG220" i="1"/>
  <c r="AD220" i="1"/>
  <c r="AC220" i="1"/>
  <c r="AB220" i="1"/>
  <c r="Y220" i="1"/>
  <c r="O220" i="1"/>
  <c r="K220" i="1"/>
  <c r="AQ219" i="1"/>
  <c r="AP219" i="1"/>
  <c r="AO219" i="1"/>
  <c r="AN219" i="1"/>
  <c r="AM219" i="1"/>
  <c r="AL219" i="1"/>
  <c r="AK219" i="1"/>
  <c r="AI219" i="1"/>
  <c r="AG219" i="1"/>
  <c r="AD219" i="1"/>
  <c r="AC219" i="1"/>
  <c r="AB219" i="1"/>
  <c r="Y219" i="1"/>
  <c r="O219" i="1"/>
  <c r="K219" i="1"/>
  <c r="AQ218" i="1"/>
  <c r="AP218" i="1"/>
  <c r="AO218" i="1"/>
  <c r="AN218" i="1"/>
  <c r="AM218" i="1"/>
  <c r="AL218" i="1"/>
  <c r="AK218" i="1"/>
  <c r="AI218" i="1"/>
  <c r="AG218" i="1"/>
  <c r="AD218" i="1"/>
  <c r="AC218" i="1"/>
  <c r="AB218" i="1"/>
  <c r="Y218" i="1"/>
  <c r="O218" i="1"/>
  <c r="K218" i="1"/>
  <c r="AQ217" i="1"/>
  <c r="AP217" i="1"/>
  <c r="AO217" i="1"/>
  <c r="AN217" i="1"/>
  <c r="AM217" i="1"/>
  <c r="AL217" i="1"/>
  <c r="AK217" i="1"/>
  <c r="AI217" i="1"/>
  <c r="AG217" i="1"/>
  <c r="AD217" i="1"/>
  <c r="AC217" i="1"/>
  <c r="AB217" i="1"/>
  <c r="Y217" i="1"/>
  <c r="O217" i="1"/>
  <c r="K217" i="1"/>
  <c r="AQ216" i="1"/>
  <c r="AP216" i="1"/>
  <c r="AO216" i="1"/>
  <c r="AN216" i="1"/>
  <c r="AM216" i="1"/>
  <c r="AL216" i="1"/>
  <c r="AK216" i="1"/>
  <c r="AI216" i="1"/>
  <c r="AG216" i="1"/>
  <c r="AD216" i="1"/>
  <c r="AC216" i="1"/>
  <c r="AB216" i="1"/>
  <c r="Y216" i="1"/>
  <c r="O216" i="1"/>
  <c r="K216" i="1"/>
  <c r="AQ215" i="1"/>
  <c r="AP215" i="1"/>
  <c r="AO215" i="1"/>
  <c r="AN215" i="1"/>
  <c r="AM215" i="1"/>
  <c r="AL215" i="1"/>
  <c r="AK215" i="1"/>
  <c r="AI215" i="1"/>
  <c r="AG215" i="1"/>
  <c r="AD215" i="1"/>
  <c r="AC215" i="1"/>
  <c r="AB215" i="1"/>
  <c r="Y215" i="1"/>
  <c r="O215" i="1"/>
  <c r="K215" i="1"/>
  <c r="AQ214" i="1"/>
  <c r="AP214" i="1"/>
  <c r="AO214" i="1"/>
  <c r="AN214" i="1"/>
  <c r="AM214" i="1"/>
  <c r="AL214" i="1"/>
  <c r="AK214" i="1"/>
  <c r="AI214" i="1"/>
  <c r="AG214" i="1"/>
  <c r="AD214" i="1"/>
  <c r="AC214" i="1"/>
  <c r="AB214" i="1"/>
  <c r="Y214" i="1"/>
  <c r="O214" i="1"/>
  <c r="K214" i="1"/>
  <c r="AQ213" i="1"/>
  <c r="AP213" i="1"/>
  <c r="AO213" i="1"/>
  <c r="AM213" i="1"/>
  <c r="AL213" i="1"/>
  <c r="AK213" i="1"/>
  <c r="AI213" i="1"/>
  <c r="AG213" i="1"/>
  <c r="AD213" i="1"/>
  <c r="AC213" i="1"/>
  <c r="AB213" i="1"/>
  <c r="Y213" i="1"/>
  <c r="O213" i="1"/>
  <c r="K213" i="1"/>
  <c r="AQ212" i="1"/>
  <c r="AP212" i="1"/>
  <c r="AO212" i="1"/>
  <c r="AN212" i="1"/>
  <c r="AM212" i="1"/>
  <c r="AL212" i="1"/>
  <c r="AK212" i="1"/>
  <c r="AI212" i="1"/>
  <c r="AG212" i="1"/>
  <c r="AD212" i="1"/>
  <c r="AC212" i="1"/>
  <c r="AB212" i="1"/>
  <c r="Y212" i="1"/>
  <c r="O212" i="1"/>
  <c r="K212" i="1"/>
  <c r="AQ211" i="1"/>
  <c r="AP211" i="1"/>
  <c r="AO211" i="1"/>
  <c r="AN211" i="1"/>
  <c r="AM211" i="1"/>
  <c r="AL211" i="1"/>
  <c r="AK211" i="1"/>
  <c r="AI211" i="1"/>
  <c r="AG211" i="1"/>
  <c r="AD211" i="1"/>
  <c r="AC211" i="1"/>
  <c r="AB211" i="1"/>
  <c r="Y211" i="1"/>
  <c r="O211" i="1"/>
  <c r="K211" i="1"/>
  <c r="AQ210" i="1"/>
  <c r="AP210" i="1"/>
  <c r="AO210" i="1"/>
  <c r="AN210" i="1"/>
  <c r="AM210" i="1"/>
  <c r="AL210" i="1"/>
  <c r="AK210" i="1"/>
  <c r="AI210" i="1"/>
  <c r="AG210" i="1"/>
  <c r="AD210" i="1"/>
  <c r="AC210" i="1"/>
  <c r="AB210" i="1"/>
  <c r="Y210" i="1"/>
  <c r="O210" i="1"/>
  <c r="K210" i="1"/>
  <c r="AQ209" i="1"/>
  <c r="AP209" i="1"/>
  <c r="AO209" i="1"/>
  <c r="AN209" i="1"/>
  <c r="AM209" i="1"/>
  <c r="AL209" i="1"/>
  <c r="AK209" i="1"/>
  <c r="AI209" i="1"/>
  <c r="AG209" i="1"/>
  <c r="AD209" i="1"/>
  <c r="AC209" i="1"/>
  <c r="AB209" i="1"/>
  <c r="Y209" i="1"/>
  <c r="O209" i="1"/>
  <c r="K209" i="1"/>
  <c r="AQ208" i="1"/>
  <c r="AP208" i="1"/>
  <c r="AO208" i="1"/>
  <c r="AN208" i="1"/>
  <c r="AM208" i="1"/>
  <c r="AL208" i="1"/>
  <c r="AK208" i="1"/>
  <c r="AI208" i="1"/>
  <c r="AG208" i="1"/>
  <c r="AD208" i="1"/>
  <c r="AC208" i="1"/>
  <c r="AB208" i="1"/>
  <c r="Y208" i="1"/>
  <c r="O208" i="1"/>
  <c r="K208" i="1"/>
  <c r="AQ207" i="1"/>
  <c r="AP207" i="1"/>
  <c r="AO207" i="1"/>
  <c r="AN207" i="1"/>
  <c r="AM207" i="1"/>
  <c r="AL207" i="1"/>
  <c r="AK207" i="1"/>
  <c r="AI207" i="1"/>
  <c r="AG207" i="1"/>
  <c r="AD207" i="1"/>
  <c r="AC207" i="1"/>
  <c r="AB207" i="1"/>
  <c r="Y207" i="1"/>
  <c r="O207" i="1"/>
  <c r="K207" i="1"/>
  <c r="AQ206" i="1"/>
  <c r="AP206" i="1"/>
  <c r="AO206" i="1"/>
  <c r="AN206" i="1"/>
  <c r="AM206" i="1"/>
  <c r="AL206" i="1"/>
  <c r="AK206" i="1"/>
  <c r="AI206" i="1"/>
  <c r="AG206" i="1"/>
  <c r="AD206" i="1"/>
  <c r="AC206" i="1"/>
  <c r="AB206" i="1"/>
  <c r="Y206" i="1"/>
  <c r="O206" i="1"/>
  <c r="K206" i="1"/>
  <c r="AQ205" i="1"/>
  <c r="AP205" i="1"/>
  <c r="AO205" i="1"/>
  <c r="AN205" i="1"/>
  <c r="AM205" i="1"/>
  <c r="AL205" i="1"/>
  <c r="AK205" i="1"/>
  <c r="AI205" i="1"/>
  <c r="AG205" i="1"/>
  <c r="AD205" i="1"/>
  <c r="AC205" i="1"/>
  <c r="AB205" i="1"/>
  <c r="Y205" i="1"/>
  <c r="O205" i="1"/>
  <c r="K205" i="1"/>
  <c r="AQ204" i="1"/>
  <c r="AP204" i="1"/>
  <c r="AO204" i="1"/>
  <c r="AN204" i="1"/>
  <c r="AM204" i="1"/>
  <c r="AL204" i="1"/>
  <c r="AK204" i="1"/>
  <c r="AI204" i="1"/>
  <c r="AG204" i="1"/>
  <c r="AD204" i="1"/>
  <c r="AC204" i="1"/>
  <c r="AB204" i="1"/>
  <c r="Y204" i="1"/>
  <c r="O204" i="1"/>
  <c r="K204" i="1"/>
  <c r="AQ203" i="1"/>
  <c r="AP203" i="1"/>
  <c r="AO203" i="1"/>
  <c r="AN203" i="1"/>
  <c r="AM203" i="1"/>
  <c r="AL203" i="1"/>
  <c r="AK203" i="1"/>
  <c r="AI203" i="1"/>
  <c r="AG203" i="1"/>
  <c r="AD203" i="1"/>
  <c r="AC203" i="1"/>
  <c r="AB203" i="1"/>
  <c r="Y203" i="1"/>
  <c r="O203" i="1"/>
  <c r="K203" i="1"/>
  <c r="AQ202" i="1"/>
  <c r="AP202" i="1"/>
  <c r="AO202" i="1"/>
  <c r="AN202" i="1"/>
  <c r="AM202" i="1"/>
  <c r="AL202" i="1"/>
  <c r="AK202" i="1"/>
  <c r="AI202" i="1"/>
  <c r="AG202" i="1"/>
  <c r="AD202" i="1"/>
  <c r="AC202" i="1"/>
  <c r="AB202" i="1"/>
  <c r="Y202" i="1"/>
  <c r="O202" i="1"/>
  <c r="K202" i="1"/>
  <c r="AQ201" i="1"/>
  <c r="AP201" i="1"/>
  <c r="AO201" i="1"/>
  <c r="AN201" i="1"/>
  <c r="AM201" i="1"/>
  <c r="AL201" i="1"/>
  <c r="AK201" i="1"/>
  <c r="AI201" i="1"/>
  <c r="AG201" i="1"/>
  <c r="AD201" i="1"/>
  <c r="AC201" i="1"/>
  <c r="AB201" i="1"/>
  <c r="Y201" i="1"/>
  <c r="O201" i="1"/>
  <c r="K201" i="1"/>
  <c r="AQ200" i="1"/>
  <c r="AP200" i="1"/>
  <c r="AO200" i="1"/>
  <c r="AN200" i="1"/>
  <c r="AM200" i="1"/>
  <c r="AL200" i="1"/>
  <c r="AK200" i="1"/>
  <c r="AI200" i="1"/>
  <c r="AG200" i="1"/>
  <c r="AD200" i="1"/>
  <c r="AC200" i="1"/>
  <c r="AB200" i="1"/>
  <c r="Y200" i="1"/>
  <c r="O200" i="1"/>
  <c r="K200" i="1"/>
  <c r="AQ199" i="1"/>
  <c r="AP199" i="1"/>
  <c r="AO199" i="1"/>
  <c r="AN199" i="1"/>
  <c r="AM199" i="1"/>
  <c r="AL199" i="1"/>
  <c r="AK199" i="1"/>
  <c r="AI199" i="1"/>
  <c r="AG199" i="1"/>
  <c r="AD199" i="1"/>
  <c r="AC199" i="1"/>
  <c r="AB199" i="1"/>
  <c r="Y199" i="1"/>
  <c r="O199" i="1"/>
  <c r="K199" i="1"/>
  <c r="AQ198" i="1"/>
  <c r="AP198" i="1"/>
  <c r="AO198" i="1"/>
  <c r="AM198" i="1"/>
  <c r="AL198" i="1"/>
  <c r="AK198" i="1"/>
  <c r="AI198" i="1"/>
  <c r="AG198" i="1"/>
  <c r="AD198" i="1"/>
  <c r="AC198" i="1"/>
  <c r="AB198" i="1"/>
  <c r="Y198" i="1"/>
  <c r="O198" i="1"/>
  <c r="K198" i="1"/>
  <c r="AQ197" i="1"/>
  <c r="AP197" i="1"/>
  <c r="AO197" i="1"/>
  <c r="AN197" i="1"/>
  <c r="AM197" i="1"/>
  <c r="AL197" i="1"/>
  <c r="AK197" i="1"/>
  <c r="AI197" i="1"/>
  <c r="AG197" i="1"/>
  <c r="AD197" i="1"/>
  <c r="AC197" i="1"/>
  <c r="AB197" i="1"/>
  <c r="Y197" i="1"/>
  <c r="O197" i="1"/>
  <c r="K197" i="1"/>
  <c r="AQ196" i="1"/>
  <c r="AP196" i="1"/>
  <c r="AO196" i="1"/>
  <c r="AN196" i="1"/>
  <c r="AM196" i="1"/>
  <c r="AL196" i="1"/>
  <c r="AK196" i="1"/>
  <c r="AI196" i="1"/>
  <c r="AG196" i="1"/>
  <c r="AD196" i="1"/>
  <c r="AC196" i="1"/>
  <c r="AB196" i="1"/>
  <c r="Y196" i="1"/>
  <c r="O196" i="1"/>
  <c r="K196" i="1"/>
  <c r="AQ195" i="1"/>
  <c r="AP195" i="1"/>
  <c r="AO195" i="1"/>
  <c r="AN195" i="1"/>
  <c r="AM195" i="1"/>
  <c r="AL195" i="1"/>
  <c r="AK195" i="1"/>
  <c r="AI195" i="1"/>
  <c r="AG195" i="1"/>
  <c r="AD195" i="1"/>
  <c r="AC195" i="1"/>
  <c r="AB195" i="1"/>
  <c r="Y195" i="1"/>
  <c r="O195" i="1"/>
  <c r="K195" i="1"/>
  <c r="AQ194" i="1"/>
  <c r="AP194" i="1"/>
  <c r="AO194" i="1"/>
  <c r="AN194" i="1"/>
  <c r="AM194" i="1"/>
  <c r="AL194" i="1"/>
  <c r="AK194" i="1"/>
  <c r="AI194" i="1"/>
  <c r="AG194" i="1"/>
  <c r="AD194" i="1"/>
  <c r="AC194" i="1"/>
  <c r="AB194" i="1"/>
  <c r="Y194" i="1"/>
  <c r="O194" i="1"/>
  <c r="K194" i="1"/>
  <c r="AQ193" i="1"/>
  <c r="AP193" i="1"/>
  <c r="AO193" i="1"/>
  <c r="AN193" i="1"/>
  <c r="AM193" i="1"/>
  <c r="AL193" i="1"/>
  <c r="AK193" i="1"/>
  <c r="AI193" i="1"/>
  <c r="AG193" i="1"/>
  <c r="AD193" i="1"/>
  <c r="AC193" i="1"/>
  <c r="AB193" i="1"/>
  <c r="Y193" i="1"/>
  <c r="O193" i="1"/>
  <c r="K193" i="1"/>
  <c r="AQ192" i="1"/>
  <c r="AP192" i="1"/>
  <c r="AO192" i="1"/>
  <c r="AN192" i="1"/>
  <c r="AM192" i="1"/>
  <c r="AL192" i="1"/>
  <c r="AK192" i="1"/>
  <c r="AI192" i="1"/>
  <c r="AG192" i="1"/>
  <c r="AD192" i="1"/>
  <c r="AC192" i="1"/>
  <c r="AB192" i="1"/>
  <c r="Y192" i="1"/>
  <c r="O192" i="1"/>
  <c r="K192" i="1"/>
  <c r="AQ191" i="1"/>
  <c r="AP191" i="1"/>
  <c r="AO191" i="1"/>
  <c r="AN191" i="1"/>
  <c r="AM191" i="1"/>
  <c r="AL191" i="1"/>
  <c r="AK191" i="1"/>
  <c r="AI191" i="1"/>
  <c r="AG191" i="1"/>
  <c r="AD191" i="1"/>
  <c r="AC191" i="1"/>
  <c r="AB191" i="1"/>
  <c r="Y191" i="1"/>
  <c r="O191" i="1"/>
  <c r="K191" i="1"/>
  <c r="AQ190" i="1"/>
  <c r="AP190" i="1"/>
  <c r="AO190" i="1"/>
  <c r="AN190" i="1"/>
  <c r="AM190" i="1"/>
  <c r="AL190" i="1"/>
  <c r="AK190" i="1"/>
  <c r="AI190" i="1"/>
  <c r="AG190" i="1"/>
  <c r="AD190" i="1"/>
  <c r="AC190" i="1"/>
  <c r="AB190" i="1"/>
  <c r="Y190" i="1"/>
  <c r="O190" i="1"/>
  <c r="K190" i="1"/>
  <c r="AQ189" i="1"/>
  <c r="AP189" i="1"/>
  <c r="AO189" i="1"/>
  <c r="AN189" i="1"/>
  <c r="AM189" i="1"/>
  <c r="AL189" i="1"/>
  <c r="AK189" i="1"/>
  <c r="AI189" i="1"/>
  <c r="AG189" i="1"/>
  <c r="AD189" i="1"/>
  <c r="AC189" i="1"/>
  <c r="AB189" i="1"/>
  <c r="Y189" i="1"/>
  <c r="O189" i="1"/>
  <c r="K189" i="1"/>
  <c r="AQ188" i="1"/>
  <c r="AP188" i="1"/>
  <c r="AO188" i="1"/>
  <c r="AN188" i="1"/>
  <c r="AM188" i="1"/>
  <c r="AL188" i="1"/>
  <c r="AK188" i="1"/>
  <c r="AI188" i="1"/>
  <c r="AG188" i="1"/>
  <c r="AD188" i="1"/>
  <c r="AC188" i="1"/>
  <c r="AB188" i="1"/>
  <c r="Y188" i="1"/>
  <c r="O188" i="1"/>
  <c r="K188" i="1"/>
  <c r="AQ187" i="1"/>
  <c r="AP187" i="1"/>
  <c r="AO187" i="1"/>
  <c r="AN187" i="1"/>
  <c r="AM187" i="1"/>
  <c r="AL187" i="1"/>
  <c r="AK187" i="1"/>
  <c r="AI187" i="1"/>
  <c r="AG187" i="1"/>
  <c r="AD187" i="1"/>
  <c r="AC187" i="1"/>
  <c r="AB187" i="1"/>
  <c r="Y187" i="1"/>
  <c r="O187" i="1"/>
  <c r="K187" i="1"/>
  <c r="AQ186" i="1"/>
  <c r="AP186" i="1"/>
  <c r="AO186" i="1"/>
  <c r="AN186" i="1"/>
  <c r="AM186" i="1"/>
  <c r="AL186" i="1"/>
  <c r="AK186" i="1"/>
  <c r="AI186" i="1"/>
  <c r="AG186" i="1"/>
  <c r="AD186" i="1"/>
  <c r="AC186" i="1"/>
  <c r="AB186" i="1"/>
  <c r="Y186" i="1"/>
  <c r="O186" i="1"/>
  <c r="K186" i="1"/>
  <c r="AQ185" i="1"/>
  <c r="AP185" i="1"/>
  <c r="AO185" i="1"/>
  <c r="AN185" i="1"/>
  <c r="AM185" i="1"/>
  <c r="AL185" i="1"/>
  <c r="AK185" i="1"/>
  <c r="AI185" i="1"/>
  <c r="AG185" i="1"/>
  <c r="AD185" i="1"/>
  <c r="AC185" i="1"/>
  <c r="AB185" i="1"/>
  <c r="Y185" i="1"/>
  <c r="O185" i="1"/>
  <c r="K185" i="1"/>
  <c r="AQ184" i="1"/>
  <c r="AP184" i="1"/>
  <c r="AO184" i="1"/>
  <c r="AN184" i="1"/>
  <c r="AM184" i="1"/>
  <c r="AL184" i="1"/>
  <c r="AK184" i="1"/>
  <c r="AI184" i="1"/>
  <c r="AG184" i="1"/>
  <c r="AD184" i="1"/>
  <c r="AC184" i="1"/>
  <c r="AB184" i="1"/>
  <c r="Y184" i="1"/>
  <c r="O184" i="1"/>
  <c r="K184" i="1"/>
  <c r="AQ183" i="1"/>
  <c r="AP183" i="1"/>
  <c r="AO183" i="1"/>
  <c r="AN183" i="1"/>
  <c r="AM183" i="1"/>
  <c r="AL183" i="1"/>
  <c r="AK183" i="1"/>
  <c r="AI183" i="1"/>
  <c r="AG183" i="1"/>
  <c r="AD183" i="1"/>
  <c r="AC183" i="1"/>
  <c r="AB183" i="1"/>
  <c r="Y183" i="1"/>
  <c r="O183" i="1"/>
  <c r="K183" i="1"/>
  <c r="AQ182" i="1"/>
  <c r="AP182" i="1"/>
  <c r="AO182" i="1"/>
  <c r="AN182" i="1"/>
  <c r="AM182" i="1"/>
  <c r="AL182" i="1"/>
  <c r="AK182" i="1"/>
  <c r="AI182" i="1"/>
  <c r="AG182" i="1"/>
  <c r="AD182" i="1"/>
  <c r="AC182" i="1"/>
  <c r="AB182" i="1"/>
  <c r="Y182" i="1"/>
  <c r="O182" i="1"/>
  <c r="K182" i="1"/>
  <c r="AQ181" i="1"/>
  <c r="AP181" i="1"/>
  <c r="AO181" i="1"/>
  <c r="AN181" i="1"/>
  <c r="AM181" i="1"/>
  <c r="AL181" i="1"/>
  <c r="AK181" i="1"/>
  <c r="AI181" i="1"/>
  <c r="AG181" i="1"/>
  <c r="AD181" i="1"/>
  <c r="AC181" i="1"/>
  <c r="AB181" i="1"/>
  <c r="Y181" i="1"/>
  <c r="O181" i="1"/>
  <c r="K181" i="1"/>
  <c r="AQ180" i="1"/>
  <c r="AP180" i="1"/>
  <c r="AO180" i="1"/>
  <c r="AN180" i="1"/>
  <c r="AM180" i="1"/>
  <c r="AL180" i="1"/>
  <c r="AK180" i="1"/>
  <c r="AI180" i="1"/>
  <c r="AG180" i="1"/>
  <c r="AD180" i="1"/>
  <c r="AC180" i="1"/>
  <c r="AB180" i="1"/>
  <c r="Y180" i="1"/>
  <c r="O180" i="1"/>
  <c r="K180" i="1"/>
  <c r="AQ179" i="1"/>
  <c r="AP179" i="1"/>
  <c r="AO179" i="1"/>
  <c r="AN179" i="1"/>
  <c r="AM179" i="1"/>
  <c r="AL179" i="1"/>
  <c r="AK179" i="1"/>
  <c r="AI179" i="1"/>
  <c r="AG179" i="1"/>
  <c r="AD179" i="1"/>
  <c r="AC179" i="1"/>
  <c r="AB179" i="1"/>
  <c r="Y179" i="1"/>
  <c r="O179" i="1"/>
  <c r="K179" i="1"/>
  <c r="AQ178" i="1"/>
  <c r="AP178" i="1"/>
  <c r="AO178" i="1"/>
  <c r="AN178" i="1"/>
  <c r="AM178" i="1"/>
  <c r="AL178" i="1"/>
  <c r="AK178" i="1"/>
  <c r="AI178" i="1"/>
  <c r="AG178" i="1"/>
  <c r="AD178" i="1"/>
  <c r="AC178" i="1"/>
  <c r="AB178" i="1"/>
  <c r="Y178" i="1"/>
  <c r="O178" i="1"/>
  <c r="K178" i="1"/>
  <c r="AQ177" i="1"/>
  <c r="AP177" i="1"/>
  <c r="AO177" i="1"/>
  <c r="AN177" i="1"/>
  <c r="AM177" i="1"/>
  <c r="AL177" i="1"/>
  <c r="AK177" i="1"/>
  <c r="AI177" i="1"/>
  <c r="AG177" i="1"/>
  <c r="AD177" i="1"/>
  <c r="AC177" i="1"/>
  <c r="AB177" i="1"/>
  <c r="Y177" i="1"/>
  <c r="O177" i="1"/>
  <c r="K177" i="1"/>
  <c r="AQ176" i="1"/>
  <c r="AP176" i="1"/>
  <c r="AO176" i="1"/>
  <c r="AN176" i="1"/>
  <c r="AM176" i="1"/>
  <c r="AL176" i="1"/>
  <c r="AK176" i="1"/>
  <c r="AI176" i="1"/>
  <c r="AG176" i="1"/>
  <c r="AD176" i="1"/>
  <c r="AC176" i="1"/>
  <c r="AB176" i="1"/>
  <c r="Y176" i="1"/>
  <c r="O176" i="1"/>
  <c r="K176" i="1"/>
  <c r="AQ175" i="1"/>
  <c r="AP175" i="1"/>
  <c r="AO175" i="1"/>
  <c r="AN175" i="1"/>
  <c r="AM175" i="1"/>
  <c r="AL175" i="1"/>
  <c r="AK175" i="1"/>
  <c r="AI175" i="1"/>
  <c r="AG175" i="1"/>
  <c r="AD175" i="1"/>
  <c r="AC175" i="1"/>
  <c r="AB175" i="1"/>
  <c r="Y175" i="1"/>
  <c r="O175" i="1"/>
  <c r="K175" i="1"/>
  <c r="AQ174" i="1"/>
  <c r="AP174" i="1"/>
  <c r="AO174" i="1"/>
  <c r="AN174" i="1"/>
  <c r="AM174" i="1"/>
  <c r="AL174" i="1"/>
  <c r="AK174" i="1"/>
  <c r="AI174" i="1"/>
  <c r="AG174" i="1"/>
  <c r="AD174" i="1"/>
  <c r="AC174" i="1"/>
  <c r="AB174" i="1"/>
  <c r="Y174" i="1"/>
  <c r="O174" i="1"/>
  <c r="K174" i="1"/>
  <c r="AQ173" i="1"/>
  <c r="AP173" i="1"/>
  <c r="AO173" i="1"/>
  <c r="AN173" i="1"/>
  <c r="AM173" i="1"/>
  <c r="AL173" i="1"/>
  <c r="AK173" i="1"/>
  <c r="AI173" i="1"/>
  <c r="AG173" i="1"/>
  <c r="AD173" i="1"/>
  <c r="AC173" i="1"/>
  <c r="AB173" i="1"/>
  <c r="Y173" i="1"/>
  <c r="O173" i="1"/>
  <c r="K173" i="1"/>
  <c r="AQ172" i="1"/>
  <c r="AP172" i="1"/>
  <c r="AO172" i="1"/>
  <c r="AN172" i="1"/>
  <c r="AM172" i="1"/>
  <c r="AL172" i="1"/>
  <c r="AK172" i="1"/>
  <c r="AI172" i="1"/>
  <c r="AG172" i="1"/>
  <c r="AD172" i="1"/>
  <c r="AC172" i="1"/>
  <c r="AB172" i="1"/>
  <c r="Y172" i="1"/>
  <c r="O172" i="1"/>
  <c r="K172" i="1"/>
  <c r="AQ171" i="1"/>
  <c r="AP171" i="1"/>
  <c r="AO171" i="1"/>
  <c r="AN171" i="1"/>
  <c r="AM171" i="1"/>
  <c r="AL171" i="1"/>
  <c r="AK171" i="1"/>
  <c r="AI171" i="1"/>
  <c r="AG171" i="1"/>
  <c r="AD171" i="1"/>
  <c r="AC171" i="1"/>
  <c r="AB171" i="1"/>
  <c r="Y171" i="1"/>
  <c r="O171" i="1"/>
  <c r="K171" i="1"/>
  <c r="AQ170" i="1"/>
  <c r="AP170" i="1"/>
  <c r="AO170" i="1"/>
  <c r="AN170" i="1"/>
  <c r="AM170" i="1"/>
  <c r="AL170" i="1"/>
  <c r="AK170" i="1"/>
  <c r="AI170" i="1"/>
  <c r="AG170" i="1"/>
  <c r="AD170" i="1"/>
  <c r="AC170" i="1"/>
  <c r="AB170" i="1"/>
  <c r="Y170" i="1"/>
  <c r="O170" i="1"/>
  <c r="K170" i="1"/>
  <c r="AQ169" i="1"/>
  <c r="AP169" i="1"/>
  <c r="AO169" i="1"/>
  <c r="AN169" i="1"/>
  <c r="AM169" i="1"/>
  <c r="AL169" i="1"/>
  <c r="AK169" i="1"/>
  <c r="AI169" i="1"/>
  <c r="AG169" i="1"/>
  <c r="AD169" i="1"/>
  <c r="AC169" i="1"/>
  <c r="AB169" i="1"/>
  <c r="Y169" i="1"/>
  <c r="O169" i="1"/>
  <c r="K169" i="1"/>
  <c r="AQ168" i="1"/>
  <c r="AP168" i="1"/>
  <c r="AO168" i="1"/>
  <c r="AN168" i="1"/>
  <c r="AM168" i="1"/>
  <c r="AL168" i="1"/>
  <c r="AK168" i="1"/>
  <c r="AI168" i="1"/>
  <c r="AG168" i="1"/>
  <c r="AD168" i="1"/>
  <c r="AC168" i="1"/>
  <c r="AB168" i="1"/>
  <c r="Y168" i="1"/>
  <c r="O168" i="1"/>
  <c r="K168" i="1"/>
  <c r="AQ167" i="1"/>
  <c r="AP167" i="1"/>
  <c r="AO167" i="1"/>
  <c r="AN167" i="1"/>
  <c r="AM167" i="1"/>
  <c r="AL167" i="1"/>
  <c r="AK167" i="1"/>
  <c r="AI167" i="1"/>
  <c r="AG167" i="1"/>
  <c r="AD167" i="1"/>
  <c r="AC167" i="1"/>
  <c r="AB167" i="1"/>
  <c r="Y167" i="1"/>
  <c r="O167" i="1"/>
  <c r="K167" i="1"/>
  <c r="AQ166" i="1"/>
  <c r="AP166" i="1"/>
  <c r="AO166" i="1"/>
  <c r="AN166" i="1"/>
  <c r="AM166" i="1"/>
  <c r="AL166" i="1"/>
  <c r="AK166" i="1"/>
  <c r="AI166" i="1"/>
  <c r="AG166" i="1"/>
  <c r="AD166" i="1"/>
  <c r="AC166" i="1"/>
  <c r="AB166" i="1"/>
  <c r="Y166" i="1"/>
  <c r="O166" i="1"/>
  <c r="K166" i="1"/>
  <c r="AQ165" i="1"/>
  <c r="AP165" i="1"/>
  <c r="AO165" i="1"/>
  <c r="AN165" i="1"/>
  <c r="AM165" i="1"/>
  <c r="AL165" i="1"/>
  <c r="AK165" i="1"/>
  <c r="AI165" i="1"/>
  <c r="AG165" i="1"/>
  <c r="AD165" i="1"/>
  <c r="AC165" i="1"/>
  <c r="AB165" i="1"/>
  <c r="Y165" i="1"/>
  <c r="O165" i="1"/>
  <c r="K165" i="1"/>
  <c r="AQ164" i="1"/>
  <c r="AP164" i="1"/>
  <c r="AO164" i="1"/>
  <c r="AN164" i="1"/>
  <c r="AM164" i="1"/>
  <c r="AL164" i="1"/>
  <c r="AK164" i="1"/>
  <c r="AI164" i="1"/>
  <c r="AG164" i="1"/>
  <c r="AD164" i="1"/>
  <c r="AC164" i="1"/>
  <c r="AB164" i="1"/>
  <c r="Y164" i="1"/>
  <c r="O164" i="1"/>
  <c r="K164" i="1"/>
  <c r="AQ163" i="1"/>
  <c r="AP163" i="1"/>
  <c r="AO163" i="1"/>
  <c r="AN163" i="1"/>
  <c r="AM163" i="1"/>
  <c r="AL163" i="1"/>
  <c r="AK163" i="1"/>
  <c r="AI163" i="1"/>
  <c r="AG163" i="1"/>
  <c r="AD163" i="1"/>
  <c r="AC163" i="1"/>
  <c r="AB163" i="1"/>
  <c r="Y163" i="1"/>
  <c r="O163" i="1"/>
  <c r="K163" i="1"/>
  <c r="AQ162" i="1"/>
  <c r="AP162" i="1"/>
  <c r="AO162" i="1"/>
  <c r="AN162" i="1"/>
  <c r="AM162" i="1"/>
  <c r="AL162" i="1"/>
  <c r="AK162" i="1"/>
  <c r="AI162" i="1"/>
  <c r="AG162" i="1"/>
  <c r="AD162" i="1"/>
  <c r="AC162" i="1"/>
  <c r="AB162" i="1"/>
  <c r="Y162" i="1"/>
  <c r="O162" i="1"/>
  <c r="K162" i="1"/>
  <c r="AQ161" i="1"/>
  <c r="AP161" i="1"/>
  <c r="AO161" i="1"/>
  <c r="AN161" i="1"/>
  <c r="AM161" i="1"/>
  <c r="AL161" i="1"/>
  <c r="AK161" i="1"/>
  <c r="AI161" i="1"/>
  <c r="AG161" i="1"/>
  <c r="AD161" i="1"/>
  <c r="AC161" i="1"/>
  <c r="AB161" i="1"/>
  <c r="Y161" i="1"/>
  <c r="O161" i="1"/>
  <c r="K161" i="1"/>
  <c r="AQ160" i="1"/>
  <c r="AP160" i="1"/>
  <c r="AO160" i="1"/>
  <c r="AN160" i="1"/>
  <c r="AM160" i="1"/>
  <c r="AL160" i="1"/>
  <c r="AK160" i="1"/>
  <c r="AI160" i="1"/>
  <c r="AG160" i="1"/>
  <c r="AD160" i="1"/>
  <c r="AC160" i="1"/>
  <c r="AB160" i="1"/>
  <c r="Y160" i="1"/>
  <c r="O160" i="1"/>
  <c r="K160" i="1"/>
  <c r="AQ159" i="1"/>
  <c r="AP159" i="1"/>
  <c r="AO159" i="1"/>
  <c r="AM159" i="1"/>
  <c r="AL159" i="1"/>
  <c r="AK159" i="1"/>
  <c r="AI159" i="1"/>
  <c r="AG159" i="1"/>
  <c r="AD159" i="1"/>
  <c r="AC159" i="1"/>
  <c r="AB159" i="1"/>
  <c r="Y159" i="1"/>
  <c r="O159" i="1"/>
  <c r="K159" i="1"/>
  <c r="AQ158" i="1"/>
  <c r="AP158" i="1"/>
  <c r="AO158" i="1"/>
  <c r="AN158" i="1"/>
  <c r="AM158" i="1"/>
  <c r="AL158" i="1"/>
  <c r="AK158" i="1"/>
  <c r="AI158" i="1"/>
  <c r="AG158" i="1"/>
  <c r="AD158" i="1"/>
  <c r="AC158" i="1"/>
  <c r="AB158" i="1"/>
  <c r="Y158" i="1"/>
  <c r="O158" i="1"/>
  <c r="K158" i="1"/>
  <c r="AQ157" i="1"/>
  <c r="AP157" i="1"/>
  <c r="AO157" i="1"/>
  <c r="AN157" i="1"/>
  <c r="AM157" i="1"/>
  <c r="AL157" i="1"/>
  <c r="AK157" i="1"/>
  <c r="AI157" i="1"/>
  <c r="AG157" i="1"/>
  <c r="AD157" i="1"/>
  <c r="AC157" i="1"/>
  <c r="AB157" i="1"/>
  <c r="Y157" i="1"/>
  <c r="O157" i="1"/>
  <c r="K157" i="1"/>
  <c r="AQ156" i="1"/>
  <c r="AP156" i="1"/>
  <c r="AO156" i="1"/>
  <c r="AN156" i="1"/>
  <c r="AM156" i="1"/>
  <c r="AL156" i="1"/>
  <c r="AK156" i="1"/>
  <c r="AI156" i="1"/>
  <c r="AG156" i="1"/>
  <c r="AD156" i="1"/>
  <c r="AC156" i="1"/>
  <c r="AB156" i="1"/>
  <c r="Y156" i="1"/>
  <c r="O156" i="1"/>
  <c r="K156" i="1"/>
  <c r="AQ155" i="1"/>
  <c r="AP155" i="1"/>
  <c r="AO155" i="1"/>
  <c r="AN155" i="1"/>
  <c r="AM155" i="1"/>
  <c r="AL155" i="1"/>
  <c r="AK155" i="1"/>
  <c r="AI155" i="1"/>
  <c r="AG155" i="1"/>
  <c r="AD155" i="1"/>
  <c r="AC155" i="1"/>
  <c r="AB155" i="1"/>
  <c r="Y155" i="1"/>
  <c r="O155" i="1"/>
  <c r="K155" i="1"/>
  <c r="AQ154" i="1"/>
  <c r="AP154" i="1"/>
  <c r="AO154" i="1"/>
  <c r="AN154" i="1"/>
  <c r="AM154" i="1"/>
  <c r="AL154" i="1"/>
  <c r="AK154" i="1"/>
  <c r="AI154" i="1"/>
  <c r="AG154" i="1"/>
  <c r="AD154" i="1"/>
  <c r="AC154" i="1"/>
  <c r="AB154" i="1"/>
  <c r="Y154" i="1"/>
  <c r="O154" i="1"/>
  <c r="K154" i="1"/>
  <c r="AQ153" i="1"/>
  <c r="AP153" i="1"/>
  <c r="AO153" i="1"/>
  <c r="AN153" i="1"/>
  <c r="AM153" i="1"/>
  <c r="AL153" i="1"/>
  <c r="AK153" i="1"/>
  <c r="AI153" i="1"/>
  <c r="AG153" i="1"/>
  <c r="AD153" i="1"/>
  <c r="AC153" i="1"/>
  <c r="AB153" i="1"/>
  <c r="Y153" i="1"/>
  <c r="O153" i="1"/>
  <c r="K153" i="1"/>
  <c r="AQ152" i="1"/>
  <c r="AP152" i="1"/>
  <c r="AO152" i="1"/>
  <c r="AN152" i="1"/>
  <c r="AM152" i="1"/>
  <c r="AL152" i="1"/>
  <c r="AK152" i="1"/>
  <c r="AI152" i="1"/>
  <c r="AG152" i="1"/>
  <c r="AD152" i="1"/>
  <c r="AC152" i="1"/>
  <c r="AB152" i="1"/>
  <c r="Y152" i="1"/>
  <c r="O152" i="1"/>
  <c r="K152" i="1"/>
  <c r="AQ151" i="1"/>
  <c r="AP151" i="1"/>
  <c r="AO151" i="1"/>
  <c r="AN151" i="1"/>
  <c r="AM151" i="1"/>
  <c r="AL151" i="1"/>
  <c r="AK151" i="1"/>
  <c r="AI151" i="1"/>
  <c r="AG151" i="1"/>
  <c r="AD151" i="1"/>
  <c r="AC151" i="1"/>
  <c r="AB151" i="1"/>
  <c r="Y151" i="1"/>
  <c r="O151" i="1"/>
  <c r="K151" i="1"/>
  <c r="AQ150" i="1"/>
  <c r="AP150" i="1"/>
  <c r="AO150" i="1"/>
  <c r="AN150" i="1"/>
  <c r="AM150" i="1"/>
  <c r="AL150" i="1"/>
  <c r="AK150" i="1"/>
  <c r="AI150" i="1"/>
  <c r="AG150" i="1"/>
  <c r="AD150" i="1"/>
  <c r="AC150" i="1"/>
  <c r="AB150" i="1"/>
  <c r="Y150" i="1"/>
  <c r="O150" i="1"/>
  <c r="K150" i="1"/>
  <c r="AQ149" i="1"/>
  <c r="AP149" i="1"/>
  <c r="AO149" i="1"/>
  <c r="AM149" i="1"/>
  <c r="AL149" i="1"/>
  <c r="AK149" i="1"/>
  <c r="AI149" i="1"/>
  <c r="AG149" i="1"/>
  <c r="AD149" i="1"/>
  <c r="AC149" i="1"/>
  <c r="AB149" i="1"/>
  <c r="Y149" i="1"/>
  <c r="O149" i="1"/>
  <c r="K149" i="1"/>
  <c r="AQ148" i="1"/>
  <c r="AP148" i="1"/>
  <c r="AO148" i="1"/>
  <c r="AN148" i="1"/>
  <c r="AM148" i="1"/>
  <c r="AL148" i="1"/>
  <c r="AK148" i="1"/>
  <c r="AI148" i="1"/>
  <c r="AG148" i="1"/>
  <c r="AD148" i="1"/>
  <c r="AC148" i="1"/>
  <c r="AB148" i="1"/>
  <c r="Y148" i="1"/>
  <c r="O148" i="1"/>
  <c r="K148" i="1"/>
  <c r="AQ147" i="1"/>
  <c r="AP147" i="1"/>
  <c r="AO147" i="1"/>
  <c r="AN147" i="1"/>
  <c r="AM147" i="1"/>
  <c r="AL147" i="1"/>
  <c r="AK147" i="1"/>
  <c r="AI147" i="1"/>
  <c r="AG147" i="1"/>
  <c r="AD147" i="1"/>
  <c r="AC147" i="1"/>
  <c r="AB147" i="1"/>
  <c r="Y147" i="1"/>
  <c r="O147" i="1"/>
  <c r="K147" i="1"/>
  <c r="AQ146" i="1"/>
  <c r="AP146" i="1"/>
  <c r="AO146" i="1"/>
  <c r="AN146" i="1"/>
  <c r="AM146" i="1"/>
  <c r="AL146" i="1"/>
  <c r="AK146" i="1"/>
  <c r="AI146" i="1"/>
  <c r="AG146" i="1"/>
  <c r="AD146" i="1"/>
  <c r="AC146" i="1"/>
  <c r="AB146" i="1"/>
  <c r="Y146" i="1"/>
  <c r="O146" i="1"/>
  <c r="K146" i="1"/>
  <c r="AQ145" i="1"/>
  <c r="AP145" i="1"/>
  <c r="AO145" i="1"/>
  <c r="AN145" i="1"/>
  <c r="AM145" i="1"/>
  <c r="AL145" i="1"/>
  <c r="AK145" i="1"/>
  <c r="AI145" i="1"/>
  <c r="AG145" i="1"/>
  <c r="AD145" i="1"/>
  <c r="AC145" i="1"/>
  <c r="AB145" i="1"/>
  <c r="Y145" i="1"/>
  <c r="O145" i="1"/>
  <c r="K145" i="1"/>
  <c r="AQ144" i="1"/>
  <c r="AP144" i="1"/>
  <c r="AO144" i="1"/>
  <c r="AN144" i="1"/>
  <c r="AM144" i="1"/>
  <c r="AL144" i="1"/>
  <c r="AK144" i="1"/>
  <c r="AI144" i="1"/>
  <c r="AG144" i="1"/>
  <c r="AD144" i="1"/>
  <c r="AC144" i="1"/>
  <c r="AB144" i="1"/>
  <c r="Y144" i="1"/>
  <c r="O144" i="1"/>
  <c r="K144" i="1"/>
  <c r="AQ143" i="1"/>
  <c r="AP143" i="1"/>
  <c r="AO143" i="1"/>
  <c r="AN143" i="1"/>
  <c r="AM143" i="1"/>
  <c r="AL143" i="1"/>
  <c r="AK143" i="1"/>
  <c r="AI143" i="1"/>
  <c r="AG143" i="1"/>
  <c r="AD143" i="1"/>
  <c r="AC143" i="1"/>
  <c r="AB143" i="1"/>
  <c r="Y143" i="1"/>
  <c r="O143" i="1"/>
  <c r="K143" i="1"/>
  <c r="AQ142" i="1"/>
  <c r="AP142" i="1"/>
  <c r="AO142" i="1"/>
  <c r="AN142" i="1"/>
  <c r="AM142" i="1"/>
  <c r="AL142" i="1"/>
  <c r="AK142" i="1"/>
  <c r="AI142" i="1"/>
  <c r="AG142" i="1"/>
  <c r="AD142" i="1"/>
  <c r="AC142" i="1"/>
  <c r="AB142" i="1"/>
  <c r="Y142" i="1"/>
  <c r="O142" i="1"/>
  <c r="K142" i="1"/>
  <c r="AQ141" i="1"/>
  <c r="AP141" i="1"/>
  <c r="AO141" i="1"/>
  <c r="AN141" i="1"/>
  <c r="AM141" i="1"/>
  <c r="AL141" i="1"/>
  <c r="AK141" i="1"/>
  <c r="AI141" i="1"/>
  <c r="AG141" i="1"/>
  <c r="AD141" i="1"/>
  <c r="AC141" i="1"/>
  <c r="AB141" i="1"/>
  <c r="Y141" i="1"/>
  <c r="O141" i="1"/>
  <c r="K141" i="1"/>
  <c r="AQ140" i="1"/>
  <c r="AP140" i="1"/>
  <c r="AO140" i="1"/>
  <c r="AN140" i="1"/>
  <c r="AM140" i="1"/>
  <c r="AL140" i="1"/>
  <c r="AK140" i="1"/>
  <c r="AI140" i="1"/>
  <c r="AG140" i="1"/>
  <c r="AD140" i="1"/>
  <c r="AC140" i="1"/>
  <c r="AB140" i="1"/>
  <c r="Y140" i="1"/>
  <c r="O140" i="1"/>
  <c r="K140" i="1"/>
  <c r="AQ139" i="1"/>
  <c r="AP139" i="1"/>
  <c r="AO139" i="1"/>
  <c r="AN139" i="1"/>
  <c r="AM139" i="1"/>
  <c r="AL139" i="1"/>
  <c r="AK139" i="1"/>
  <c r="AI139" i="1"/>
  <c r="AG139" i="1"/>
  <c r="AD139" i="1"/>
  <c r="AC139" i="1"/>
  <c r="AB139" i="1"/>
  <c r="Y139" i="1"/>
  <c r="O139" i="1"/>
  <c r="K139" i="1"/>
  <c r="AQ138" i="1"/>
  <c r="AP138" i="1"/>
  <c r="AO138" i="1"/>
  <c r="AN138" i="1"/>
  <c r="AM138" i="1"/>
  <c r="AL138" i="1"/>
  <c r="AK138" i="1"/>
  <c r="AI138" i="1"/>
  <c r="AG138" i="1"/>
  <c r="AD138" i="1"/>
  <c r="AC138" i="1"/>
  <c r="AB138" i="1"/>
  <c r="Y138" i="1"/>
  <c r="O138" i="1"/>
  <c r="K138" i="1"/>
  <c r="AQ137" i="1"/>
  <c r="AP137" i="1"/>
  <c r="AO137" i="1"/>
  <c r="AN137" i="1"/>
  <c r="AM137" i="1"/>
  <c r="AL137" i="1"/>
  <c r="AK137" i="1"/>
  <c r="AI137" i="1"/>
  <c r="AG137" i="1"/>
  <c r="AD137" i="1"/>
  <c r="AC137" i="1"/>
  <c r="AB137" i="1"/>
  <c r="Y137" i="1"/>
  <c r="O137" i="1"/>
  <c r="K137" i="1"/>
  <c r="AQ136" i="1"/>
  <c r="AP136" i="1"/>
  <c r="AO136" i="1"/>
  <c r="AN136" i="1"/>
  <c r="AM136" i="1"/>
  <c r="AL136" i="1"/>
  <c r="AK136" i="1"/>
  <c r="AI136" i="1"/>
  <c r="AG136" i="1"/>
  <c r="AD136" i="1"/>
  <c r="AC136" i="1"/>
  <c r="AB136" i="1"/>
  <c r="Y136" i="1"/>
  <c r="O136" i="1"/>
  <c r="K136" i="1"/>
  <c r="AQ135" i="1"/>
  <c r="AP135" i="1"/>
  <c r="AO135" i="1"/>
  <c r="AN135" i="1"/>
  <c r="AM135" i="1"/>
  <c r="AL135" i="1"/>
  <c r="AK135" i="1"/>
  <c r="AI135" i="1"/>
  <c r="AG135" i="1"/>
  <c r="AD135" i="1"/>
  <c r="AC135" i="1"/>
  <c r="AB135" i="1"/>
  <c r="Y135" i="1"/>
  <c r="O135" i="1"/>
  <c r="K135" i="1"/>
  <c r="AQ134" i="1"/>
  <c r="AP134" i="1"/>
  <c r="AO134" i="1"/>
  <c r="AN134" i="1"/>
  <c r="AM134" i="1"/>
  <c r="AL134" i="1"/>
  <c r="AK134" i="1"/>
  <c r="AI134" i="1"/>
  <c r="AG134" i="1"/>
  <c r="AD134" i="1"/>
  <c r="AC134" i="1"/>
  <c r="AB134" i="1"/>
  <c r="Y134" i="1"/>
  <c r="O134" i="1"/>
  <c r="K134" i="1"/>
  <c r="AQ133" i="1"/>
  <c r="AP133" i="1"/>
  <c r="AO133" i="1"/>
  <c r="AN133" i="1"/>
  <c r="AM133" i="1"/>
  <c r="AL133" i="1"/>
  <c r="AK133" i="1"/>
  <c r="AI133" i="1"/>
  <c r="AG133" i="1"/>
  <c r="AD133" i="1"/>
  <c r="AC133" i="1"/>
  <c r="AB133" i="1"/>
  <c r="Y133" i="1"/>
  <c r="O133" i="1"/>
  <c r="K133" i="1"/>
  <c r="AQ132" i="1"/>
  <c r="AP132" i="1"/>
  <c r="AO132" i="1"/>
  <c r="AN132" i="1"/>
  <c r="AM132" i="1"/>
  <c r="AL132" i="1"/>
  <c r="AK132" i="1"/>
  <c r="AI132" i="1"/>
  <c r="AG132" i="1"/>
  <c r="AD132" i="1"/>
  <c r="AC132" i="1"/>
  <c r="AB132" i="1"/>
  <c r="Y132" i="1"/>
  <c r="O132" i="1"/>
  <c r="K132" i="1"/>
  <c r="AQ131" i="1"/>
  <c r="AP131" i="1"/>
  <c r="AO131" i="1"/>
  <c r="AN131" i="1"/>
  <c r="AM131" i="1"/>
  <c r="AL131" i="1"/>
  <c r="AK131" i="1"/>
  <c r="AI131" i="1"/>
  <c r="AG131" i="1"/>
  <c r="AD131" i="1"/>
  <c r="AC131" i="1"/>
  <c r="AB131" i="1"/>
  <c r="Y131" i="1"/>
  <c r="O131" i="1"/>
  <c r="K131" i="1"/>
  <c r="AQ130" i="1"/>
  <c r="AP130" i="1"/>
  <c r="AO130" i="1"/>
  <c r="AN130" i="1"/>
  <c r="AM130" i="1"/>
  <c r="AL130" i="1"/>
  <c r="AK130" i="1"/>
  <c r="AI130" i="1"/>
  <c r="AG130" i="1"/>
  <c r="AD130" i="1"/>
  <c r="AC130" i="1"/>
  <c r="AB130" i="1"/>
  <c r="Y130" i="1"/>
  <c r="O130" i="1"/>
  <c r="K130" i="1"/>
  <c r="AQ129" i="1"/>
  <c r="AP129" i="1"/>
  <c r="AO129" i="1"/>
  <c r="AM129" i="1"/>
  <c r="AL129" i="1"/>
  <c r="AK129" i="1"/>
  <c r="AI129" i="1"/>
  <c r="AG129" i="1"/>
  <c r="AD129" i="1"/>
  <c r="AC129" i="1"/>
  <c r="AB129" i="1"/>
  <c r="Y129" i="1"/>
  <c r="O129" i="1"/>
  <c r="K129" i="1"/>
  <c r="AQ128" i="1"/>
  <c r="AP128" i="1"/>
  <c r="AO128" i="1"/>
  <c r="AN128" i="1"/>
  <c r="AM128" i="1"/>
  <c r="AL128" i="1"/>
  <c r="AK128" i="1"/>
  <c r="AI128" i="1"/>
  <c r="AG128" i="1"/>
  <c r="AD128" i="1"/>
  <c r="AC128" i="1"/>
  <c r="AB128" i="1"/>
  <c r="Y128" i="1"/>
  <c r="O128" i="1"/>
  <c r="K128" i="1"/>
  <c r="AQ127" i="1"/>
  <c r="AP127" i="1"/>
  <c r="AO127" i="1"/>
  <c r="AM127" i="1"/>
  <c r="AL127" i="1"/>
  <c r="AK127" i="1"/>
  <c r="AI127" i="1"/>
  <c r="AG127" i="1"/>
  <c r="AD127" i="1"/>
  <c r="AC127" i="1"/>
  <c r="AB127" i="1"/>
  <c r="Y127" i="1"/>
  <c r="O127" i="1"/>
  <c r="K127" i="1"/>
  <c r="AQ126" i="1"/>
  <c r="AP126" i="1"/>
  <c r="AO126" i="1"/>
  <c r="AN126" i="1"/>
  <c r="AM126" i="1"/>
  <c r="AL126" i="1"/>
  <c r="AK126" i="1"/>
  <c r="AI126" i="1"/>
  <c r="AG126" i="1"/>
  <c r="AD126" i="1"/>
  <c r="AC126" i="1"/>
  <c r="AB126" i="1"/>
  <c r="Y126" i="1"/>
  <c r="O126" i="1"/>
  <c r="K126" i="1"/>
  <c r="AQ125" i="1"/>
  <c r="AP125" i="1"/>
  <c r="AO125" i="1"/>
  <c r="AN125" i="1"/>
  <c r="AM125" i="1"/>
  <c r="AL125" i="1"/>
  <c r="AK125" i="1"/>
  <c r="AI125" i="1"/>
  <c r="AG125" i="1"/>
  <c r="AD125" i="1"/>
  <c r="AC125" i="1"/>
  <c r="AB125" i="1"/>
  <c r="Y125" i="1"/>
  <c r="O125" i="1"/>
  <c r="K125" i="1"/>
  <c r="AQ124" i="1"/>
  <c r="AP124" i="1"/>
  <c r="AO124" i="1"/>
  <c r="AN124" i="1"/>
  <c r="AM124" i="1"/>
  <c r="AL124" i="1"/>
  <c r="AK124" i="1"/>
  <c r="AI124" i="1"/>
  <c r="AG124" i="1"/>
  <c r="AD124" i="1"/>
  <c r="AC124" i="1"/>
  <c r="AB124" i="1"/>
  <c r="Y124" i="1"/>
  <c r="O124" i="1"/>
  <c r="K124" i="1"/>
  <c r="AQ123" i="1"/>
  <c r="AP123" i="1"/>
  <c r="AO123" i="1"/>
  <c r="AN123" i="1"/>
  <c r="AM123" i="1"/>
  <c r="AL123" i="1"/>
  <c r="AK123" i="1"/>
  <c r="AI123" i="1"/>
  <c r="AG123" i="1"/>
  <c r="AD123" i="1"/>
  <c r="AC123" i="1"/>
  <c r="AB123" i="1"/>
  <c r="Y123" i="1"/>
  <c r="O123" i="1"/>
  <c r="K123" i="1"/>
  <c r="AQ122" i="1"/>
  <c r="AP122" i="1"/>
  <c r="AO122" i="1"/>
  <c r="AM122" i="1"/>
  <c r="AL122" i="1"/>
  <c r="AK122" i="1"/>
  <c r="AI122" i="1"/>
  <c r="AG122" i="1"/>
  <c r="AD122" i="1"/>
  <c r="AC122" i="1"/>
  <c r="AB122" i="1"/>
  <c r="Y122" i="1"/>
  <c r="O122" i="1"/>
  <c r="K122" i="1"/>
  <c r="AQ121" i="1"/>
  <c r="AP121" i="1"/>
  <c r="AO121" i="1"/>
  <c r="AN121" i="1"/>
  <c r="AM121" i="1"/>
  <c r="AL121" i="1"/>
  <c r="AK121" i="1"/>
  <c r="AI121" i="1"/>
  <c r="AG121" i="1"/>
  <c r="AD121" i="1"/>
  <c r="AC121" i="1"/>
  <c r="AB121" i="1"/>
  <c r="Y121" i="1"/>
  <c r="O121" i="1"/>
  <c r="K121" i="1"/>
  <c r="AQ120" i="1"/>
  <c r="AP120" i="1"/>
  <c r="AO120" i="1"/>
  <c r="AN120" i="1"/>
  <c r="AM120" i="1"/>
  <c r="AL120" i="1"/>
  <c r="AK120" i="1"/>
  <c r="AI120" i="1"/>
  <c r="AG120" i="1"/>
  <c r="AD120" i="1"/>
  <c r="AC120" i="1"/>
  <c r="AB120" i="1"/>
  <c r="Y120" i="1"/>
  <c r="O120" i="1"/>
  <c r="K120" i="1"/>
  <c r="AQ119" i="1"/>
  <c r="AP119" i="1"/>
  <c r="AO119" i="1"/>
  <c r="AN119" i="1"/>
  <c r="AM119" i="1"/>
  <c r="AL119" i="1"/>
  <c r="AK119" i="1"/>
  <c r="AI119" i="1"/>
  <c r="AG119" i="1"/>
  <c r="AD119" i="1"/>
  <c r="AC119" i="1"/>
  <c r="AB119" i="1"/>
  <c r="Y119" i="1"/>
  <c r="O119" i="1"/>
  <c r="K119" i="1"/>
  <c r="AQ118" i="1"/>
  <c r="AP118" i="1"/>
  <c r="AO118" i="1"/>
  <c r="AN118" i="1"/>
  <c r="AM118" i="1"/>
  <c r="AL118" i="1"/>
  <c r="AK118" i="1"/>
  <c r="AI118" i="1"/>
  <c r="AG118" i="1"/>
  <c r="AD118" i="1"/>
  <c r="AC118" i="1"/>
  <c r="AB118" i="1"/>
  <c r="Y118" i="1"/>
  <c r="O118" i="1"/>
  <c r="K118" i="1"/>
  <c r="AQ117" i="1"/>
  <c r="AP117" i="1"/>
  <c r="AO117" i="1"/>
  <c r="AN117" i="1"/>
  <c r="AM117" i="1"/>
  <c r="AL117" i="1"/>
  <c r="AK117" i="1"/>
  <c r="AI117" i="1"/>
  <c r="AG117" i="1"/>
  <c r="AD117" i="1"/>
  <c r="AC117" i="1"/>
  <c r="AB117" i="1"/>
  <c r="Y117" i="1"/>
  <c r="O117" i="1"/>
  <c r="K117" i="1"/>
  <c r="AQ116" i="1"/>
  <c r="AP116" i="1"/>
  <c r="AO116" i="1"/>
  <c r="AM116" i="1"/>
  <c r="AL116" i="1"/>
  <c r="AK116" i="1"/>
  <c r="AI116" i="1"/>
  <c r="AG116" i="1"/>
  <c r="AD116" i="1"/>
  <c r="AC116" i="1"/>
  <c r="AB116" i="1"/>
  <c r="Y116" i="1"/>
  <c r="O116" i="1"/>
  <c r="K116" i="1"/>
  <c r="AQ115" i="1"/>
  <c r="AP115" i="1"/>
  <c r="AO115" i="1"/>
  <c r="AN115" i="1"/>
  <c r="AM115" i="1"/>
  <c r="AL115" i="1"/>
  <c r="AK115" i="1"/>
  <c r="AI115" i="1"/>
  <c r="AG115" i="1"/>
  <c r="AD115" i="1"/>
  <c r="AC115" i="1"/>
  <c r="AB115" i="1"/>
  <c r="Y115" i="1"/>
  <c r="O115" i="1"/>
  <c r="K115" i="1"/>
  <c r="AQ114" i="1"/>
  <c r="AP114" i="1"/>
  <c r="AO114" i="1"/>
  <c r="AN114" i="1"/>
  <c r="AM114" i="1"/>
  <c r="AL114" i="1"/>
  <c r="AK114" i="1"/>
  <c r="AI114" i="1"/>
  <c r="AG114" i="1"/>
  <c r="AD114" i="1"/>
  <c r="AC114" i="1"/>
  <c r="AB114" i="1"/>
  <c r="Y114" i="1"/>
  <c r="O114" i="1"/>
  <c r="K114" i="1"/>
  <c r="AQ113" i="1"/>
  <c r="AP113" i="1"/>
  <c r="AO113" i="1"/>
  <c r="AN113" i="1"/>
  <c r="AM113" i="1"/>
  <c r="AL113" i="1"/>
  <c r="AK113" i="1"/>
  <c r="AI113" i="1"/>
  <c r="AG113" i="1"/>
  <c r="AD113" i="1"/>
  <c r="AC113" i="1"/>
  <c r="AB113" i="1"/>
  <c r="Y113" i="1"/>
  <c r="O113" i="1"/>
  <c r="K113" i="1"/>
  <c r="AQ112" i="1"/>
  <c r="AP112" i="1"/>
  <c r="AO112" i="1"/>
  <c r="AN112" i="1"/>
  <c r="AM112" i="1"/>
  <c r="AL112" i="1"/>
  <c r="AK112" i="1"/>
  <c r="AI112" i="1"/>
  <c r="AG112" i="1"/>
  <c r="AD112" i="1"/>
  <c r="AC112" i="1"/>
  <c r="AB112" i="1"/>
  <c r="Y112" i="1"/>
  <c r="O112" i="1"/>
  <c r="K112" i="1"/>
  <c r="AQ111" i="1"/>
  <c r="AP111" i="1"/>
  <c r="AO111" i="1"/>
  <c r="AN111" i="1"/>
  <c r="AM111" i="1"/>
  <c r="AL111" i="1"/>
  <c r="AK111" i="1"/>
  <c r="AI111" i="1"/>
  <c r="AG111" i="1"/>
  <c r="AD111" i="1"/>
  <c r="AC111" i="1"/>
  <c r="AB111" i="1"/>
  <c r="Y111" i="1"/>
  <c r="O111" i="1"/>
  <c r="K111" i="1"/>
  <c r="AQ110" i="1"/>
  <c r="AP110" i="1"/>
  <c r="AO110" i="1"/>
  <c r="AN110" i="1"/>
  <c r="AM110" i="1"/>
  <c r="AL110" i="1"/>
  <c r="AK110" i="1"/>
  <c r="AI110" i="1"/>
  <c r="AG110" i="1"/>
  <c r="AD110" i="1"/>
  <c r="AC110" i="1"/>
  <c r="AB110" i="1"/>
  <c r="Y110" i="1"/>
  <c r="O110" i="1"/>
  <c r="K110" i="1"/>
  <c r="AQ109" i="1"/>
  <c r="AP109" i="1"/>
  <c r="AO109" i="1"/>
  <c r="AN109" i="1"/>
  <c r="AM109" i="1"/>
  <c r="AL109" i="1"/>
  <c r="AK109" i="1"/>
  <c r="AI109" i="1"/>
  <c r="AG109" i="1"/>
  <c r="AD109" i="1"/>
  <c r="AC109" i="1"/>
  <c r="AB109" i="1"/>
  <c r="Y109" i="1"/>
  <c r="O109" i="1"/>
  <c r="K109" i="1"/>
  <c r="AQ108" i="1"/>
  <c r="AP108" i="1"/>
  <c r="AO108" i="1"/>
  <c r="AN108" i="1"/>
  <c r="AM108" i="1"/>
  <c r="AL108" i="1"/>
  <c r="AK108" i="1"/>
  <c r="AI108" i="1"/>
  <c r="AG108" i="1"/>
  <c r="AD108" i="1"/>
  <c r="AC108" i="1"/>
  <c r="AB108" i="1"/>
  <c r="Y108" i="1"/>
  <c r="O108" i="1"/>
  <c r="K108" i="1"/>
  <c r="AQ107" i="1"/>
  <c r="AP107" i="1"/>
  <c r="AO107" i="1"/>
  <c r="AN107" i="1"/>
  <c r="AM107" i="1"/>
  <c r="AL107" i="1"/>
  <c r="AK107" i="1"/>
  <c r="AI107" i="1"/>
  <c r="AG107" i="1"/>
  <c r="AD107" i="1"/>
  <c r="AC107" i="1"/>
  <c r="AB107" i="1"/>
  <c r="Y107" i="1"/>
  <c r="O107" i="1"/>
  <c r="K107" i="1"/>
  <c r="AQ106" i="1"/>
  <c r="AP106" i="1"/>
  <c r="AO106" i="1"/>
  <c r="AN106" i="1"/>
  <c r="AM106" i="1"/>
  <c r="AL106" i="1"/>
  <c r="AK106" i="1"/>
  <c r="AI106" i="1"/>
  <c r="AG106" i="1"/>
  <c r="AD106" i="1"/>
  <c r="AC106" i="1"/>
  <c r="AB106" i="1"/>
  <c r="Y106" i="1"/>
  <c r="O106" i="1"/>
  <c r="K106" i="1"/>
  <c r="AQ105" i="1"/>
  <c r="AP105" i="1"/>
  <c r="AO105" i="1"/>
  <c r="AN105" i="1"/>
  <c r="AM105" i="1"/>
  <c r="AL105" i="1"/>
  <c r="AK105" i="1"/>
  <c r="AI105" i="1"/>
  <c r="AG105" i="1"/>
  <c r="AD105" i="1"/>
  <c r="AC105" i="1"/>
  <c r="AB105" i="1"/>
  <c r="Y105" i="1"/>
  <c r="O105" i="1"/>
  <c r="K105" i="1"/>
  <c r="AQ104" i="1"/>
  <c r="AP104" i="1"/>
  <c r="AO104" i="1"/>
  <c r="AN104" i="1"/>
  <c r="AM104" i="1"/>
  <c r="AL104" i="1"/>
  <c r="AK104" i="1"/>
  <c r="AI104" i="1"/>
  <c r="AG104" i="1"/>
  <c r="AD104" i="1"/>
  <c r="AC104" i="1"/>
  <c r="AB104" i="1"/>
  <c r="Y104" i="1"/>
  <c r="O104" i="1"/>
  <c r="K104" i="1"/>
  <c r="AQ103" i="1"/>
  <c r="AP103" i="1"/>
  <c r="AO103" i="1"/>
  <c r="AN103" i="1"/>
  <c r="AM103" i="1"/>
  <c r="AL103" i="1"/>
  <c r="AK103" i="1"/>
  <c r="AI103" i="1"/>
  <c r="AG103" i="1"/>
  <c r="AD103" i="1"/>
  <c r="AC103" i="1"/>
  <c r="AB103" i="1"/>
  <c r="Y103" i="1"/>
  <c r="O103" i="1"/>
  <c r="K103" i="1"/>
  <c r="AQ102" i="1"/>
  <c r="AP102" i="1"/>
  <c r="AO102" i="1"/>
  <c r="AN102" i="1"/>
  <c r="AM102" i="1"/>
  <c r="AL102" i="1"/>
  <c r="AK102" i="1"/>
  <c r="AI102" i="1"/>
  <c r="AG102" i="1"/>
  <c r="AD102" i="1"/>
  <c r="AC102" i="1"/>
  <c r="AB102" i="1"/>
  <c r="Y102" i="1"/>
  <c r="O102" i="1"/>
  <c r="K102" i="1"/>
  <c r="AQ101" i="1"/>
  <c r="AP101" i="1"/>
  <c r="AO101" i="1"/>
  <c r="AN101" i="1"/>
  <c r="AM101" i="1"/>
  <c r="AL101" i="1"/>
  <c r="AK101" i="1"/>
  <c r="AI101" i="1"/>
  <c r="AG101" i="1"/>
  <c r="AD101" i="1"/>
  <c r="AC101" i="1"/>
  <c r="AB101" i="1"/>
  <c r="Y101" i="1"/>
  <c r="O101" i="1"/>
  <c r="K101" i="1"/>
  <c r="AQ100" i="1"/>
  <c r="AP100" i="1"/>
  <c r="AO100" i="1"/>
  <c r="AN100" i="1"/>
  <c r="AM100" i="1"/>
  <c r="AL100" i="1"/>
  <c r="AK100" i="1"/>
  <c r="AI100" i="1"/>
  <c r="AG100" i="1"/>
  <c r="AD100" i="1"/>
  <c r="AC100" i="1"/>
  <c r="AB100" i="1"/>
  <c r="Y100" i="1"/>
  <c r="O100" i="1"/>
  <c r="K100" i="1"/>
  <c r="AQ99" i="1"/>
  <c r="AP99" i="1"/>
  <c r="AO99" i="1"/>
  <c r="AN99" i="1"/>
  <c r="AM99" i="1"/>
  <c r="AL99" i="1"/>
  <c r="AK99" i="1"/>
  <c r="AI99" i="1"/>
  <c r="AG99" i="1"/>
  <c r="AD99" i="1"/>
  <c r="AC99" i="1"/>
  <c r="AB99" i="1"/>
  <c r="Y99" i="1"/>
  <c r="O99" i="1"/>
  <c r="K99" i="1"/>
  <c r="AQ98" i="1"/>
  <c r="AP98" i="1"/>
  <c r="AO98" i="1"/>
  <c r="AN98" i="1"/>
  <c r="AM98" i="1"/>
  <c r="AL98" i="1"/>
  <c r="AK98" i="1"/>
  <c r="AI98" i="1"/>
  <c r="AG98" i="1"/>
  <c r="AD98" i="1"/>
  <c r="AC98" i="1"/>
  <c r="AB98" i="1"/>
  <c r="Y98" i="1"/>
  <c r="O98" i="1"/>
  <c r="K98" i="1"/>
  <c r="AQ97" i="1"/>
  <c r="AP97" i="1"/>
  <c r="AO97" i="1"/>
  <c r="AM97" i="1"/>
  <c r="AL97" i="1"/>
  <c r="AK97" i="1"/>
  <c r="AI97" i="1"/>
  <c r="AG97" i="1"/>
  <c r="AD97" i="1"/>
  <c r="AC97" i="1"/>
  <c r="AB97" i="1"/>
  <c r="Y97" i="1"/>
  <c r="O97" i="1"/>
  <c r="K97" i="1"/>
  <c r="AQ96" i="1"/>
  <c r="AP96" i="1"/>
  <c r="AO96" i="1"/>
  <c r="AN96" i="1"/>
  <c r="AM96" i="1"/>
  <c r="AL96" i="1"/>
  <c r="AK96" i="1"/>
  <c r="AI96" i="1"/>
  <c r="AG96" i="1"/>
  <c r="AD96" i="1"/>
  <c r="AC96" i="1"/>
  <c r="AB96" i="1"/>
  <c r="Y96" i="1"/>
  <c r="O96" i="1"/>
  <c r="K96" i="1"/>
  <c r="AQ95" i="1"/>
  <c r="AP95" i="1"/>
  <c r="AO95" i="1"/>
  <c r="AN95" i="1"/>
  <c r="AM95" i="1"/>
  <c r="AL95" i="1"/>
  <c r="AK95" i="1"/>
  <c r="AI95" i="1"/>
  <c r="AG95" i="1"/>
  <c r="AD95" i="1"/>
  <c r="AC95" i="1"/>
  <c r="AB95" i="1"/>
  <c r="Y95" i="1"/>
  <c r="O95" i="1"/>
  <c r="K95" i="1"/>
  <c r="AQ94" i="1"/>
  <c r="AP94" i="1"/>
  <c r="AO94" i="1"/>
  <c r="AN94" i="1"/>
  <c r="AM94" i="1"/>
  <c r="AL94" i="1"/>
  <c r="AK94" i="1"/>
  <c r="AI94" i="1"/>
  <c r="AG94" i="1"/>
  <c r="AD94" i="1"/>
  <c r="AC94" i="1"/>
  <c r="AB94" i="1"/>
  <c r="Y94" i="1"/>
  <c r="O94" i="1"/>
  <c r="K94" i="1"/>
  <c r="AQ93" i="1"/>
  <c r="AP93" i="1"/>
  <c r="AO93" i="1"/>
  <c r="AN93" i="1"/>
  <c r="AM93" i="1"/>
  <c r="AL93" i="1"/>
  <c r="AK93" i="1"/>
  <c r="AI93" i="1"/>
  <c r="AG93" i="1"/>
  <c r="AD93" i="1"/>
  <c r="AC93" i="1"/>
  <c r="AB93" i="1"/>
  <c r="Y93" i="1"/>
  <c r="O93" i="1"/>
  <c r="K93" i="1"/>
  <c r="AQ92" i="1"/>
  <c r="AP92" i="1"/>
  <c r="AO92" i="1"/>
  <c r="AN92" i="1"/>
  <c r="AM92" i="1"/>
  <c r="AL92" i="1"/>
  <c r="AK92" i="1"/>
  <c r="AI92" i="1"/>
  <c r="AG92" i="1"/>
  <c r="AD92" i="1"/>
  <c r="AC92" i="1"/>
  <c r="AB92" i="1"/>
  <c r="Y92" i="1"/>
  <c r="O92" i="1"/>
  <c r="K92" i="1"/>
  <c r="AQ91" i="1"/>
  <c r="AP91" i="1"/>
  <c r="AO91" i="1"/>
  <c r="AN91" i="1"/>
  <c r="AM91" i="1"/>
  <c r="AL91" i="1"/>
  <c r="AK91" i="1"/>
  <c r="AI91" i="1"/>
  <c r="AG91" i="1"/>
  <c r="AD91" i="1"/>
  <c r="AC91" i="1"/>
  <c r="AB91" i="1"/>
  <c r="Y91" i="1"/>
  <c r="O91" i="1"/>
  <c r="K91" i="1"/>
  <c r="AP90" i="1"/>
  <c r="AQ90" i="1" s="1"/>
  <c r="AN90" i="1"/>
  <c r="AM90" i="1"/>
  <c r="AL90" i="1"/>
  <c r="AK90" i="1"/>
  <c r="AI90" i="1"/>
  <c r="AB90" i="1"/>
  <c r="AC90" i="1" s="1"/>
  <c r="AD90" i="1" s="1"/>
  <c r="Y90" i="1"/>
  <c r="O90" i="1"/>
  <c r="K90" i="1"/>
  <c r="AQ89" i="1"/>
  <c r="AP89" i="1"/>
  <c r="AO89" i="1"/>
  <c r="AM89" i="1"/>
  <c r="AL89" i="1"/>
  <c r="AK89" i="1"/>
  <c r="AI89" i="1"/>
  <c r="AG89" i="1"/>
  <c r="AD89" i="1"/>
  <c r="AC89" i="1"/>
  <c r="AB89" i="1"/>
  <c r="Y89" i="1"/>
  <c r="O89" i="1"/>
  <c r="K89" i="1"/>
  <c r="AQ88" i="1"/>
  <c r="AP88" i="1"/>
  <c r="AN88" i="1"/>
  <c r="AM88" i="1"/>
  <c r="AL88" i="1"/>
  <c r="AK88" i="1"/>
  <c r="AI88" i="1"/>
  <c r="AB88" i="1"/>
  <c r="AC88" i="1" s="1"/>
  <c r="AD88" i="1" s="1"/>
  <c r="Y88" i="1"/>
  <c r="O88" i="1"/>
  <c r="K88" i="1"/>
  <c r="AQ87" i="1"/>
  <c r="AP87" i="1"/>
  <c r="AN87" i="1"/>
  <c r="AM87" i="1"/>
  <c r="AL87" i="1"/>
  <c r="AK87" i="1"/>
  <c r="AI87" i="1"/>
  <c r="AC87" i="1"/>
  <c r="AD87" i="1" s="1"/>
  <c r="AB87" i="1"/>
  <c r="Y87" i="1"/>
  <c r="O87" i="1"/>
  <c r="K87" i="1"/>
  <c r="AQ86" i="1"/>
  <c r="AP86" i="1"/>
  <c r="AO86" i="1"/>
  <c r="AN86" i="1"/>
  <c r="AM86" i="1"/>
  <c r="AL86" i="1"/>
  <c r="AK86" i="1"/>
  <c r="AI86" i="1"/>
  <c r="AG86" i="1"/>
  <c r="AD86" i="1"/>
  <c r="AC86" i="1"/>
  <c r="AB86" i="1"/>
  <c r="Y86" i="1"/>
  <c r="O86" i="1"/>
  <c r="K86" i="1"/>
  <c r="AQ85" i="1"/>
  <c r="AP85" i="1"/>
  <c r="AN85" i="1"/>
  <c r="AM85" i="1"/>
  <c r="AL85" i="1"/>
  <c r="AK85" i="1"/>
  <c r="AI85" i="1"/>
  <c r="AB85" i="1"/>
  <c r="AC85" i="1" s="1"/>
  <c r="AD85" i="1" s="1"/>
  <c r="Y85" i="1"/>
  <c r="O85" i="1"/>
  <c r="K85" i="1"/>
  <c r="AQ84" i="1"/>
  <c r="AP84" i="1"/>
  <c r="AO84" i="1"/>
  <c r="AN84" i="1"/>
  <c r="AM84" i="1"/>
  <c r="AL84" i="1"/>
  <c r="AK84" i="1"/>
  <c r="AI84" i="1"/>
  <c r="AG84" i="1"/>
  <c r="AD84" i="1"/>
  <c r="AC84" i="1"/>
  <c r="AB84" i="1"/>
  <c r="Y84" i="1"/>
  <c r="O84" i="1"/>
  <c r="K84" i="1"/>
  <c r="AQ83" i="1"/>
  <c r="AP83" i="1"/>
  <c r="AM83" i="1"/>
  <c r="AL83" i="1"/>
  <c r="AK83" i="1"/>
  <c r="AI83" i="1"/>
  <c r="AB83" i="1"/>
  <c r="AC83" i="1" s="1"/>
  <c r="AD83" i="1" s="1"/>
  <c r="Y83" i="1"/>
  <c r="O83" i="1"/>
  <c r="K83" i="1"/>
  <c r="AQ82" i="1"/>
  <c r="AP82" i="1"/>
  <c r="AN82" i="1"/>
  <c r="AM82" i="1"/>
  <c r="AL82" i="1"/>
  <c r="AK82" i="1"/>
  <c r="AI82" i="1"/>
  <c r="AC82" i="1"/>
  <c r="AD82" i="1" s="1"/>
  <c r="AB82" i="1"/>
  <c r="Y82" i="1"/>
  <c r="O82" i="1"/>
  <c r="K82" i="1"/>
  <c r="AQ81" i="1"/>
  <c r="AP81" i="1"/>
  <c r="AN81" i="1"/>
  <c r="AM81" i="1"/>
  <c r="AL81" i="1"/>
  <c r="AK81" i="1"/>
  <c r="AI81" i="1"/>
  <c r="AB81" i="1"/>
  <c r="AC81" i="1" s="1"/>
  <c r="AD81" i="1" s="1"/>
  <c r="Y81" i="1"/>
  <c r="O81" i="1"/>
  <c r="K81" i="1"/>
  <c r="AP80" i="1"/>
  <c r="AQ80" i="1" s="1"/>
  <c r="AN80" i="1"/>
  <c r="AM80" i="1"/>
  <c r="AL80" i="1"/>
  <c r="AK80" i="1"/>
  <c r="AI80" i="1"/>
  <c r="AB80" i="1"/>
  <c r="AC80" i="1" s="1"/>
  <c r="AD80" i="1" s="1"/>
  <c r="Y80" i="1"/>
  <c r="O80" i="1"/>
  <c r="K80" i="1"/>
  <c r="AQ79" i="1"/>
  <c r="AP79" i="1"/>
  <c r="AO79" i="1"/>
  <c r="AN79" i="1"/>
  <c r="AM79" i="1"/>
  <c r="AL79" i="1"/>
  <c r="AK79" i="1"/>
  <c r="AI79" i="1"/>
  <c r="AG79" i="1"/>
  <c r="AD79" i="1"/>
  <c r="AC79" i="1"/>
  <c r="AB79" i="1"/>
  <c r="Y79" i="1"/>
  <c r="O79" i="1"/>
  <c r="K79" i="1"/>
  <c r="AQ78" i="1"/>
  <c r="AP78" i="1"/>
  <c r="AO78" i="1"/>
  <c r="AN78" i="1"/>
  <c r="AM78" i="1"/>
  <c r="AL78" i="1"/>
  <c r="AK78" i="1"/>
  <c r="AI78" i="1"/>
  <c r="AG78" i="1"/>
  <c r="AD78" i="1"/>
  <c r="AC78" i="1"/>
  <c r="AB78" i="1"/>
  <c r="Y78" i="1"/>
  <c r="O78" i="1"/>
  <c r="K78" i="1"/>
  <c r="AQ77" i="1"/>
  <c r="AP77" i="1"/>
  <c r="AO77" i="1"/>
  <c r="AN77" i="1"/>
  <c r="AM77" i="1"/>
  <c r="AL77" i="1"/>
  <c r="AK77" i="1"/>
  <c r="AI77" i="1"/>
  <c r="AG77" i="1"/>
  <c r="AD77" i="1"/>
  <c r="AC77" i="1"/>
  <c r="AB77" i="1"/>
  <c r="Y77" i="1"/>
  <c r="O77" i="1"/>
  <c r="K77" i="1"/>
  <c r="AQ76" i="1"/>
  <c r="AP76" i="1"/>
  <c r="AO76" i="1"/>
  <c r="AN76" i="1"/>
  <c r="AM76" i="1"/>
  <c r="AL76" i="1"/>
  <c r="AK76" i="1"/>
  <c r="AI76" i="1"/>
  <c r="AG76" i="1"/>
  <c r="AD76" i="1"/>
  <c r="AC76" i="1"/>
  <c r="AB76" i="1"/>
  <c r="Y76" i="1"/>
  <c r="O76" i="1"/>
  <c r="K76" i="1"/>
  <c r="AQ75" i="1"/>
  <c r="AP75" i="1"/>
  <c r="AO75" i="1"/>
  <c r="AN75" i="1"/>
  <c r="AM75" i="1"/>
  <c r="AL75" i="1"/>
  <c r="AK75" i="1"/>
  <c r="AI75" i="1"/>
  <c r="AG75" i="1"/>
  <c r="AD75" i="1"/>
  <c r="AC75" i="1"/>
  <c r="AB75" i="1"/>
  <c r="Y75" i="1"/>
  <c r="O75" i="1"/>
  <c r="K75" i="1"/>
  <c r="AQ74" i="1"/>
  <c r="AP74" i="1"/>
  <c r="AO74" i="1"/>
  <c r="AN74" i="1"/>
  <c r="AM74" i="1"/>
  <c r="AL74" i="1"/>
  <c r="AK74" i="1"/>
  <c r="AI74" i="1"/>
  <c r="AG74" i="1"/>
  <c r="AD74" i="1"/>
  <c r="AC74" i="1"/>
  <c r="AB74" i="1"/>
  <c r="Y74" i="1"/>
  <c r="O74" i="1"/>
  <c r="K74" i="1"/>
  <c r="AQ73" i="1"/>
  <c r="AP73" i="1"/>
  <c r="AO73" i="1"/>
  <c r="AN73" i="1"/>
  <c r="AM73" i="1"/>
  <c r="AL73" i="1"/>
  <c r="AK73" i="1"/>
  <c r="AI73" i="1"/>
  <c r="AG73" i="1"/>
  <c r="AD73" i="1"/>
  <c r="AC73" i="1"/>
  <c r="AB73" i="1"/>
  <c r="Y73" i="1"/>
  <c r="O73" i="1"/>
  <c r="K73" i="1"/>
  <c r="AQ72" i="1"/>
  <c r="AP72" i="1"/>
  <c r="AO72" i="1"/>
  <c r="AN72" i="1"/>
  <c r="AM72" i="1"/>
  <c r="AL72" i="1"/>
  <c r="AK72" i="1"/>
  <c r="AI72" i="1"/>
  <c r="AG72" i="1"/>
  <c r="AD72" i="1"/>
  <c r="AC72" i="1"/>
  <c r="AB72" i="1"/>
  <c r="Y72" i="1"/>
  <c r="O72" i="1"/>
  <c r="K72" i="1"/>
  <c r="AQ71" i="1"/>
  <c r="AP71" i="1"/>
  <c r="AO71" i="1"/>
  <c r="AN71" i="1"/>
  <c r="AM71" i="1"/>
  <c r="AL71" i="1"/>
  <c r="AK71" i="1"/>
  <c r="AI71" i="1"/>
  <c r="AG71" i="1"/>
  <c r="AD71" i="1"/>
  <c r="AC71" i="1"/>
  <c r="AB71" i="1"/>
  <c r="Y71" i="1"/>
  <c r="O71" i="1"/>
  <c r="K71" i="1"/>
  <c r="AQ70" i="1"/>
  <c r="AP70" i="1"/>
  <c r="AO70" i="1"/>
  <c r="AM70" i="1"/>
  <c r="AL70" i="1"/>
  <c r="AK70" i="1"/>
  <c r="AI70" i="1"/>
  <c r="AG70" i="1"/>
  <c r="AD70" i="1"/>
  <c r="AC70" i="1"/>
  <c r="AB70" i="1"/>
  <c r="Y70" i="1"/>
  <c r="O70" i="1"/>
  <c r="K70" i="1"/>
  <c r="AQ69" i="1"/>
  <c r="AP69" i="1"/>
  <c r="AO69" i="1"/>
  <c r="AN69" i="1"/>
  <c r="AM69" i="1"/>
  <c r="AL69" i="1"/>
  <c r="AK69" i="1"/>
  <c r="AI69" i="1"/>
  <c r="AG69" i="1"/>
  <c r="AD69" i="1"/>
  <c r="AC69" i="1"/>
  <c r="AB69" i="1"/>
  <c r="Y69" i="1"/>
  <c r="O69" i="1"/>
  <c r="K69" i="1"/>
  <c r="AQ68" i="1"/>
  <c r="AP68" i="1"/>
  <c r="AO68" i="1"/>
  <c r="AN68" i="1"/>
  <c r="AM68" i="1"/>
  <c r="AL68" i="1"/>
  <c r="AK68" i="1"/>
  <c r="AI68" i="1"/>
  <c r="AG68" i="1"/>
  <c r="AD68" i="1"/>
  <c r="AC68" i="1"/>
  <c r="AB68" i="1"/>
  <c r="Y68" i="1"/>
  <c r="O68" i="1"/>
  <c r="K68" i="1"/>
  <c r="AQ67" i="1"/>
  <c r="AP67" i="1"/>
  <c r="AO67" i="1"/>
  <c r="AN67" i="1"/>
  <c r="AM67" i="1"/>
  <c r="AL67" i="1"/>
  <c r="AK67" i="1"/>
  <c r="AI67" i="1"/>
  <c r="AG67" i="1"/>
  <c r="AD67" i="1"/>
  <c r="AC67" i="1"/>
  <c r="AB67" i="1"/>
  <c r="Y67" i="1"/>
  <c r="O67" i="1"/>
  <c r="K67" i="1"/>
  <c r="AQ66" i="1"/>
  <c r="AP66" i="1"/>
  <c r="AO66" i="1"/>
  <c r="AN66" i="1"/>
  <c r="AM66" i="1"/>
  <c r="AL66" i="1"/>
  <c r="AK66" i="1"/>
  <c r="AI66" i="1"/>
  <c r="AG66" i="1"/>
  <c r="AD66" i="1"/>
  <c r="AC66" i="1"/>
  <c r="AB66" i="1"/>
  <c r="Y66" i="1"/>
  <c r="O66" i="1"/>
  <c r="K66" i="1"/>
  <c r="AQ65" i="1"/>
  <c r="AP65" i="1"/>
  <c r="AO65" i="1"/>
  <c r="AN65" i="1"/>
  <c r="AM65" i="1"/>
  <c r="AL65" i="1"/>
  <c r="AK65" i="1"/>
  <c r="AI65" i="1"/>
  <c r="AG65" i="1"/>
  <c r="AD65" i="1"/>
  <c r="AC65" i="1"/>
  <c r="AB65" i="1"/>
  <c r="Y65" i="1"/>
  <c r="O65" i="1"/>
  <c r="K65" i="1"/>
  <c r="AQ64" i="1"/>
  <c r="AP64" i="1"/>
  <c r="AO64" i="1"/>
  <c r="AN64" i="1"/>
  <c r="AM64" i="1"/>
  <c r="AL64" i="1"/>
  <c r="AK64" i="1"/>
  <c r="AI64" i="1"/>
  <c r="AG64" i="1"/>
  <c r="AD64" i="1"/>
  <c r="AC64" i="1"/>
  <c r="AB64" i="1"/>
  <c r="Y64" i="1"/>
  <c r="O64" i="1"/>
  <c r="K64" i="1"/>
  <c r="AQ63" i="1"/>
  <c r="AP63" i="1"/>
  <c r="AO63" i="1"/>
  <c r="AN63" i="1"/>
  <c r="AM63" i="1"/>
  <c r="AL63" i="1"/>
  <c r="AK63" i="1"/>
  <c r="AI63" i="1"/>
  <c r="AG63" i="1"/>
  <c r="AD63" i="1"/>
  <c r="AC63" i="1"/>
  <c r="AB63" i="1"/>
  <c r="Y63" i="1"/>
  <c r="O63" i="1"/>
  <c r="K63" i="1"/>
  <c r="AQ62" i="1"/>
  <c r="AP62" i="1"/>
  <c r="AO62" i="1"/>
  <c r="AN62" i="1"/>
  <c r="AM62" i="1"/>
  <c r="AL62" i="1"/>
  <c r="AK62" i="1"/>
  <c r="AI62" i="1"/>
  <c r="AG62" i="1"/>
  <c r="AD62" i="1"/>
  <c r="AC62" i="1"/>
  <c r="AB62" i="1"/>
  <c r="Y62" i="1"/>
  <c r="O62" i="1"/>
  <c r="K62" i="1"/>
  <c r="AQ61" i="1"/>
  <c r="AP61" i="1"/>
  <c r="AO61" i="1"/>
  <c r="AN61" i="1"/>
  <c r="AM61" i="1"/>
  <c r="AL61" i="1"/>
  <c r="AK61" i="1"/>
  <c r="AI61" i="1"/>
  <c r="AG61" i="1"/>
  <c r="AD61" i="1"/>
  <c r="AC61" i="1"/>
  <c r="AB61" i="1"/>
  <c r="Y61" i="1"/>
  <c r="O61" i="1"/>
  <c r="K61" i="1"/>
  <c r="AQ60" i="1"/>
  <c r="AP60" i="1"/>
  <c r="AO60" i="1"/>
  <c r="AN60" i="1"/>
  <c r="AM60" i="1"/>
  <c r="AL60" i="1"/>
  <c r="AK60" i="1"/>
  <c r="AI60" i="1"/>
  <c r="AG60" i="1"/>
  <c r="AD60" i="1"/>
  <c r="AC60" i="1"/>
  <c r="AB60" i="1"/>
  <c r="Y60" i="1"/>
  <c r="O60" i="1"/>
  <c r="K60" i="1"/>
  <c r="AQ59" i="1"/>
  <c r="AP59" i="1"/>
  <c r="AO59" i="1"/>
  <c r="AN59" i="1"/>
  <c r="AM59" i="1"/>
  <c r="AL59" i="1"/>
  <c r="AK59" i="1"/>
  <c r="AI59" i="1"/>
  <c r="AG59" i="1"/>
  <c r="AD59" i="1"/>
  <c r="AC59" i="1"/>
  <c r="AB59" i="1"/>
  <c r="Y59" i="1"/>
  <c r="O59" i="1"/>
  <c r="K59" i="1"/>
  <c r="AQ58" i="1"/>
  <c r="AP58" i="1"/>
  <c r="AO58" i="1"/>
  <c r="AN58" i="1"/>
  <c r="AM58" i="1"/>
  <c r="AL58" i="1"/>
  <c r="AK58" i="1"/>
  <c r="AI58" i="1"/>
  <c r="AG58" i="1"/>
  <c r="AD58" i="1"/>
  <c r="AC58" i="1"/>
  <c r="AB58" i="1"/>
  <c r="Y58" i="1"/>
  <c r="O58" i="1"/>
  <c r="K58" i="1"/>
  <c r="AQ57" i="1"/>
  <c r="AP57" i="1"/>
  <c r="AO57" i="1"/>
  <c r="AN57" i="1"/>
  <c r="AM57" i="1"/>
  <c r="AL57" i="1"/>
  <c r="AK57" i="1"/>
  <c r="AI57" i="1"/>
  <c r="AG57" i="1"/>
  <c r="AD57" i="1"/>
  <c r="AC57" i="1"/>
  <c r="AB57" i="1"/>
  <c r="Y57" i="1"/>
  <c r="O57" i="1"/>
  <c r="K57" i="1"/>
  <c r="AQ56" i="1"/>
  <c r="AP56" i="1"/>
  <c r="AO56" i="1"/>
  <c r="AN56" i="1"/>
  <c r="AM56" i="1"/>
  <c r="AL56" i="1"/>
  <c r="AK56" i="1"/>
  <c r="AI56" i="1"/>
  <c r="AG56" i="1"/>
  <c r="AD56" i="1"/>
  <c r="AC56" i="1"/>
  <c r="AB56" i="1"/>
  <c r="Y56" i="1"/>
  <c r="O56" i="1"/>
  <c r="K56" i="1"/>
  <c r="AQ55" i="1"/>
  <c r="AP55" i="1"/>
  <c r="AO55" i="1"/>
  <c r="AN55" i="1"/>
  <c r="AM55" i="1"/>
  <c r="AL55" i="1"/>
  <c r="AK55" i="1"/>
  <c r="AI55" i="1"/>
  <c r="AG55" i="1"/>
  <c r="AD55" i="1"/>
  <c r="AC55" i="1"/>
  <c r="AB55" i="1"/>
  <c r="Y55" i="1"/>
  <c r="O55" i="1"/>
  <c r="K55" i="1"/>
  <c r="AQ54" i="1"/>
  <c r="AP54" i="1"/>
  <c r="AO54" i="1"/>
  <c r="AM54" i="1"/>
  <c r="AL54" i="1"/>
  <c r="AK54" i="1"/>
  <c r="AI54" i="1"/>
  <c r="AG54" i="1"/>
  <c r="AD54" i="1"/>
  <c r="AC54" i="1"/>
  <c r="AB54" i="1"/>
  <c r="Y54" i="1"/>
  <c r="O54" i="1"/>
  <c r="K54" i="1"/>
  <c r="AQ53" i="1"/>
  <c r="AP53" i="1"/>
  <c r="AO53" i="1"/>
  <c r="AN53" i="1"/>
  <c r="AM53" i="1"/>
  <c r="AL53" i="1"/>
  <c r="AK53" i="1"/>
  <c r="AI53" i="1"/>
  <c r="AG53" i="1"/>
  <c r="AD53" i="1"/>
  <c r="AC53" i="1"/>
  <c r="AB53" i="1"/>
  <c r="Y53" i="1"/>
  <c r="O53" i="1"/>
  <c r="K53" i="1"/>
  <c r="AQ52" i="1"/>
  <c r="AP52" i="1"/>
  <c r="AO52" i="1"/>
  <c r="AN52" i="1"/>
  <c r="AM52" i="1"/>
  <c r="AL52" i="1"/>
  <c r="AK52" i="1"/>
  <c r="AI52" i="1"/>
  <c r="AG52" i="1"/>
  <c r="AD52" i="1"/>
  <c r="AC52" i="1"/>
  <c r="AB52" i="1"/>
  <c r="Y52" i="1"/>
  <c r="O52" i="1"/>
  <c r="K52" i="1"/>
  <c r="AQ51" i="1"/>
  <c r="AP51" i="1"/>
  <c r="AO51" i="1"/>
  <c r="AN51" i="1"/>
  <c r="AM51" i="1"/>
  <c r="AL51" i="1"/>
  <c r="AK51" i="1"/>
  <c r="AI51" i="1"/>
  <c r="AG51" i="1"/>
  <c r="AD51" i="1"/>
  <c r="AC51" i="1"/>
  <c r="AB51" i="1"/>
  <c r="Y51" i="1"/>
  <c r="O51" i="1"/>
  <c r="K51" i="1"/>
  <c r="AQ50" i="1"/>
  <c r="AP50" i="1"/>
  <c r="AO50" i="1"/>
  <c r="AN50" i="1"/>
  <c r="AM50" i="1"/>
  <c r="AL50" i="1"/>
  <c r="AK50" i="1"/>
  <c r="AI50" i="1"/>
  <c r="AG50" i="1"/>
  <c r="AD50" i="1"/>
  <c r="AC50" i="1"/>
  <c r="AB50" i="1"/>
  <c r="Y50" i="1"/>
  <c r="O50" i="1"/>
  <c r="K50" i="1"/>
  <c r="AQ49" i="1"/>
  <c r="AP49" i="1"/>
  <c r="AO49" i="1"/>
  <c r="AN49" i="1"/>
  <c r="AM49" i="1"/>
  <c r="AL49" i="1"/>
  <c r="AK49" i="1"/>
  <c r="AI49" i="1"/>
  <c r="AG49" i="1"/>
  <c r="AD49" i="1"/>
  <c r="AC49" i="1"/>
  <c r="AB49" i="1"/>
  <c r="Y49" i="1"/>
  <c r="O49" i="1"/>
  <c r="K49" i="1"/>
  <c r="AQ48" i="1"/>
  <c r="AP48" i="1"/>
  <c r="AO48" i="1"/>
  <c r="AN48" i="1"/>
  <c r="AM48" i="1"/>
  <c r="AL48" i="1"/>
  <c r="AK48" i="1"/>
  <c r="AI48" i="1"/>
  <c r="AG48" i="1"/>
  <c r="AD48" i="1"/>
  <c r="AC48" i="1"/>
  <c r="AB48" i="1"/>
  <c r="Y48" i="1"/>
  <c r="O48" i="1"/>
  <c r="K48" i="1"/>
  <c r="AQ47" i="1"/>
  <c r="AP47" i="1"/>
  <c r="AO47" i="1"/>
  <c r="AN47" i="1"/>
  <c r="AM47" i="1"/>
  <c r="AL47" i="1"/>
  <c r="AK47" i="1"/>
  <c r="AI47" i="1"/>
  <c r="AG47" i="1"/>
  <c r="AD47" i="1"/>
  <c r="AC47" i="1"/>
  <c r="AB47" i="1"/>
  <c r="Y47" i="1"/>
  <c r="O47" i="1"/>
  <c r="K47" i="1"/>
  <c r="AQ46" i="1"/>
  <c r="AP46" i="1"/>
  <c r="AO46" i="1"/>
  <c r="AN46" i="1"/>
  <c r="AM46" i="1"/>
  <c r="AL46" i="1"/>
  <c r="AK46" i="1"/>
  <c r="AI46" i="1"/>
  <c r="AG46" i="1"/>
  <c r="AD46" i="1"/>
  <c r="AC46" i="1"/>
  <c r="AB46" i="1"/>
  <c r="Y46" i="1"/>
  <c r="O46" i="1"/>
  <c r="K46" i="1"/>
  <c r="AQ45" i="1"/>
  <c r="AP45" i="1"/>
  <c r="AO45" i="1"/>
  <c r="AN45" i="1"/>
  <c r="AM45" i="1"/>
  <c r="AL45" i="1"/>
  <c r="AK45" i="1"/>
  <c r="AI45" i="1"/>
  <c r="AG45" i="1"/>
  <c r="AD45" i="1"/>
  <c r="AC45" i="1"/>
  <c r="AB45" i="1"/>
  <c r="Y45" i="1"/>
  <c r="O45" i="1"/>
  <c r="K45" i="1"/>
  <c r="AQ44" i="1"/>
  <c r="AP44" i="1"/>
  <c r="AO44" i="1"/>
  <c r="AN44" i="1"/>
  <c r="AM44" i="1"/>
  <c r="AL44" i="1"/>
  <c r="AK44" i="1"/>
  <c r="AI44" i="1"/>
  <c r="AG44" i="1"/>
  <c r="AD44" i="1"/>
  <c r="AC44" i="1"/>
  <c r="AB44" i="1"/>
  <c r="Y44" i="1"/>
  <c r="O44" i="1"/>
  <c r="K44" i="1"/>
  <c r="AQ43" i="1"/>
  <c r="AP43" i="1"/>
  <c r="AO43" i="1"/>
  <c r="AN43" i="1"/>
  <c r="AM43" i="1"/>
  <c r="AL43" i="1"/>
  <c r="AK43" i="1"/>
  <c r="AI43" i="1"/>
  <c r="AG43" i="1"/>
  <c r="AD43" i="1"/>
  <c r="AC43" i="1"/>
  <c r="AB43" i="1"/>
  <c r="Y43" i="1"/>
  <c r="O43" i="1"/>
  <c r="K43" i="1"/>
  <c r="AQ42" i="1"/>
  <c r="AP42" i="1"/>
  <c r="AO42" i="1"/>
  <c r="AN42" i="1"/>
  <c r="AM42" i="1"/>
  <c r="AL42" i="1"/>
  <c r="AK42" i="1"/>
  <c r="AI42" i="1"/>
  <c r="AG42" i="1"/>
  <c r="AD42" i="1"/>
  <c r="AC42" i="1"/>
  <c r="AB42" i="1"/>
  <c r="Y42" i="1"/>
  <c r="O42" i="1"/>
  <c r="K42" i="1"/>
  <c r="AQ41" i="1"/>
  <c r="AP41" i="1"/>
  <c r="AO41" i="1"/>
  <c r="AN41" i="1"/>
  <c r="AM41" i="1"/>
  <c r="AL41" i="1"/>
  <c r="AK41" i="1"/>
  <c r="AI41" i="1"/>
  <c r="AG41" i="1"/>
  <c r="AD41" i="1"/>
  <c r="AC41" i="1"/>
  <c r="AB41" i="1"/>
  <c r="Y41" i="1"/>
  <c r="O41" i="1"/>
  <c r="K41" i="1"/>
  <c r="AQ40" i="1"/>
  <c r="AP40" i="1"/>
  <c r="AO40" i="1"/>
  <c r="AN40" i="1"/>
  <c r="AM40" i="1"/>
  <c r="AL40" i="1"/>
  <c r="AK40" i="1"/>
  <c r="AI40" i="1"/>
  <c r="AG40" i="1"/>
  <c r="AD40" i="1"/>
  <c r="AC40" i="1"/>
  <c r="AB40" i="1"/>
  <c r="Y40" i="1"/>
  <c r="O40" i="1"/>
  <c r="K40" i="1"/>
  <c r="AQ39" i="1"/>
  <c r="AP39" i="1"/>
  <c r="AO39" i="1"/>
  <c r="AN39" i="1"/>
  <c r="AM39" i="1"/>
  <c r="AL39" i="1"/>
  <c r="AK39" i="1"/>
  <c r="AI39" i="1"/>
  <c r="AG39" i="1"/>
  <c r="AD39" i="1"/>
  <c r="AC39" i="1"/>
  <c r="AB39" i="1"/>
  <c r="Y39" i="1"/>
  <c r="O39" i="1"/>
  <c r="K39" i="1"/>
  <c r="AQ38" i="1"/>
  <c r="AP38" i="1"/>
  <c r="AO38" i="1"/>
  <c r="AN38" i="1"/>
  <c r="AM38" i="1"/>
  <c r="AL38" i="1"/>
  <c r="AK38" i="1"/>
  <c r="AI38" i="1"/>
  <c r="AG38" i="1"/>
  <c r="AD38" i="1"/>
  <c r="AC38" i="1"/>
  <c r="AB38" i="1"/>
  <c r="Y38" i="1"/>
  <c r="O38" i="1"/>
  <c r="K38" i="1"/>
  <c r="AQ37" i="1"/>
  <c r="AP37" i="1"/>
  <c r="AO37" i="1"/>
  <c r="AN37" i="1"/>
  <c r="AM37" i="1"/>
  <c r="AL37" i="1"/>
  <c r="AK37" i="1"/>
  <c r="AI37" i="1"/>
  <c r="AG37" i="1"/>
  <c r="AD37" i="1"/>
  <c r="AC37" i="1"/>
  <c r="AB37" i="1"/>
  <c r="Y37" i="1"/>
  <c r="O37" i="1"/>
  <c r="K37" i="1"/>
  <c r="AQ36" i="1"/>
  <c r="AP36" i="1"/>
  <c r="AO36" i="1"/>
  <c r="AN36" i="1"/>
  <c r="AM36" i="1"/>
  <c r="AL36" i="1"/>
  <c r="AK36" i="1"/>
  <c r="AI36" i="1"/>
  <c r="AG36" i="1"/>
  <c r="AD36" i="1"/>
  <c r="AC36" i="1"/>
  <c r="AB36" i="1"/>
  <c r="Y36" i="1"/>
  <c r="O36" i="1"/>
  <c r="K36" i="1"/>
  <c r="AQ35" i="1"/>
  <c r="AP35" i="1"/>
  <c r="AO35" i="1"/>
  <c r="AN35" i="1"/>
  <c r="AM35" i="1"/>
  <c r="AL35" i="1"/>
  <c r="AK35" i="1"/>
  <c r="AI35" i="1"/>
  <c r="AG35" i="1"/>
  <c r="AD35" i="1"/>
  <c r="AC35" i="1"/>
  <c r="AB35" i="1"/>
  <c r="Y35" i="1"/>
  <c r="O35" i="1"/>
  <c r="K35" i="1"/>
  <c r="AQ34" i="1"/>
  <c r="AP34" i="1"/>
  <c r="AO34" i="1"/>
  <c r="AM34" i="1"/>
  <c r="AL34" i="1"/>
  <c r="AK34" i="1"/>
  <c r="AI34" i="1"/>
  <c r="AG34" i="1"/>
  <c r="AD34" i="1"/>
  <c r="AC34" i="1"/>
  <c r="AB34" i="1"/>
  <c r="Y34" i="1"/>
  <c r="O34" i="1"/>
  <c r="K34" i="1"/>
  <c r="AQ33" i="1"/>
  <c r="AP33" i="1"/>
  <c r="AO33" i="1"/>
  <c r="AN33" i="1"/>
  <c r="AM33" i="1"/>
  <c r="AL33" i="1"/>
  <c r="AK33" i="1"/>
  <c r="AI33" i="1"/>
  <c r="AG33" i="1"/>
  <c r="AD33" i="1"/>
  <c r="AC33" i="1"/>
  <c r="AB33" i="1"/>
  <c r="Y33" i="1"/>
  <c r="O33" i="1"/>
  <c r="K33" i="1"/>
  <c r="AQ32" i="1"/>
  <c r="AP32" i="1"/>
  <c r="AO32" i="1"/>
  <c r="AN32" i="1"/>
  <c r="AM32" i="1"/>
  <c r="AL32" i="1"/>
  <c r="AK32" i="1"/>
  <c r="AI32" i="1"/>
  <c r="AG32" i="1"/>
  <c r="AD32" i="1"/>
  <c r="AC32" i="1"/>
  <c r="AB32" i="1"/>
  <c r="Y32" i="1"/>
  <c r="O32" i="1"/>
  <c r="K32" i="1"/>
  <c r="AQ31" i="1"/>
  <c r="AP31" i="1"/>
  <c r="AO31" i="1"/>
  <c r="AN31" i="1"/>
  <c r="AM31" i="1"/>
  <c r="AL31" i="1"/>
  <c r="AK31" i="1"/>
  <c r="AI31" i="1"/>
  <c r="AG31" i="1"/>
  <c r="AD31" i="1"/>
  <c r="AC31" i="1"/>
  <c r="AB31" i="1"/>
  <c r="Y31" i="1"/>
  <c r="O31" i="1"/>
  <c r="K31" i="1"/>
  <c r="AQ30" i="1"/>
  <c r="AP30" i="1"/>
  <c r="AO30" i="1"/>
  <c r="AM30" i="1"/>
  <c r="AL30" i="1"/>
  <c r="AK30" i="1"/>
  <c r="AI30" i="1"/>
  <c r="AG30" i="1"/>
  <c r="AD30" i="1"/>
  <c r="AC30" i="1"/>
  <c r="AB30" i="1"/>
  <c r="Y30" i="1"/>
  <c r="O30" i="1"/>
  <c r="K30" i="1"/>
  <c r="AQ29" i="1"/>
  <c r="AP29" i="1"/>
  <c r="AO29" i="1"/>
  <c r="AN29" i="1"/>
  <c r="AM29" i="1"/>
  <c r="AL29" i="1"/>
  <c r="AK29" i="1"/>
  <c r="AI29" i="1"/>
  <c r="AG29" i="1"/>
  <c r="AD29" i="1"/>
  <c r="AC29" i="1"/>
  <c r="AB29" i="1"/>
  <c r="Y29" i="1"/>
  <c r="O29" i="1"/>
  <c r="K29" i="1"/>
  <c r="AQ28" i="1"/>
  <c r="AP28" i="1"/>
  <c r="AO28" i="1"/>
  <c r="AN28" i="1"/>
  <c r="AM28" i="1"/>
  <c r="AL28" i="1"/>
  <c r="AK28" i="1"/>
  <c r="AI28" i="1"/>
  <c r="AG28" i="1"/>
  <c r="AD28" i="1"/>
  <c r="AC28" i="1"/>
  <c r="AB28" i="1"/>
  <c r="Y28" i="1"/>
  <c r="O28" i="1"/>
  <c r="K28" i="1"/>
  <c r="AQ27" i="1"/>
  <c r="AP27" i="1"/>
  <c r="AO27" i="1"/>
  <c r="AN27" i="1"/>
  <c r="AM27" i="1"/>
  <c r="AL27" i="1"/>
  <c r="AK27" i="1"/>
  <c r="AI27" i="1"/>
  <c r="AG27" i="1"/>
  <c r="AD27" i="1"/>
  <c r="AC27" i="1"/>
  <c r="AB27" i="1"/>
  <c r="Y27" i="1"/>
  <c r="O27" i="1"/>
  <c r="K27" i="1"/>
  <c r="AQ26" i="1"/>
  <c r="AP26" i="1"/>
  <c r="AO26" i="1"/>
  <c r="AN26" i="1"/>
  <c r="AM26" i="1"/>
  <c r="AL26" i="1"/>
  <c r="AK26" i="1"/>
  <c r="AI26" i="1"/>
  <c r="AG26" i="1"/>
  <c r="AD26" i="1"/>
  <c r="AC26" i="1"/>
  <c r="AB26" i="1"/>
  <c r="Y26" i="1"/>
  <c r="O26" i="1"/>
  <c r="K26" i="1"/>
  <c r="AQ25" i="1"/>
  <c r="AP25" i="1"/>
  <c r="AO25" i="1"/>
  <c r="AN25" i="1"/>
  <c r="AM25" i="1"/>
  <c r="AL25" i="1"/>
  <c r="AK25" i="1"/>
  <c r="AI25" i="1"/>
  <c r="AG25" i="1"/>
  <c r="AD25" i="1"/>
  <c r="AC25" i="1"/>
  <c r="AB25" i="1"/>
  <c r="Y25" i="1"/>
  <c r="O25" i="1"/>
  <c r="K25" i="1"/>
  <c r="AQ24" i="1"/>
  <c r="AP24" i="1"/>
  <c r="AO24" i="1"/>
  <c r="AN24" i="1"/>
  <c r="AM24" i="1"/>
  <c r="AL24" i="1"/>
  <c r="AK24" i="1"/>
  <c r="AI24" i="1"/>
  <c r="AG24" i="1"/>
  <c r="AD24" i="1"/>
  <c r="AC24" i="1"/>
  <c r="AB24" i="1"/>
  <c r="Y24" i="1"/>
  <c r="O24" i="1"/>
  <c r="K24" i="1"/>
  <c r="AQ23" i="1"/>
  <c r="AP23" i="1"/>
  <c r="AO23" i="1"/>
  <c r="AN23" i="1"/>
  <c r="AM23" i="1"/>
  <c r="AL23" i="1"/>
  <c r="AK23" i="1"/>
  <c r="AI23" i="1"/>
  <c r="AG23" i="1"/>
  <c r="AD23" i="1"/>
  <c r="AC23" i="1"/>
  <c r="AB23" i="1"/>
  <c r="Y23" i="1"/>
  <c r="O23" i="1"/>
  <c r="K23" i="1"/>
  <c r="AQ22" i="1"/>
  <c r="AP22" i="1"/>
  <c r="AO22" i="1"/>
  <c r="AN22" i="1"/>
  <c r="AM22" i="1"/>
  <c r="AL22" i="1"/>
  <c r="AK22" i="1"/>
  <c r="AI22" i="1"/>
  <c r="AG22" i="1"/>
  <c r="AD22" i="1"/>
  <c r="AC22" i="1"/>
  <c r="AB22" i="1"/>
  <c r="Y22" i="1"/>
  <c r="O22" i="1"/>
  <c r="K22" i="1"/>
  <c r="AQ21" i="1"/>
  <c r="AP21" i="1"/>
  <c r="AO21" i="1"/>
  <c r="AN21" i="1"/>
  <c r="AM21" i="1"/>
  <c r="AL21" i="1"/>
  <c r="AK21" i="1"/>
  <c r="AI21" i="1"/>
  <c r="AG21" i="1"/>
  <c r="AD21" i="1"/>
  <c r="AC21" i="1"/>
  <c r="AB21" i="1"/>
  <c r="Y21" i="1"/>
  <c r="O21" i="1"/>
  <c r="K21" i="1"/>
  <c r="AQ20" i="1"/>
  <c r="AP20" i="1"/>
  <c r="AO20" i="1"/>
  <c r="AN20" i="1"/>
  <c r="AM20" i="1"/>
  <c r="AL20" i="1"/>
  <c r="AK20" i="1"/>
  <c r="AI20" i="1"/>
  <c r="AG20" i="1"/>
  <c r="AD20" i="1"/>
  <c r="AC20" i="1"/>
  <c r="AB20" i="1"/>
  <c r="Y20" i="1"/>
  <c r="O20" i="1"/>
  <c r="K20" i="1"/>
  <c r="AQ19" i="1"/>
  <c r="AP19" i="1"/>
  <c r="AO19" i="1"/>
  <c r="AN19" i="1"/>
  <c r="AM19" i="1"/>
  <c r="AL19" i="1"/>
  <c r="AK19" i="1"/>
  <c r="AI19" i="1"/>
  <c r="AG19" i="1"/>
  <c r="AD19" i="1"/>
  <c r="AC19" i="1"/>
  <c r="AB19" i="1"/>
  <c r="Y19" i="1"/>
  <c r="O19" i="1"/>
  <c r="K19" i="1"/>
  <c r="AQ18" i="1"/>
  <c r="AP18" i="1"/>
  <c r="AO18" i="1"/>
  <c r="AN18" i="1"/>
  <c r="AM18" i="1"/>
  <c r="AL18" i="1"/>
  <c r="AK18" i="1"/>
  <c r="AI18" i="1"/>
  <c r="AG18" i="1"/>
  <c r="AD18" i="1"/>
  <c r="AC18" i="1"/>
  <c r="AB18" i="1"/>
  <c r="Y18" i="1"/>
  <c r="O18" i="1"/>
  <c r="K18" i="1"/>
  <c r="AQ17" i="1"/>
  <c r="AP17" i="1"/>
  <c r="AO17" i="1"/>
  <c r="AN17" i="1"/>
  <c r="AM17" i="1"/>
  <c r="AL17" i="1"/>
  <c r="AK17" i="1"/>
  <c r="AI17" i="1"/>
  <c r="AG17" i="1"/>
  <c r="AD17" i="1"/>
  <c r="AC17" i="1"/>
  <c r="AB17" i="1"/>
  <c r="Y17" i="1"/>
  <c r="O17" i="1"/>
  <c r="K17" i="1"/>
  <c r="AQ16" i="1"/>
  <c r="AP16" i="1"/>
  <c r="AO16" i="1"/>
  <c r="AN16" i="1"/>
  <c r="AM16" i="1"/>
  <c r="AL16" i="1"/>
  <c r="AK16" i="1"/>
  <c r="AI16" i="1"/>
  <c r="AG16" i="1"/>
  <c r="AD16" i="1"/>
  <c r="AC16" i="1"/>
  <c r="AB16" i="1"/>
  <c r="Y16" i="1"/>
  <c r="O16" i="1"/>
  <c r="K16" i="1"/>
  <c r="AQ15" i="1"/>
  <c r="AP15" i="1"/>
  <c r="AO15" i="1"/>
  <c r="AN15" i="1"/>
  <c r="AM15" i="1"/>
  <c r="AL15" i="1"/>
  <c r="AK15" i="1"/>
  <c r="AI15" i="1"/>
  <c r="AG15" i="1"/>
  <c r="AD15" i="1"/>
  <c r="AC15" i="1"/>
  <c r="AB15" i="1"/>
  <c r="Y15" i="1"/>
  <c r="O15" i="1"/>
  <c r="K15" i="1"/>
  <c r="AQ14" i="1"/>
  <c r="AP14" i="1"/>
  <c r="AO14" i="1"/>
  <c r="AN14" i="1"/>
  <c r="AM14" i="1"/>
  <c r="AL14" i="1"/>
  <c r="AK14" i="1"/>
  <c r="AI14" i="1"/>
  <c r="AG14" i="1"/>
  <c r="AD14" i="1"/>
  <c r="AC14" i="1"/>
  <c r="AB14" i="1"/>
  <c r="Y14" i="1"/>
  <c r="O14" i="1"/>
  <c r="K14" i="1"/>
  <c r="AQ13" i="1"/>
  <c r="AP13" i="1"/>
  <c r="AO13" i="1"/>
  <c r="AN13" i="1"/>
  <c r="AM13" i="1"/>
  <c r="AL13" i="1"/>
  <c r="AK13" i="1"/>
  <c r="AI13" i="1"/>
  <c r="AG13" i="1"/>
  <c r="AD13" i="1"/>
  <c r="AC13" i="1"/>
  <c r="AB13" i="1"/>
  <c r="Y13" i="1"/>
  <c r="O13" i="1"/>
  <c r="K13" i="1"/>
  <c r="AQ12" i="1"/>
  <c r="AP12" i="1"/>
  <c r="AO12" i="1"/>
  <c r="AN12" i="1"/>
  <c r="AM12" i="1"/>
  <c r="AL12" i="1"/>
  <c r="AK12" i="1"/>
  <c r="AI12" i="1"/>
  <c r="AG12" i="1"/>
  <c r="AD12" i="1"/>
  <c r="AC12" i="1"/>
  <c r="AB12" i="1"/>
  <c r="Y12" i="1"/>
  <c r="O12" i="1"/>
  <c r="K12" i="1"/>
  <c r="AQ11" i="1"/>
  <c r="AP11" i="1"/>
  <c r="AO11" i="1"/>
  <c r="AN11" i="1"/>
  <c r="AM11" i="1"/>
  <c r="AL11" i="1"/>
  <c r="AK11" i="1"/>
  <c r="AI11" i="1"/>
  <c r="AG11" i="1"/>
  <c r="AD11" i="1"/>
  <c r="AC11" i="1"/>
  <c r="AB11" i="1"/>
  <c r="Y11" i="1"/>
  <c r="O11" i="1"/>
  <c r="K11" i="1"/>
  <c r="AQ10" i="1"/>
  <c r="AP10" i="1"/>
  <c r="AO10" i="1"/>
  <c r="AN10" i="1"/>
  <c r="AM10" i="1"/>
  <c r="AL10" i="1"/>
  <c r="AK10" i="1"/>
  <c r="AI10" i="1"/>
  <c r="AG10" i="1"/>
  <c r="AD10" i="1"/>
  <c r="AC10" i="1"/>
  <c r="AB10" i="1"/>
  <c r="Y10" i="1"/>
  <c r="O10" i="1"/>
  <c r="K10" i="1"/>
  <c r="AQ9" i="1"/>
  <c r="AP9" i="1"/>
  <c r="AO9" i="1"/>
  <c r="AN9" i="1"/>
  <c r="AM9" i="1"/>
  <c r="AL9" i="1"/>
  <c r="AK9" i="1"/>
  <c r="AI9" i="1"/>
  <c r="AG9" i="1"/>
  <c r="AD9" i="1"/>
  <c r="AC9" i="1"/>
  <c r="AB9" i="1"/>
  <c r="Y9" i="1"/>
  <c r="O9" i="1"/>
  <c r="K9" i="1"/>
  <c r="AQ8" i="1"/>
  <c r="AP8" i="1"/>
  <c r="AO8" i="1"/>
  <c r="AN8" i="1"/>
  <c r="AM8" i="1"/>
  <c r="AL8" i="1"/>
  <c r="AK8" i="1"/>
  <c r="AI8" i="1"/>
  <c r="AG8" i="1"/>
  <c r="AD8" i="1"/>
  <c r="AC8" i="1"/>
  <c r="AB8" i="1"/>
  <c r="Y8" i="1"/>
  <c r="O8" i="1"/>
  <c r="K8" i="1"/>
  <c r="AQ7" i="1"/>
  <c r="AP7" i="1"/>
  <c r="AO7" i="1"/>
  <c r="AN7" i="1"/>
  <c r="AM7" i="1"/>
  <c r="AL7" i="1"/>
  <c r="AK7" i="1"/>
  <c r="AI7" i="1"/>
  <c r="AG7" i="1"/>
  <c r="AD7" i="1"/>
  <c r="AC7" i="1"/>
  <c r="AB7" i="1"/>
  <c r="Y7" i="1"/>
  <c r="O7" i="1"/>
  <c r="K7" i="1"/>
  <c r="AQ6" i="1"/>
  <c r="AP6" i="1"/>
  <c r="AO6" i="1"/>
  <c r="AN6" i="1"/>
  <c r="AM6" i="1"/>
  <c r="AL6" i="1"/>
  <c r="AK6" i="1"/>
  <c r="AI6" i="1"/>
  <c r="AG6" i="1"/>
  <c r="AD6" i="1"/>
  <c r="AC6" i="1"/>
  <c r="AB6" i="1"/>
  <c r="Y6" i="1"/>
  <c r="O6" i="1"/>
  <c r="K6" i="1"/>
  <c r="AQ5" i="1"/>
  <c r="AP5" i="1"/>
  <c r="AO5" i="1"/>
  <c r="AN5" i="1"/>
  <c r="AM5" i="1"/>
  <c r="AL5" i="1"/>
  <c r="AK5" i="1"/>
  <c r="AI5" i="1"/>
  <c r="AG5" i="1"/>
  <c r="AD5" i="1"/>
  <c r="AC5" i="1"/>
  <c r="AB5" i="1"/>
  <c r="Y5" i="1"/>
  <c r="O5" i="1"/>
  <c r="K5" i="1"/>
  <c r="AQ4" i="1"/>
  <c r="AP4" i="1"/>
  <c r="AO4" i="1"/>
  <c r="AN4" i="1"/>
  <c r="AM4" i="1"/>
  <c r="AL4" i="1"/>
  <c r="AK4" i="1"/>
  <c r="AI4" i="1"/>
  <c r="AG4" i="1"/>
  <c r="AD4" i="1"/>
  <c r="AC4" i="1"/>
  <c r="AB4" i="1"/>
  <c r="Y4" i="1"/>
  <c r="O4" i="1"/>
  <c r="K4" i="1"/>
  <c r="AQ3" i="1"/>
  <c r="AP3" i="1"/>
  <c r="AO3" i="1"/>
  <c r="AN3" i="1"/>
  <c r="AM3" i="1"/>
  <c r="AL3" i="1"/>
  <c r="AK3" i="1"/>
  <c r="AI3" i="1"/>
  <c r="AG3" i="1"/>
  <c r="AD3" i="1"/>
  <c r="AC3" i="1"/>
  <c r="AB3" i="1"/>
  <c r="Y3" i="1"/>
  <c r="O3" i="1"/>
  <c r="K3" i="1"/>
  <c r="AO83" i="1" l="1"/>
  <c r="AG83" i="1"/>
  <c r="AO90" i="1"/>
  <c r="AG90" i="1"/>
  <c r="AO88" i="1"/>
  <c r="AG88" i="1"/>
  <c r="AO85" i="1"/>
  <c r="AG85" i="1"/>
  <c r="AG80" i="1"/>
  <c r="AO80" i="1"/>
  <c r="AO81" i="1"/>
  <c r="AG81" i="1"/>
  <c r="AO87" i="1"/>
  <c r="AG87" i="1"/>
  <c r="AO82" i="1"/>
  <c r="AG82" i="1"/>
  <c r="AC1140" i="1"/>
  <c r="AD1140" i="1" s="1"/>
  <c r="AE1140" i="1" s="1"/>
  <c r="B998" i="2"/>
  <c r="B934" i="2"/>
  <c r="B870" i="2"/>
  <c r="B806" i="2"/>
  <c r="B742" i="2"/>
  <c r="B678" i="2"/>
  <c r="B614" i="2"/>
  <c r="B550" i="2"/>
  <c r="B977" i="2"/>
  <c r="B892" i="2"/>
  <c r="B807" i="2"/>
  <c r="B721" i="2"/>
  <c r="B636" i="2"/>
  <c r="B551" i="2"/>
  <c r="B484" i="2"/>
  <c r="B420" i="2"/>
  <c r="B944" i="2"/>
  <c r="B831" i="2"/>
  <c r="B717" i="2"/>
  <c r="B603" i="2"/>
  <c r="B502" i="2"/>
  <c r="B417" i="2"/>
  <c r="B975" i="2"/>
  <c r="B861" i="2"/>
  <c r="B747" i="2"/>
  <c r="B633" i="2"/>
  <c r="B525" i="2"/>
  <c r="B439" i="2"/>
  <c r="B369" i="2"/>
  <c r="B305" i="2"/>
  <c r="B879" i="2"/>
  <c r="B1042" i="2"/>
  <c r="B978" i="2"/>
  <c r="B914" i="2"/>
  <c r="B850" i="2"/>
  <c r="B786" i="2"/>
  <c r="B722" i="2"/>
  <c r="B658" i="2"/>
  <c r="B594" i="2"/>
  <c r="B1036" i="2"/>
  <c r="B951" i="2"/>
  <c r="B865" i="2"/>
  <c r="B780" i="2"/>
  <c r="B695" i="2"/>
  <c r="B609" i="2"/>
  <c r="B528" i="2"/>
  <c r="B464" i="2"/>
  <c r="B1023" i="2"/>
  <c r="B909" i="2"/>
  <c r="B795" i="2"/>
  <c r="B681" i="2"/>
  <c r="B568" i="2"/>
  <c r="B475" i="2"/>
  <c r="B396" i="2"/>
  <c r="B939" i="2"/>
  <c r="B825" i="2"/>
  <c r="B712" i="2"/>
  <c r="B597" i="2"/>
  <c r="B498" i="2"/>
  <c r="B413" i="2"/>
  <c r="B349" i="2"/>
  <c r="B1035" i="2"/>
  <c r="B808" i="2"/>
  <c r="B1018" i="2"/>
  <c r="B890" i="2"/>
  <c r="B762" i="2"/>
  <c r="B634" i="2"/>
  <c r="B1004" i="2"/>
  <c r="B833" i="2"/>
  <c r="B663" i="2"/>
  <c r="B504" i="2"/>
  <c r="B980" i="2"/>
  <c r="B752" i="2"/>
  <c r="B529" i="2"/>
  <c r="B1011" i="2"/>
  <c r="B783" i="2"/>
  <c r="B555" i="2"/>
  <c r="B389" i="2"/>
  <c r="B949" i="2"/>
  <c r="B580" i="2"/>
  <c r="B403" i="2"/>
  <c r="B315" i="2"/>
  <c r="B244" i="2"/>
  <c r="B180" i="2"/>
  <c r="B116" i="2"/>
  <c r="B52" i="2"/>
  <c r="AH1114" i="1"/>
  <c r="AH1059" i="1"/>
  <c r="AH793" i="1"/>
  <c r="B976" i="2"/>
  <c r="B749" i="2"/>
  <c r="B526" i="2"/>
  <c r="B378" i="2"/>
  <c r="B292" i="2"/>
  <c r="B227" i="2"/>
  <c r="B974" i="2"/>
  <c r="B846" i="2"/>
  <c r="B718" i="2"/>
  <c r="B590" i="2"/>
  <c r="B945" i="2"/>
  <c r="B775" i="2"/>
  <c r="B604" i="2"/>
  <c r="B460" i="2"/>
  <c r="B901" i="2"/>
  <c r="B675" i="2"/>
  <c r="B470" i="2"/>
  <c r="B932" i="2"/>
  <c r="B704" i="2"/>
  <c r="B493" i="2"/>
  <c r="B345" i="2"/>
  <c r="B793" i="2"/>
  <c r="B517" i="2"/>
  <c r="B374" i="2"/>
  <c r="B288" i="2"/>
  <c r="B224" i="2"/>
  <c r="B160" i="2"/>
  <c r="B96" i="2"/>
  <c r="B32" i="2"/>
  <c r="AH1070" i="1"/>
  <c r="AH804" i="1"/>
  <c r="AH788" i="1"/>
  <c r="B905" i="2"/>
  <c r="B677" i="2"/>
  <c r="B473" i="2"/>
  <c r="B351" i="2"/>
  <c r="B271" i="2"/>
  <c r="B207" i="2"/>
  <c r="B1046" i="2"/>
  <c r="B982" i="2"/>
  <c r="B918" i="2"/>
  <c r="B854" i="2"/>
  <c r="B790" i="2"/>
  <c r="B726" i="2"/>
  <c r="B662" i="2"/>
  <c r="B598" i="2"/>
  <c r="B1041" i="2"/>
  <c r="B956" i="2"/>
  <c r="B871" i="2"/>
  <c r="B785" i="2"/>
  <c r="B700" i="2"/>
  <c r="B615" i="2"/>
  <c r="B532" i="2"/>
  <c r="B468" i="2"/>
  <c r="B1029" i="2"/>
  <c r="B916" i="2"/>
  <c r="B803" i="2"/>
  <c r="B688" i="2"/>
  <c r="B575" i="2"/>
  <c r="B481" i="2"/>
  <c r="B400" i="2"/>
  <c r="B947" i="2"/>
  <c r="B832" i="2"/>
  <c r="B719" i="2"/>
  <c r="B605" i="2"/>
  <c r="B503" i="2"/>
  <c r="B418" i="2"/>
  <c r="B353" i="2"/>
  <c r="B289" i="2"/>
  <c r="B821" i="2"/>
  <c r="B1026" i="2"/>
  <c r="B962" i="2"/>
  <c r="B898" i="2"/>
  <c r="B834" i="2"/>
  <c r="B770" i="2"/>
  <c r="B706" i="2"/>
  <c r="B642" i="2"/>
  <c r="B578" i="2"/>
  <c r="B1015" i="2"/>
  <c r="B929" i="2"/>
  <c r="B844" i="2"/>
  <c r="B759" i="2"/>
  <c r="B673" i="2"/>
  <c r="B588" i="2"/>
  <c r="B512" i="2"/>
  <c r="B448" i="2"/>
  <c r="B995" i="2"/>
  <c r="B880" i="2"/>
  <c r="B767" i="2"/>
  <c r="B653" i="2"/>
  <c r="B539" i="2"/>
  <c r="B454" i="2"/>
  <c r="B1024" i="2"/>
  <c r="B911" i="2"/>
  <c r="B797" i="2"/>
  <c r="B683" i="2"/>
  <c r="B569" i="2"/>
  <c r="B477" i="2"/>
  <c r="B397" i="2"/>
  <c r="B333" i="2"/>
  <c r="B979" i="2"/>
  <c r="B751" i="2"/>
  <c r="B986" i="2"/>
  <c r="B858" i="2"/>
  <c r="B730" i="2"/>
  <c r="B602" i="2"/>
  <c r="B961" i="2"/>
  <c r="B791" i="2"/>
  <c r="B620" i="2"/>
  <c r="B472" i="2"/>
  <c r="B923" i="2"/>
  <c r="B696" i="2"/>
  <c r="B486" i="2"/>
  <c r="B953" i="2"/>
  <c r="B725" i="2"/>
  <c r="B509" i="2"/>
  <c r="B357" i="2"/>
  <c r="B836" i="2"/>
  <c r="B527" i="2"/>
  <c r="B379" i="2"/>
  <c r="B294" i="2"/>
  <c r="B228" i="2"/>
  <c r="B164" i="2"/>
  <c r="B100" i="2"/>
  <c r="B36" i="2"/>
  <c r="AH1071" i="1"/>
  <c r="AH805" i="1"/>
  <c r="AH789" i="1"/>
  <c r="B920" i="2"/>
  <c r="B692" i="2"/>
  <c r="B483" i="2"/>
  <c r="B356" i="2"/>
  <c r="B275" i="2"/>
  <c r="B211" i="2"/>
  <c r="B942" i="2"/>
  <c r="B814" i="2"/>
  <c r="B686" i="2"/>
  <c r="B558" i="2"/>
  <c r="B903" i="2"/>
  <c r="B732" i="2"/>
  <c r="B561" i="2"/>
  <c r="B428" i="2"/>
  <c r="B845" i="2"/>
  <c r="B617" i="2"/>
  <c r="B427" i="2"/>
  <c r="B875" i="2"/>
  <c r="B648" i="2"/>
  <c r="B450" i="2"/>
  <c r="B313" i="2"/>
  <c r="B680" i="2"/>
  <c r="B474" i="2"/>
  <c r="B352" i="2"/>
  <c r="B272" i="2"/>
  <c r="B208" i="2"/>
  <c r="B144" i="2"/>
  <c r="B80" i="2"/>
  <c r="B2" i="2"/>
  <c r="AH1066" i="1"/>
  <c r="AH800" i="1"/>
  <c r="AH784" i="1"/>
  <c r="B848" i="2"/>
  <c r="B621" i="2"/>
  <c r="B430" i="2"/>
  <c r="B330" i="2"/>
  <c r="B255" i="2"/>
  <c r="B1030" i="2"/>
  <c r="B1014" i="2"/>
  <c r="B950" i="2"/>
  <c r="B886" i="2"/>
  <c r="B822" i="2"/>
  <c r="B758" i="2"/>
  <c r="B694" i="2"/>
  <c r="B630" i="2"/>
  <c r="B566" i="2"/>
  <c r="B999" i="2"/>
  <c r="B913" i="2"/>
  <c r="B828" i="2"/>
  <c r="B743" i="2"/>
  <c r="B657" i="2"/>
  <c r="B572" i="2"/>
  <c r="B500" i="2"/>
  <c r="B436" i="2"/>
  <c r="B973" i="2"/>
  <c r="B859" i="2"/>
  <c r="B745" i="2"/>
  <c r="B632" i="2"/>
  <c r="B523" i="2"/>
  <c r="B438" i="2"/>
  <c r="B1003" i="2"/>
  <c r="B889" i="2"/>
  <c r="B776" i="2"/>
  <c r="B661" i="2"/>
  <c r="B548" i="2"/>
  <c r="B461" i="2"/>
  <c r="B385" i="2"/>
  <c r="B321" i="2"/>
  <c r="B936" i="2"/>
  <c r="B708" i="2"/>
  <c r="B994" i="2"/>
  <c r="B930" i="2"/>
  <c r="B866" i="2"/>
  <c r="B802" i="2"/>
  <c r="B738" i="2"/>
  <c r="B674" i="2"/>
  <c r="B610" i="2"/>
  <c r="B546" i="2"/>
  <c r="B972" i="2"/>
  <c r="B887" i="2"/>
  <c r="B801" i="2"/>
  <c r="B716" i="2"/>
  <c r="B631" i="2"/>
  <c r="B545" i="2"/>
  <c r="B480" i="2"/>
  <c r="B416" i="2"/>
  <c r="B937" i="2"/>
  <c r="B824" i="2"/>
  <c r="B709" i="2"/>
  <c r="B596" i="2"/>
  <c r="B497" i="2"/>
  <c r="B412" i="2"/>
  <c r="B968" i="2"/>
  <c r="B853" i="2"/>
  <c r="B740" i="2"/>
  <c r="B627" i="2"/>
  <c r="B519" i="2"/>
  <c r="B434" i="2"/>
  <c r="B365" i="2"/>
  <c r="B301" i="2"/>
  <c r="B864" i="2"/>
  <c r="B1034" i="2"/>
  <c r="B922" i="2"/>
  <c r="B794" i="2"/>
  <c r="B666" i="2"/>
  <c r="B1047" i="2"/>
  <c r="B876" i="2"/>
  <c r="B705" i="2"/>
  <c r="B536" i="2"/>
  <c r="B1037" i="2"/>
  <c r="B809" i="2"/>
  <c r="B581" i="2"/>
  <c r="B404" i="2"/>
  <c r="B840" i="2"/>
  <c r="B612" i="2"/>
  <c r="B423" i="2"/>
  <c r="B293" i="2"/>
  <c r="B637" i="2"/>
  <c r="B442" i="2"/>
  <c r="B336" i="2"/>
  <c r="B260" i="2"/>
  <c r="B196" i="2"/>
  <c r="B132" i="2"/>
  <c r="B68" i="2"/>
  <c r="AH1118" i="1"/>
  <c r="AH1063" i="1"/>
  <c r="AH797" i="1"/>
  <c r="B1033" i="2"/>
  <c r="B805" i="2"/>
  <c r="B579" i="2"/>
  <c r="B402" i="2"/>
  <c r="B314" i="2"/>
  <c r="B243" i="2"/>
  <c r="B1006" i="2"/>
  <c r="B878" i="2"/>
  <c r="B750" i="2"/>
  <c r="B622" i="2"/>
  <c r="B988" i="2"/>
  <c r="B817" i="2"/>
  <c r="B647" i="2"/>
  <c r="B492" i="2"/>
  <c r="B959" i="2"/>
  <c r="B731" i="2"/>
  <c r="B513" i="2"/>
  <c r="B989" i="2"/>
  <c r="B761" i="2"/>
  <c r="B535" i="2"/>
  <c r="B377" i="2"/>
  <c r="B907" i="2"/>
  <c r="B565" i="2"/>
  <c r="B395" i="2"/>
  <c r="B310" i="2"/>
  <c r="B240" i="2"/>
  <c r="B176" i="2"/>
  <c r="B112" i="2"/>
  <c r="B48" i="2"/>
  <c r="AH1113" i="1"/>
  <c r="AH823" i="1"/>
  <c r="AH792" i="1"/>
  <c r="B963" i="2"/>
  <c r="B735" i="2"/>
  <c r="B515" i="2"/>
  <c r="B372" i="2"/>
  <c r="B287" i="2"/>
  <c r="B223" i="2"/>
  <c r="B966" i="2"/>
  <c r="B710" i="2"/>
  <c r="B935" i="2"/>
  <c r="B593" i="2"/>
  <c r="B888" i="2"/>
  <c r="B459" i="2"/>
  <c r="B691" i="2"/>
  <c r="B337" i="2"/>
  <c r="B946" i="2"/>
  <c r="B690" i="2"/>
  <c r="B908" i="2"/>
  <c r="B567" i="2"/>
  <c r="B852" i="2"/>
  <c r="B433" i="2"/>
  <c r="B655" i="2"/>
  <c r="B317" i="2"/>
  <c r="B826" i="2"/>
  <c r="B748" i="2"/>
  <c r="B639" i="2"/>
  <c r="B466" i="2"/>
  <c r="B358" i="2"/>
  <c r="B84" i="2"/>
  <c r="AH785" i="1"/>
  <c r="B335" i="2"/>
  <c r="B782" i="2"/>
  <c r="B689" i="2"/>
  <c r="B560" i="2"/>
  <c r="B409" i="2"/>
  <c r="B331" i="2"/>
  <c r="B64" i="2"/>
  <c r="B1019" i="2"/>
  <c r="B308" i="2"/>
  <c r="B1002" i="2"/>
  <c r="B874" i="2"/>
  <c r="B746" i="2"/>
  <c r="B618" i="2"/>
  <c r="B983" i="2"/>
  <c r="B812" i="2"/>
  <c r="B641" i="2"/>
  <c r="B488" i="2"/>
  <c r="B952" i="2"/>
  <c r="B724" i="2"/>
  <c r="B507" i="2"/>
  <c r="B981" i="2"/>
  <c r="B755" i="2"/>
  <c r="B530" i="2"/>
  <c r="B373" i="2"/>
  <c r="B893" i="2"/>
  <c r="B552" i="2"/>
  <c r="B390" i="2"/>
  <c r="B304" i="2"/>
  <c r="B236" i="2"/>
  <c r="B172" i="2"/>
  <c r="B108" i="2"/>
  <c r="B44" i="2"/>
  <c r="AH1073" i="1"/>
  <c r="AH807" i="1"/>
  <c r="AH791" i="1"/>
  <c r="B948" i="2"/>
  <c r="B720" i="2"/>
  <c r="B505" i="2"/>
  <c r="B367" i="2"/>
  <c r="B283" i="2"/>
  <c r="B219" i="2"/>
  <c r="B734" i="2"/>
  <c r="B625" i="2"/>
  <c r="B491" i="2"/>
  <c r="B361" i="2"/>
  <c r="B299" i="2"/>
  <c r="B40" i="2"/>
  <c r="B933" i="2"/>
  <c r="B279" i="2"/>
  <c r="B147" i="2"/>
  <c r="B83" i="2"/>
  <c r="B21" i="2"/>
  <c r="AH1126" i="1"/>
  <c r="AH1094" i="1"/>
  <c r="AH1078" i="1"/>
  <c r="AH1038" i="1"/>
  <c r="AH1006" i="1"/>
  <c r="AH974" i="1"/>
  <c r="AH947" i="1"/>
  <c r="B787" i="2"/>
  <c r="B392" i="2"/>
  <c r="B238" i="2"/>
  <c r="B110" i="2"/>
  <c r="AH1108" i="1"/>
  <c r="AH822" i="1"/>
  <c r="AH722" i="1"/>
  <c r="AH706" i="1"/>
  <c r="AH690" i="1"/>
  <c r="AH674" i="1"/>
  <c r="AH658" i="1"/>
  <c r="AH642" i="1"/>
  <c r="AH539" i="1"/>
  <c r="AH504" i="1"/>
  <c r="AH433" i="1"/>
  <c r="AH209" i="1"/>
  <c r="B756" i="2"/>
  <c r="B380" i="2"/>
  <c r="B229" i="2"/>
  <c r="B101" i="2"/>
  <c r="AH1135" i="1"/>
  <c r="AH733" i="1"/>
  <c r="B702" i="2"/>
  <c r="B583" i="2"/>
  <c r="B449" i="2"/>
  <c r="B329" i="2"/>
  <c r="B280" i="2"/>
  <c r="B24" i="2"/>
  <c r="B877" i="2"/>
  <c r="B263" i="2"/>
  <c r="B143" i="2"/>
  <c r="B79" i="2"/>
  <c r="B19" i="2"/>
  <c r="AH1125" i="1"/>
  <c r="AH1093" i="1"/>
  <c r="AH1077" i="1"/>
  <c r="AH1036" i="1"/>
  <c r="AH1004" i="1"/>
  <c r="AH972" i="1"/>
  <c r="AH946" i="1"/>
  <c r="B757" i="2"/>
  <c r="B382" i="2"/>
  <c r="B230" i="2"/>
  <c r="B102" i="2"/>
  <c r="AH1107" i="1"/>
  <c r="B902" i="2"/>
  <c r="B646" i="2"/>
  <c r="B849" i="2"/>
  <c r="B516" i="2"/>
  <c r="B773" i="2"/>
  <c r="B1032" i="2"/>
  <c r="B576" i="2"/>
  <c r="B992" i="2"/>
  <c r="B882" i="2"/>
  <c r="B626" i="2"/>
  <c r="B823" i="2"/>
  <c r="B496" i="2"/>
  <c r="B739" i="2"/>
  <c r="B996" i="2"/>
  <c r="B541" i="2"/>
  <c r="B921" i="2"/>
  <c r="B698" i="2"/>
  <c r="B577" i="2"/>
  <c r="B443" i="2"/>
  <c r="B325" i="2"/>
  <c r="B276" i="2"/>
  <c r="B6" i="2"/>
  <c r="B863" i="2"/>
  <c r="B259" i="2"/>
  <c r="B654" i="2"/>
  <c r="B524" i="2"/>
  <c r="B1045" i="2"/>
  <c r="B1021" i="2"/>
  <c r="B256" i="2"/>
  <c r="AH1117" i="1"/>
  <c r="B792" i="2"/>
  <c r="B239" i="2"/>
  <c r="B970" i="2"/>
  <c r="B842" i="2"/>
  <c r="B714" i="2"/>
  <c r="B586" i="2"/>
  <c r="B940" i="2"/>
  <c r="B769" i="2"/>
  <c r="B599" i="2"/>
  <c r="B456" i="2"/>
  <c r="B895" i="2"/>
  <c r="B667" i="2"/>
  <c r="B465" i="2"/>
  <c r="B925" i="2"/>
  <c r="B697" i="2"/>
  <c r="B487" i="2"/>
  <c r="B341" i="2"/>
  <c r="B779" i="2"/>
  <c r="B506" i="2"/>
  <c r="B368" i="2"/>
  <c r="B284" i="2"/>
  <c r="B220" i="2"/>
  <c r="B156" i="2"/>
  <c r="B92" i="2"/>
  <c r="B28" i="2"/>
  <c r="AH1069" i="1"/>
  <c r="AH803" i="1"/>
  <c r="AH787" i="1"/>
  <c r="B891" i="2"/>
  <c r="B664" i="2"/>
  <c r="B462" i="2"/>
  <c r="B346" i="2"/>
  <c r="B267" i="2"/>
  <c r="B203" i="2"/>
  <c r="B606" i="2"/>
  <c r="B476" i="2"/>
  <c r="B960" i="2"/>
  <c r="B851" i="2"/>
  <c r="B232" i="2"/>
  <c r="AH1072" i="1"/>
  <c r="B707" i="2"/>
  <c r="B215" i="2"/>
  <c r="B131" i="2"/>
  <c r="B67" i="2"/>
  <c r="B13" i="2"/>
  <c r="AH1122" i="1"/>
  <c r="AH1090" i="1"/>
  <c r="AH1074" i="1"/>
  <c r="AH1030" i="1"/>
  <c r="AH998" i="1"/>
  <c r="AH966" i="1"/>
  <c r="AH943" i="1"/>
  <c r="B672" i="2"/>
  <c r="B350" i="2"/>
  <c r="B206" i="2"/>
  <c r="B78" i="2"/>
  <c r="AH1047" i="1"/>
  <c r="AH818" i="1"/>
  <c r="AH718" i="1"/>
  <c r="AH702" i="1"/>
  <c r="AH686" i="1"/>
  <c r="AH670" i="1"/>
  <c r="AH654" i="1"/>
  <c r="AH638" i="1"/>
  <c r="AH535" i="1"/>
  <c r="AH465" i="1"/>
  <c r="AH424" i="1"/>
  <c r="AH205" i="1"/>
  <c r="B643" i="2"/>
  <c r="B338" i="2"/>
  <c r="B197" i="2"/>
  <c r="B69" i="2"/>
  <c r="AH1041" i="1"/>
  <c r="AH600" i="1"/>
  <c r="B574" i="2"/>
  <c r="B444" i="2"/>
  <c r="B904" i="2"/>
  <c r="B736" i="2"/>
  <c r="B216" i="2"/>
  <c r="AH1068" i="1"/>
  <c r="B649" i="2"/>
  <c r="B199" i="2"/>
  <c r="B127" i="2"/>
  <c r="B63" i="2"/>
  <c r="B11" i="2"/>
  <c r="AH1121" i="1"/>
  <c r="AH1089" i="1"/>
  <c r="AH1054" i="1"/>
  <c r="AH1028" i="1"/>
  <c r="AH996" i="1"/>
  <c r="AH964" i="1"/>
  <c r="B838" i="2"/>
  <c r="B582" i="2"/>
  <c r="B764" i="2"/>
  <c r="B452" i="2"/>
  <c r="B660" i="2"/>
  <c r="B917" i="2"/>
  <c r="B482" i="2"/>
  <c r="B765" i="2"/>
  <c r="B818" i="2"/>
  <c r="B562" i="2"/>
  <c r="B737" i="2"/>
  <c r="B432" i="2"/>
  <c r="B624" i="2"/>
  <c r="B883" i="2"/>
  <c r="B455" i="2"/>
  <c r="B693" i="2"/>
  <c r="B570" i="2"/>
  <c r="B440" i="2"/>
  <c r="B896" i="2"/>
  <c r="B723" i="2"/>
  <c r="B212" i="2"/>
  <c r="AH1067" i="1"/>
  <c r="B635" i="2"/>
  <c r="B195" i="2"/>
  <c r="B1031" i="2"/>
  <c r="B1016" i="2"/>
  <c r="B819" i="2"/>
  <c r="B623" i="2"/>
  <c r="B192" i="2"/>
  <c r="AH1062" i="1"/>
  <c r="B564" i="2"/>
  <c r="B191" i="2"/>
  <c r="B938" i="2"/>
  <c r="B810" i="2"/>
  <c r="B682" i="2"/>
  <c r="B554" i="2"/>
  <c r="B897" i="2"/>
  <c r="B727" i="2"/>
  <c r="B556" i="2"/>
  <c r="B424" i="2"/>
  <c r="B837" i="2"/>
  <c r="B611" i="2"/>
  <c r="B422" i="2"/>
  <c r="B868" i="2"/>
  <c r="B640" i="2"/>
  <c r="B445" i="2"/>
  <c r="B309" i="2"/>
  <c r="B665" i="2"/>
  <c r="B463" i="2"/>
  <c r="B347" i="2"/>
  <c r="B268" i="2"/>
  <c r="B204" i="2"/>
  <c r="B140" i="2"/>
  <c r="B76" i="2"/>
  <c r="AH1120" i="1"/>
  <c r="AH1065" i="1"/>
  <c r="AH799" i="1"/>
  <c r="AH783" i="1"/>
  <c r="B835" i="2"/>
  <c r="B607" i="2"/>
  <c r="B419" i="2"/>
  <c r="B324" i="2"/>
  <c r="B251" i="2"/>
  <c r="B990" i="2"/>
  <c r="B967" i="2"/>
  <c r="B931" i="2"/>
  <c r="B733" i="2"/>
  <c r="B538" i="2"/>
  <c r="B168" i="2"/>
  <c r="AH806" i="1"/>
  <c r="B494" i="2"/>
  <c r="B179" i="2"/>
  <c r="B115" i="2"/>
  <c r="B51" i="2"/>
  <c r="B3" i="2"/>
  <c r="AH1102" i="1"/>
  <c r="AH1086" i="1"/>
  <c r="AH1051" i="1"/>
  <c r="AH1022" i="1"/>
  <c r="AH990" i="1"/>
  <c r="AH958" i="1"/>
  <c r="B1013" i="2"/>
  <c r="B559" i="2"/>
  <c r="B307" i="2"/>
  <c r="B174" i="2"/>
  <c r="B46" i="2"/>
  <c r="AH1015" i="1"/>
  <c r="AH814" i="1"/>
  <c r="AH714" i="1"/>
  <c r="AH698" i="1"/>
  <c r="AH682" i="1"/>
  <c r="AH666" i="1"/>
  <c r="AH650" i="1"/>
  <c r="AH596" i="1"/>
  <c r="AH531" i="1"/>
  <c r="AH461" i="1"/>
  <c r="AH420" i="1"/>
  <c r="B984" i="2"/>
  <c r="B531" i="2"/>
  <c r="B295" i="2"/>
  <c r="B165" i="2"/>
  <c r="B37" i="2"/>
  <c r="AH1009" i="1"/>
  <c r="B958" i="2"/>
  <c r="B924" i="2"/>
  <c r="B873" i="2"/>
  <c r="B676" i="2"/>
  <c r="B495" i="2"/>
  <c r="B152" i="2"/>
  <c r="AH802" i="1"/>
  <c r="B451" i="2"/>
  <c r="B175" i="2"/>
  <c r="B111" i="2"/>
  <c r="B47" i="2"/>
  <c r="AH1133" i="1"/>
  <c r="AH1101" i="1"/>
  <c r="AH1085" i="1"/>
  <c r="AH1050" i="1"/>
  <c r="AH1020" i="1"/>
  <c r="AH988" i="1"/>
  <c r="AH956" i="1"/>
  <c r="B985" i="2"/>
  <c r="B533" i="2"/>
  <c r="B296" i="2"/>
  <c r="B166" i="2"/>
  <c r="B38" i="2"/>
  <c r="AH1007" i="1"/>
  <c r="B774" i="2"/>
  <c r="B547" i="2"/>
  <c r="B754" i="2"/>
  <c r="B518" i="2"/>
  <c r="B919" i="2"/>
  <c r="B148" i="2"/>
  <c r="B860" i="2"/>
  <c r="B128" i="2"/>
  <c r="B906" i="2"/>
  <c r="B855" i="2"/>
  <c r="B781" i="2"/>
  <c r="B584" i="2"/>
  <c r="B421" i="2"/>
  <c r="B124" i="2"/>
  <c r="AH795" i="1"/>
  <c r="B388" i="2"/>
  <c r="B796" i="2"/>
  <c r="B104" i="2"/>
  <c r="B99" i="2"/>
  <c r="AH1082" i="1"/>
  <c r="AH951" i="1"/>
  <c r="B142" i="2"/>
  <c r="AH710" i="1"/>
  <c r="AH646" i="1"/>
  <c r="AH213" i="1"/>
  <c r="B133" i="2"/>
  <c r="B753" i="2"/>
  <c r="B88" i="2"/>
  <c r="B95" i="2"/>
  <c r="AH1081" i="1"/>
  <c r="AH950" i="1"/>
  <c r="B447" i="2"/>
  <c r="B134" i="2"/>
  <c r="AH975" i="1"/>
  <c r="AH725" i="1"/>
  <c r="AH709" i="1"/>
  <c r="AH693" i="1"/>
  <c r="AH677" i="1"/>
  <c r="AH661" i="1"/>
  <c r="AH645" i="1"/>
  <c r="AH591" i="1"/>
  <c r="AH507" i="1"/>
  <c r="B670" i="2"/>
  <c r="B540" i="2"/>
  <c r="B408" i="2"/>
  <c r="B297" i="2"/>
  <c r="B264" i="2"/>
  <c r="AH1119" i="1"/>
  <c r="B820" i="2"/>
  <c r="B247" i="2"/>
  <c r="B139" i="2"/>
  <c r="B75" i="2"/>
  <c r="B17" i="2"/>
  <c r="AH1124" i="1"/>
  <c r="AH1092" i="1"/>
  <c r="AH1076" i="1"/>
  <c r="AH1034" i="1"/>
  <c r="AH1002" i="1"/>
  <c r="AH970" i="1"/>
  <c r="AH945" i="1"/>
  <c r="B729" i="2"/>
  <c r="B371" i="2"/>
  <c r="B222" i="2"/>
  <c r="B94" i="2"/>
  <c r="AH1106" i="1"/>
  <c r="AH820" i="1"/>
  <c r="AH720" i="1"/>
  <c r="AH704" i="1"/>
  <c r="AH688" i="1"/>
  <c r="AH672" i="1"/>
  <c r="AH656" i="1"/>
  <c r="AH640" i="1"/>
  <c r="AH537" i="1"/>
  <c r="AH467" i="1"/>
  <c r="AH426" i="1"/>
  <c r="AH207" i="1"/>
  <c r="B699" i="2"/>
  <c r="B359" i="2"/>
  <c r="B213" i="2"/>
  <c r="B85" i="2"/>
  <c r="AH1112" i="1"/>
  <c r="AH731" i="1"/>
  <c r="B638" i="2"/>
  <c r="B508" i="2"/>
  <c r="B1017" i="2"/>
  <c r="B120" i="2"/>
  <c r="B103" i="2"/>
  <c r="AH1083" i="1"/>
  <c r="AH952" i="1"/>
  <c r="B150" i="2"/>
  <c r="AH711" i="1"/>
  <c r="AH647" i="1"/>
  <c r="AH434" i="1"/>
  <c r="B784" i="2"/>
  <c r="B237" i="2"/>
  <c r="AH1136" i="1"/>
  <c r="AH564" i="1"/>
  <c r="AH544" i="1"/>
  <c r="AH442" i="1"/>
  <c r="AH365" i="1"/>
  <c r="AH349" i="1"/>
  <c r="AH333" i="1"/>
  <c r="AH317" i="1"/>
  <c r="AH301" i="1"/>
  <c r="AH285" i="1"/>
  <c r="AH269" i="1"/>
  <c r="AH253" i="1"/>
  <c r="B458" i="2"/>
  <c r="B138" i="2"/>
  <c r="AH808" i="1"/>
  <c r="AH737" i="1"/>
  <c r="AH578" i="1"/>
  <c r="AH476" i="1"/>
  <c r="AH394" i="1"/>
  <c r="AH378" i="1"/>
  <c r="AH235" i="1"/>
  <c r="AH219" i="1"/>
  <c r="AH188" i="1"/>
  <c r="AH172" i="1"/>
  <c r="AH124" i="1"/>
  <c r="AH30" i="1"/>
  <c r="AH14" i="1"/>
  <c r="B114" i="2"/>
  <c r="AH922" i="1"/>
  <c r="AH891" i="1"/>
  <c r="AH859" i="1"/>
  <c r="AH826" i="1"/>
  <c r="AH147" i="1"/>
  <c r="B1020" i="2"/>
  <c r="B804" i="2"/>
  <c r="B993" i="2"/>
  <c r="B768" i="2"/>
  <c r="B867" i="2"/>
  <c r="AH801" i="1"/>
  <c r="B788" i="2"/>
  <c r="AH796" i="1"/>
  <c r="B778" i="2"/>
  <c r="B684" i="2"/>
  <c r="B553" i="2"/>
  <c r="B405" i="2"/>
  <c r="B326" i="2"/>
  <c r="B60" i="2"/>
  <c r="B1005" i="2"/>
  <c r="B303" i="2"/>
  <c r="B703" i="2"/>
  <c r="AH790" i="1"/>
  <c r="B35" i="2"/>
  <c r="AH1046" i="1"/>
  <c r="B900" i="2"/>
  <c r="B12" i="2"/>
  <c r="AH694" i="1"/>
  <c r="AH592" i="1"/>
  <c r="B869" i="2"/>
  <c r="AH1139" i="1"/>
  <c r="B645" i="2"/>
  <c r="AH786" i="1"/>
  <c r="B31" i="2"/>
  <c r="AH1044" i="1"/>
  <c r="AH942" i="1"/>
  <c r="B339" i="2"/>
  <c r="B70" i="2"/>
  <c r="AH821" i="1"/>
  <c r="AH721" i="1"/>
  <c r="AH705" i="1"/>
  <c r="AH689" i="1"/>
  <c r="AH673" i="1"/>
  <c r="AH657" i="1"/>
  <c r="AH641" i="1"/>
  <c r="AH538" i="1"/>
  <c r="AH503" i="1"/>
  <c r="B542" i="2"/>
  <c r="B1044" i="2"/>
  <c r="B847" i="2"/>
  <c r="B651" i="2"/>
  <c r="B200" i="2"/>
  <c r="AH1064" i="1"/>
  <c r="B592" i="2"/>
  <c r="B187" i="2"/>
  <c r="B123" i="2"/>
  <c r="B59" i="2"/>
  <c r="B9" i="2"/>
  <c r="AH1104" i="1"/>
  <c r="AH1088" i="1"/>
  <c r="AH1053" i="1"/>
  <c r="AH1026" i="1"/>
  <c r="AH994" i="1"/>
  <c r="AH962" i="1"/>
  <c r="AH941" i="1"/>
  <c r="B616" i="2"/>
  <c r="B328" i="2"/>
  <c r="B190" i="2"/>
  <c r="B62" i="2"/>
  <c r="AH1031" i="1"/>
  <c r="AH816" i="1"/>
  <c r="AH716" i="1"/>
  <c r="AH700" i="1"/>
  <c r="AH684" i="1"/>
  <c r="AH668" i="1"/>
  <c r="AH652" i="1"/>
  <c r="AH636" i="1"/>
  <c r="AH533" i="1"/>
  <c r="AH463" i="1"/>
  <c r="AH422" i="1"/>
  <c r="B1040" i="2"/>
  <c r="B585" i="2"/>
  <c r="B316" i="2"/>
  <c r="B181" i="2"/>
  <c r="B53" i="2"/>
  <c r="AH1025" i="1"/>
  <c r="B1022" i="2"/>
  <c r="B1009" i="2"/>
  <c r="B987" i="2"/>
  <c r="B789" i="2"/>
  <c r="AH794" i="1"/>
  <c r="B39" i="2"/>
  <c r="AH1048" i="1"/>
  <c r="B928" i="2"/>
  <c r="B20" i="2"/>
  <c r="AH695" i="1"/>
  <c r="AH593" i="1"/>
  <c r="AH421" i="1"/>
  <c r="B557" i="2"/>
  <c r="B173" i="2"/>
  <c r="AH1017" i="1"/>
  <c r="AH560" i="1"/>
  <c r="AH540" i="1"/>
  <c r="AH409" i="1"/>
  <c r="AH361" i="1"/>
  <c r="AH345" i="1"/>
  <c r="AH329" i="1"/>
  <c r="AH313" i="1"/>
  <c r="AH297" i="1"/>
  <c r="AH281" i="1"/>
  <c r="AH265" i="1"/>
  <c r="AH249" i="1"/>
  <c r="B344" i="2"/>
  <c r="B74" i="2"/>
  <c r="AH749" i="1"/>
  <c r="AH590" i="1"/>
  <c r="AH574" i="1"/>
  <c r="AH472" i="1"/>
  <c r="AH390" i="1"/>
  <c r="AH247" i="1"/>
  <c r="AH231" i="1"/>
  <c r="AH215" i="1"/>
  <c r="AH184" i="1"/>
  <c r="AH168" i="1"/>
  <c r="AH85" i="1"/>
  <c r="AH26" i="1"/>
  <c r="AH10" i="1"/>
  <c r="AH1003" i="1"/>
  <c r="AH915" i="1"/>
  <c r="AH883" i="1"/>
  <c r="AH851" i="1"/>
  <c r="AH456" i="1"/>
  <c r="AH138" i="1"/>
  <c r="B679" i="2"/>
  <c r="B401" i="2"/>
  <c r="B652" i="2"/>
  <c r="B381" i="2"/>
  <c r="B669" i="2"/>
  <c r="B441" i="2"/>
  <c r="B591" i="2"/>
  <c r="B394" i="2"/>
  <c r="B650" i="2"/>
  <c r="B520" i="2"/>
  <c r="B1039" i="2"/>
  <c r="B1007" i="2"/>
  <c r="B252" i="2"/>
  <c r="AH1116" i="1"/>
  <c r="B777" i="2"/>
  <c r="B235" i="2"/>
  <c r="B514" i="2"/>
  <c r="B362" i="2"/>
  <c r="AH1130" i="1"/>
  <c r="AH1014" i="1"/>
  <c r="B469" i="2"/>
  <c r="AH983" i="1"/>
  <c r="AH678" i="1"/>
  <c r="AH512" i="1"/>
  <c r="B446" i="2"/>
  <c r="AH977" i="1"/>
  <c r="B471" i="2"/>
  <c r="B340" i="2"/>
  <c r="AH1129" i="1"/>
  <c r="AH1012" i="1"/>
  <c r="B872" i="2"/>
  <c r="B262" i="2"/>
  <c r="B5" i="2"/>
  <c r="AH817" i="1"/>
  <c r="AH717" i="1"/>
  <c r="AH701" i="1"/>
  <c r="AH685" i="1"/>
  <c r="AH669" i="1"/>
  <c r="AH653" i="1"/>
  <c r="AH637" i="1"/>
  <c r="AH534" i="1"/>
  <c r="B926" i="2"/>
  <c r="B881" i="2"/>
  <c r="B816" i="2"/>
  <c r="B619" i="2"/>
  <c r="B453" i="2"/>
  <c r="B136" i="2"/>
  <c r="AH798" i="1"/>
  <c r="B410" i="2"/>
  <c r="B171" i="2"/>
  <c r="B107" i="2"/>
  <c r="B43" i="2"/>
  <c r="AH1132" i="1"/>
  <c r="AH1100" i="1"/>
  <c r="AH1084" i="1"/>
  <c r="AH1049" i="1"/>
  <c r="AH1018" i="1"/>
  <c r="AH986" i="1"/>
  <c r="AH954" i="1"/>
  <c r="B957" i="2"/>
  <c r="B511" i="2"/>
  <c r="B286" i="2"/>
  <c r="B158" i="2"/>
  <c r="B30" i="2"/>
  <c r="AH999" i="1"/>
  <c r="AH728" i="1"/>
  <c r="AH712" i="1"/>
  <c r="AH696" i="1"/>
  <c r="AH680" i="1"/>
  <c r="AH664" i="1"/>
  <c r="AH648" i="1"/>
  <c r="AH594" i="1"/>
  <c r="AH514" i="1"/>
  <c r="AH439" i="1"/>
  <c r="AH406" i="1"/>
  <c r="B927" i="2"/>
  <c r="B489" i="2"/>
  <c r="B277" i="2"/>
  <c r="B149" i="2"/>
  <c r="B22" i="2"/>
  <c r="AH993" i="1"/>
  <c r="B894" i="2"/>
  <c r="B839" i="2"/>
  <c r="B760" i="2"/>
  <c r="B563" i="2"/>
  <c r="B383" i="2"/>
  <c r="AH1131" i="1"/>
  <c r="AH1016" i="1"/>
  <c r="B490" i="2"/>
  <c r="AH991" i="1"/>
  <c r="AH679" i="1"/>
  <c r="AH513" i="1"/>
  <c r="AH210" i="1"/>
  <c r="B391" i="2"/>
  <c r="B109" i="2"/>
  <c r="AH953" i="1"/>
  <c r="AH556" i="1"/>
  <c r="AH518" i="1"/>
  <c r="AH373" i="1"/>
  <c r="AH357" i="1"/>
  <c r="AH341" i="1"/>
  <c r="AH325" i="1"/>
  <c r="AH309" i="1"/>
  <c r="AH293" i="1"/>
  <c r="AH277" i="1"/>
  <c r="AH261" i="1"/>
  <c r="B885" i="2"/>
  <c r="B266" i="2"/>
  <c r="B8" i="2"/>
  <c r="AH745" i="1"/>
  <c r="AH586" i="1"/>
  <c r="AH570" i="1"/>
  <c r="AH402" i="1"/>
  <c r="AH386" i="1"/>
  <c r="AH243" i="1"/>
  <c r="AH227" i="1"/>
  <c r="AH196" i="1"/>
  <c r="AH180" i="1"/>
  <c r="AH164" i="1"/>
  <c r="AH78" i="1"/>
  <c r="AH22" i="1"/>
  <c r="AH6" i="1"/>
  <c r="AH937" i="1"/>
  <c r="AH907" i="1"/>
  <c r="AH875" i="1"/>
  <c r="AH843" i="1"/>
  <c r="AH448" i="1"/>
  <c r="B1001" i="2"/>
  <c r="B485" i="2"/>
  <c r="B1025" i="2"/>
  <c r="B188" i="2"/>
  <c r="B384" i="2"/>
  <c r="B270" i="2"/>
  <c r="B261" i="2"/>
  <c r="AH1097" i="1"/>
  <c r="AH1039" i="1"/>
  <c r="AH681" i="1"/>
  <c r="AH515" i="1"/>
  <c r="B429" i="2"/>
  <c r="B319" i="2"/>
  <c r="AH1128" i="1"/>
  <c r="AH1010" i="1"/>
  <c r="B426" i="2"/>
  <c r="AH967" i="1"/>
  <c r="AH676" i="1"/>
  <c r="AH506" i="1"/>
  <c r="B406" i="2"/>
  <c r="AH961" i="1"/>
  <c r="B411" i="2"/>
  <c r="B278" i="2"/>
  <c r="B1012" i="2"/>
  <c r="AH548" i="1"/>
  <c r="AH337" i="1"/>
  <c r="AH273" i="1"/>
  <c r="AH1011" i="1"/>
  <c r="AH398" i="1"/>
  <c r="AH192" i="1"/>
  <c r="AH18" i="1"/>
  <c r="AH867" i="1"/>
  <c r="AH110" i="1"/>
  <c r="AH35" i="1"/>
  <c r="B129" i="2"/>
  <c r="AH152" i="1"/>
  <c r="B827" i="2"/>
  <c r="B249" i="2"/>
  <c r="AH1057" i="1"/>
  <c r="B320" i="2"/>
  <c r="B151" i="2"/>
  <c r="AH1095" i="1"/>
  <c r="AH976" i="1"/>
  <c r="B246" i="2"/>
  <c r="AH723" i="1"/>
  <c r="AH659" i="1"/>
  <c r="AH460" i="1"/>
  <c r="B955" i="2"/>
  <c r="B285" i="2"/>
  <c r="B29" i="2"/>
  <c r="AH597" i="1"/>
  <c r="AH547" i="1"/>
  <c r="AH469" i="1"/>
  <c r="AH368" i="1"/>
  <c r="AH352" i="1"/>
  <c r="AH336" i="1"/>
  <c r="AH320" i="1"/>
  <c r="AH304" i="1"/>
  <c r="AH288" i="1"/>
  <c r="AH272" i="1"/>
  <c r="AH256" i="1"/>
  <c r="B601" i="2"/>
  <c r="B186" i="2"/>
  <c r="AH995" i="1"/>
  <c r="AH740" i="1"/>
  <c r="AH581" i="1"/>
  <c r="AH479" i="1"/>
  <c r="AH397" i="1"/>
  <c r="AH381" i="1"/>
  <c r="AH238" i="1"/>
  <c r="AH222" i="1"/>
  <c r="AH191" i="1"/>
  <c r="AH175" i="1"/>
  <c r="AH127" i="1"/>
  <c r="AH73" i="1"/>
  <c r="AH17" i="1"/>
  <c r="B226" i="2"/>
  <c r="AH928" i="1"/>
  <c r="AH897" i="1"/>
  <c r="AH865" i="1"/>
  <c r="AH833" i="1"/>
  <c r="AH413" i="1"/>
  <c r="AH108" i="1"/>
  <c r="B969" i="2"/>
  <c r="B97" i="2"/>
  <c r="AH151" i="1"/>
  <c r="B771" i="2"/>
  <c r="B233" i="2"/>
  <c r="AH1056" i="1"/>
  <c r="AH778" i="1"/>
  <c r="AH762" i="1"/>
  <c r="AH624" i="1"/>
  <c r="AH608" i="1"/>
  <c r="AH502" i="1"/>
  <c r="AH486" i="1"/>
  <c r="B964" i="2"/>
  <c r="B231" i="2"/>
  <c r="AH1123" i="1"/>
  <c r="AH1000" i="1"/>
  <c r="B360" i="2"/>
  <c r="AH819" i="1"/>
  <c r="AH671" i="1"/>
  <c r="AH466" i="1"/>
  <c r="AH206" i="1"/>
  <c r="B348" i="2"/>
  <c r="B77" i="2"/>
  <c r="AH730" i="1"/>
  <c r="AH554" i="1"/>
  <c r="AH516" i="1"/>
  <c r="AH371" i="1"/>
  <c r="AH355" i="1"/>
  <c r="AH339" i="1"/>
  <c r="AH323" i="1"/>
  <c r="AH307" i="1"/>
  <c r="AH291" i="1"/>
  <c r="AH275" i="1"/>
  <c r="AH259" i="1"/>
  <c r="B772" i="2"/>
  <c r="B234" i="2"/>
  <c r="AH1043" i="1"/>
  <c r="AH743" i="1"/>
  <c r="AH584" i="1"/>
  <c r="AH511" i="1"/>
  <c r="AH400" i="1"/>
  <c r="AH384" i="1"/>
  <c r="AH241" i="1"/>
  <c r="AH225" i="1"/>
  <c r="AH194" i="1"/>
  <c r="AH178" i="1"/>
  <c r="AH162" i="1"/>
  <c r="AH76" i="1"/>
  <c r="AH20" i="1"/>
  <c r="AH4" i="1"/>
  <c r="AH934" i="1"/>
  <c r="AH903" i="1"/>
  <c r="AH871" i="1"/>
  <c r="AH838" i="1"/>
  <c r="AH429" i="1"/>
  <c r="AH113" i="1"/>
  <c r="AH39" i="1"/>
  <c r="B193" i="2"/>
  <c r="AH157" i="1"/>
  <c r="B941" i="2"/>
  <c r="B281" i="2"/>
  <c r="B25" i="2"/>
  <c r="AH781" i="1"/>
  <c r="AH765" i="1"/>
  <c r="AH627" i="1"/>
  <c r="AH611" i="1"/>
  <c r="AH524" i="1"/>
  <c r="AH489" i="1"/>
  <c r="AH128" i="1"/>
  <c r="B537" i="2"/>
  <c r="B7" i="2"/>
  <c r="AH1024" i="1"/>
  <c r="B587" i="2"/>
  <c r="AH1023" i="1"/>
  <c r="AH683" i="1"/>
  <c r="AH532" i="1"/>
  <c r="AH212" i="1"/>
  <c r="B425" i="2"/>
  <c r="B125" i="2"/>
  <c r="AH969" i="1"/>
  <c r="AH557" i="1"/>
  <c r="AH519" i="1"/>
  <c r="AH374" i="1"/>
  <c r="AH358" i="1"/>
  <c r="AH342" i="1"/>
  <c r="AH326" i="1"/>
  <c r="AH310" i="1"/>
  <c r="AH294" i="1"/>
  <c r="AH278" i="1"/>
  <c r="AH262" i="1"/>
  <c r="B943" i="2"/>
  <c r="B282" i="2"/>
  <c r="B26" i="2"/>
  <c r="AH746" i="1"/>
  <c r="AH587" i="1"/>
  <c r="AH571" i="1"/>
  <c r="AH403" i="1"/>
  <c r="AH387" i="1"/>
  <c r="AH244" i="1"/>
  <c r="AH228" i="1"/>
  <c r="AH197" i="1"/>
  <c r="AH23" i="1"/>
  <c r="AH877" i="1"/>
  <c r="AH45" i="1"/>
  <c r="B343" i="2"/>
  <c r="AH768" i="1"/>
  <c r="AH614" i="1"/>
  <c r="AH492" i="1"/>
  <c r="AH91" i="1"/>
  <c r="B573" i="2"/>
  <c r="B98" i="2"/>
  <c r="AH918" i="1"/>
  <c r="AH887" i="1"/>
  <c r="AH854" i="1"/>
  <c r="AH633" i="1"/>
  <c r="AH149" i="1"/>
  <c r="AH103" i="1"/>
  <c r="B521" i="2"/>
  <c r="AH549" i="1"/>
  <c r="AH65" i="1"/>
  <c r="AJ1109" i="1"/>
  <c r="AJ1048" i="1"/>
  <c r="AJ984" i="1"/>
  <c r="AJ920" i="1"/>
  <c r="AJ856" i="1"/>
  <c r="AJ807" i="1"/>
  <c r="AJ742" i="1"/>
  <c r="AJ680" i="1"/>
  <c r="H1024" i="2"/>
  <c r="H992" i="2"/>
  <c r="H960" i="2"/>
  <c r="H928" i="2"/>
  <c r="H896" i="2"/>
  <c r="H864" i="2"/>
  <c r="H832" i="2"/>
  <c r="H800" i="2"/>
  <c r="H768" i="2"/>
  <c r="H736" i="2"/>
  <c r="H704" i="2"/>
  <c r="H672" i="2"/>
  <c r="H640" i="2"/>
  <c r="H608" i="2"/>
  <c r="H576" i="2"/>
  <c r="H544" i="2"/>
  <c r="H1023" i="2"/>
  <c r="H897" i="2"/>
  <c r="H769" i="2"/>
  <c r="H641" i="2"/>
  <c r="H531" i="2"/>
  <c r="H499" i="2"/>
  <c r="H467" i="2"/>
  <c r="H435" i="2"/>
  <c r="H403" i="2"/>
  <c r="H371" i="2"/>
  <c r="H339" i="2"/>
  <c r="H307" i="2"/>
  <c r="H275" i="2"/>
  <c r="H243" i="2"/>
  <c r="H211" i="2"/>
  <c r="H179" i="2"/>
  <c r="H147" i="2"/>
  <c r="H115" i="2"/>
  <c r="H83" i="2"/>
  <c r="H51" i="2"/>
  <c r="AH177" i="1"/>
  <c r="AH3" i="1"/>
  <c r="AH837" i="1"/>
  <c r="B161" i="2"/>
  <c r="B10" i="2"/>
  <c r="AH759" i="1"/>
  <c r="AH605" i="1"/>
  <c r="AH483" i="1"/>
  <c r="B1010" i="2"/>
  <c r="B910" i="2"/>
  <c r="B1008" i="2"/>
  <c r="AH1061" i="1"/>
  <c r="B163" i="2"/>
  <c r="AH726" i="1"/>
  <c r="B830" i="2"/>
  <c r="AH980" i="1"/>
  <c r="AH729" i="1"/>
  <c r="AH665" i="1"/>
  <c r="B798" i="2"/>
  <c r="B342" i="2"/>
  <c r="B155" i="2"/>
  <c r="AH1096" i="1"/>
  <c r="AH978" i="1"/>
  <c r="B254" i="2"/>
  <c r="AH724" i="1"/>
  <c r="AH660" i="1"/>
  <c r="AH435" i="1"/>
  <c r="B245" i="2"/>
  <c r="B766" i="2"/>
  <c r="B167" i="2"/>
  <c r="AH727" i="1"/>
  <c r="B306" i="2"/>
  <c r="AH508" i="1"/>
  <c r="AH321" i="1"/>
  <c r="AH257" i="1"/>
  <c r="AH741" i="1"/>
  <c r="AH382" i="1"/>
  <c r="AH176" i="1"/>
  <c r="B258" i="2"/>
  <c r="AH835" i="1"/>
  <c r="AH102" i="1"/>
  <c r="B741" i="2"/>
  <c r="AH1037" i="1"/>
  <c r="AH118" i="1"/>
  <c r="B600" i="2"/>
  <c r="B185" i="2"/>
  <c r="AH1029" i="1"/>
  <c r="B56" i="2"/>
  <c r="B87" i="2"/>
  <c r="AH1079" i="1"/>
  <c r="AH948" i="1"/>
  <c r="B118" i="2"/>
  <c r="AH707" i="1"/>
  <c r="AH643" i="1"/>
  <c r="AH432" i="1"/>
  <c r="B728" i="2"/>
  <c r="B221" i="2"/>
  <c r="AH1134" i="1"/>
  <c r="AH563" i="1"/>
  <c r="AH543" i="1"/>
  <c r="AH441" i="1"/>
  <c r="AH364" i="1"/>
  <c r="AH348" i="1"/>
  <c r="AH332" i="1"/>
  <c r="AH316" i="1"/>
  <c r="AH300" i="1"/>
  <c r="AH284" i="1"/>
  <c r="AH268" i="1"/>
  <c r="AH252" i="1"/>
  <c r="B415" i="2"/>
  <c r="B122" i="2"/>
  <c r="AH752" i="1"/>
  <c r="AH736" i="1"/>
  <c r="AH577" i="1"/>
  <c r="AH475" i="1"/>
  <c r="AH393" i="1"/>
  <c r="AH377" i="1"/>
  <c r="AH234" i="1"/>
  <c r="AH218" i="1"/>
  <c r="AH187" i="1"/>
  <c r="AH171" i="1"/>
  <c r="AH123" i="1"/>
  <c r="AH29" i="1"/>
  <c r="AH13" i="1"/>
  <c r="B82" i="2"/>
  <c r="AH920" i="1"/>
  <c r="AH889" i="1"/>
  <c r="AH856" i="1"/>
  <c r="AH824" i="1"/>
  <c r="AH145" i="1"/>
  <c r="AH100" i="1"/>
  <c r="B685" i="2"/>
  <c r="AH1005" i="1"/>
  <c r="AH69" i="1"/>
  <c r="B543" i="2"/>
  <c r="B169" i="2"/>
  <c r="AH1013" i="1"/>
  <c r="AH774" i="1"/>
  <c r="AH758" i="1"/>
  <c r="AH620" i="1"/>
  <c r="AH604" i="1"/>
  <c r="AH498" i="1"/>
  <c r="AH482" i="1"/>
  <c r="B248" i="2"/>
  <c r="B135" i="2"/>
  <c r="AH1091" i="1"/>
  <c r="AH968" i="1"/>
  <c r="B214" i="2"/>
  <c r="AH719" i="1"/>
  <c r="AH655" i="1"/>
  <c r="AH438" i="1"/>
  <c r="B899" i="2"/>
  <c r="B269" i="2"/>
  <c r="B14" i="2"/>
  <c r="AH566" i="1"/>
  <c r="AH546" i="1"/>
  <c r="AH468" i="1"/>
  <c r="AH367" i="1"/>
  <c r="AH351" i="1"/>
  <c r="AH335" i="1"/>
  <c r="AH319" i="1"/>
  <c r="AH303" i="1"/>
  <c r="AH287" i="1"/>
  <c r="AH271" i="1"/>
  <c r="AH255" i="1"/>
  <c r="B544" i="2"/>
  <c r="B170" i="2"/>
  <c r="AH979" i="1"/>
  <c r="AH739" i="1"/>
  <c r="AH580" i="1"/>
  <c r="AH478" i="1"/>
  <c r="AH396" i="1"/>
  <c r="AH380" i="1"/>
  <c r="AH237" i="1"/>
  <c r="AH221" i="1"/>
  <c r="AH190" i="1"/>
  <c r="AH174" i="1"/>
  <c r="AH126" i="1"/>
  <c r="AH72" i="1"/>
  <c r="AH16" i="1"/>
  <c r="B194" i="2"/>
  <c r="AH926" i="1"/>
  <c r="AH895" i="1"/>
  <c r="AH863" i="1"/>
  <c r="AH830" i="1"/>
  <c r="AH412" i="1"/>
  <c r="AH106" i="1"/>
  <c r="B912" i="2"/>
  <c r="B65" i="2"/>
  <c r="AH122" i="1"/>
  <c r="B713" i="2"/>
  <c r="B217" i="2"/>
  <c r="AH1055" i="1"/>
  <c r="AH777" i="1"/>
  <c r="AH761" i="1"/>
  <c r="AH623" i="1"/>
  <c r="AH607" i="1"/>
  <c r="AH501" i="1"/>
  <c r="AH485" i="1"/>
  <c r="B595" i="2"/>
  <c r="B183" i="2"/>
  <c r="AH1103" i="1"/>
  <c r="AH992" i="1"/>
  <c r="B318" i="2"/>
  <c r="AH815" i="1"/>
  <c r="AH667" i="1"/>
  <c r="AH464" i="1"/>
  <c r="AH204" i="1"/>
  <c r="B327" i="2"/>
  <c r="B61" i="2"/>
  <c r="AH599" i="1"/>
  <c r="AH553" i="1"/>
  <c r="AH509" i="1"/>
  <c r="AH370" i="1"/>
  <c r="AH354" i="1"/>
  <c r="AH338" i="1"/>
  <c r="AH322" i="1"/>
  <c r="AH306" i="1"/>
  <c r="AH290" i="1"/>
  <c r="AH274" i="1"/>
  <c r="AH258" i="1"/>
  <c r="B715" i="2"/>
  <c r="B218" i="2"/>
  <c r="AH1027" i="1"/>
  <c r="AH742" i="1"/>
  <c r="AH583" i="1"/>
  <c r="AH481" i="1"/>
  <c r="AH399" i="1"/>
  <c r="AH383" i="1"/>
  <c r="AH240" i="1"/>
  <c r="AH224" i="1"/>
  <c r="AH181" i="1"/>
  <c r="AH7" i="1"/>
  <c r="AH845" i="1"/>
  <c r="B290" i="2"/>
  <c r="B73" i="2"/>
  <c r="AH760" i="1"/>
  <c r="AH606" i="1"/>
  <c r="AH484" i="1"/>
  <c r="AH34" i="1"/>
  <c r="B399" i="2"/>
  <c r="AH1019" i="1"/>
  <c r="AH909" i="1"/>
  <c r="AH878" i="1"/>
  <c r="AH847" i="1"/>
  <c r="AH454" i="1"/>
  <c r="AH141" i="1"/>
  <c r="AH51" i="1"/>
  <c r="B273" i="2"/>
  <c r="AH156" i="1"/>
  <c r="AH57" i="1"/>
  <c r="AJ1096" i="1"/>
  <c r="AJ1032" i="1"/>
  <c r="AJ968" i="1"/>
  <c r="AJ904" i="1"/>
  <c r="AJ840" i="1"/>
  <c r="AJ791" i="1"/>
  <c r="AJ728" i="1"/>
  <c r="AJ664" i="1"/>
  <c r="H1016" i="2"/>
  <c r="H984" i="2"/>
  <c r="H952" i="2"/>
  <c r="H920" i="2"/>
  <c r="H888" i="2"/>
  <c r="H856" i="2"/>
  <c r="H824" i="2"/>
  <c r="H792" i="2"/>
  <c r="H760" i="2"/>
  <c r="H728" i="2"/>
  <c r="H696" i="2"/>
  <c r="H664" i="2"/>
  <c r="H632" i="2"/>
  <c r="H600" i="2"/>
  <c r="H568" i="2"/>
  <c r="H1047" i="2"/>
  <c r="H993" i="2"/>
  <c r="H865" i="2"/>
  <c r="H737" i="2"/>
  <c r="H609" i="2"/>
  <c r="H523" i="2"/>
  <c r="H491" i="2"/>
  <c r="H459" i="2"/>
  <c r="H427" i="2"/>
  <c r="H395" i="2"/>
  <c r="H363" i="2"/>
  <c r="H331" i="2"/>
  <c r="H299" i="2"/>
  <c r="H267" i="2"/>
  <c r="H235" i="2"/>
  <c r="H203" i="2"/>
  <c r="H171" i="2"/>
  <c r="H139" i="2"/>
  <c r="H107" i="2"/>
  <c r="H75" i="2"/>
  <c r="H43" i="2"/>
  <c r="AH161" i="1"/>
  <c r="AH932" i="1"/>
  <c r="AH418" i="1"/>
  <c r="AH154" i="1"/>
  <c r="B965" i="2"/>
  <c r="B431" i="2"/>
  <c r="B811" i="2"/>
  <c r="B549" i="2"/>
  <c r="AH1098" i="1"/>
  <c r="AH662" i="1"/>
  <c r="B363" i="2"/>
  <c r="B644" i="2"/>
  <c r="AH713" i="1"/>
  <c r="AH649" i="1"/>
  <c r="B711" i="2"/>
  <c r="B72" i="2"/>
  <c r="B91" i="2"/>
  <c r="AH1080" i="1"/>
  <c r="AH949" i="1"/>
  <c r="B126" i="2"/>
  <c r="AH708" i="1"/>
  <c r="AH644" i="1"/>
  <c r="AH211" i="1"/>
  <c r="B117" i="2"/>
  <c r="B668" i="2"/>
  <c r="AH1099" i="1"/>
  <c r="AH663" i="1"/>
  <c r="B45" i="2"/>
  <c r="AH369" i="1"/>
  <c r="AH305" i="1"/>
  <c r="B659" i="2"/>
  <c r="AH582" i="1"/>
  <c r="AH239" i="1"/>
  <c r="AH160" i="1"/>
  <c r="AH930" i="1"/>
  <c r="AH416" i="1"/>
  <c r="AH52" i="1"/>
  <c r="B435" i="2"/>
  <c r="AH957" i="1"/>
  <c r="AH64" i="1"/>
  <c r="B414" i="2"/>
  <c r="B121" i="2"/>
  <c r="AH965" i="1"/>
  <c r="B991" i="2"/>
  <c r="B23" i="2"/>
  <c r="AH1040" i="1"/>
  <c r="B815" i="2"/>
  <c r="AH1109" i="1"/>
  <c r="AH691" i="1"/>
  <c r="AH551" i="1"/>
  <c r="AH419" i="1"/>
  <c r="B510" i="2"/>
  <c r="B157" i="2"/>
  <c r="AH1001" i="1"/>
  <c r="AH559" i="1"/>
  <c r="AH521" i="1"/>
  <c r="AH408" i="1"/>
  <c r="AH360" i="1"/>
  <c r="AH344" i="1"/>
  <c r="AH328" i="1"/>
  <c r="AH312" i="1"/>
  <c r="AH296" i="1"/>
  <c r="AH280" i="1"/>
  <c r="AH264" i="1"/>
  <c r="AH248" i="1"/>
  <c r="B323" i="2"/>
  <c r="B58" i="2"/>
  <c r="AH748" i="1"/>
  <c r="AH589" i="1"/>
  <c r="AH573" i="1"/>
  <c r="AH471" i="1"/>
  <c r="AH389" i="1"/>
  <c r="AH246" i="1"/>
  <c r="AH230" i="1"/>
  <c r="AH214" i="1"/>
  <c r="AH183" i="1"/>
  <c r="AH167" i="1"/>
  <c r="AH83" i="1"/>
  <c r="AH25" i="1"/>
  <c r="AH9" i="1"/>
  <c r="AH971" i="1"/>
  <c r="AH913" i="1"/>
  <c r="AH881" i="1"/>
  <c r="AH848" i="1"/>
  <c r="AH453" i="1"/>
  <c r="AH137" i="1"/>
  <c r="AH49" i="1"/>
  <c r="B398" i="2"/>
  <c r="AH569" i="1"/>
  <c r="AH62" i="1"/>
  <c r="B386" i="2"/>
  <c r="B105" i="2"/>
  <c r="AH813" i="1"/>
  <c r="AH770" i="1"/>
  <c r="AH754" i="1"/>
  <c r="AH616" i="1"/>
  <c r="AH529" i="1"/>
  <c r="AH494" i="1"/>
  <c r="AH202" i="1"/>
  <c r="AH1115" i="1"/>
  <c r="B71" i="2"/>
  <c r="AH1075" i="1"/>
  <c r="AH944" i="1"/>
  <c r="B86" i="2"/>
  <c r="AH703" i="1"/>
  <c r="AH639" i="1"/>
  <c r="AH425" i="1"/>
  <c r="B671" i="2"/>
  <c r="B205" i="2"/>
  <c r="AH1111" i="1"/>
  <c r="AH562" i="1"/>
  <c r="AH542" i="1"/>
  <c r="AH440" i="1"/>
  <c r="AH363" i="1"/>
  <c r="AH347" i="1"/>
  <c r="AH331" i="1"/>
  <c r="AH315" i="1"/>
  <c r="AH299" i="1"/>
  <c r="AH283" i="1"/>
  <c r="AH267" i="1"/>
  <c r="AH251" i="1"/>
  <c r="B387" i="2"/>
  <c r="B106" i="2"/>
  <c r="AH751" i="1"/>
  <c r="AH735" i="1"/>
  <c r="AH576" i="1"/>
  <c r="AH474" i="1"/>
  <c r="AH392" i="1"/>
  <c r="AH376" i="1"/>
  <c r="AH233" i="1"/>
  <c r="AH217" i="1"/>
  <c r="AH186" i="1"/>
  <c r="AH170" i="1"/>
  <c r="AH89" i="1"/>
  <c r="AH28" i="1"/>
  <c r="AH12" i="1"/>
  <c r="B34" i="2"/>
  <c r="AH919" i="1"/>
  <c r="AH886" i="1"/>
  <c r="AH855" i="1"/>
  <c r="AH634" i="1"/>
  <c r="AH143" i="1"/>
  <c r="AH98" i="1"/>
  <c r="B571" i="2"/>
  <c r="AH989" i="1"/>
  <c r="AH68" i="1"/>
  <c r="B499" i="2"/>
  <c r="B153" i="2"/>
  <c r="AH997" i="1"/>
  <c r="AH773" i="1"/>
  <c r="AH757" i="1"/>
  <c r="AH619" i="1"/>
  <c r="AH603" i="1"/>
  <c r="AH497" i="1"/>
  <c r="AH410" i="1"/>
  <c r="B184" i="2"/>
  <c r="B119" i="2"/>
  <c r="AH1087" i="1"/>
  <c r="AH960" i="1"/>
  <c r="B182" i="2"/>
  <c r="AH715" i="1"/>
  <c r="AH651" i="1"/>
  <c r="AH436" i="1"/>
  <c r="B841" i="2"/>
  <c r="B253" i="2"/>
  <c r="AH1138" i="1"/>
  <c r="AH565" i="1"/>
  <c r="AH545" i="1"/>
  <c r="AH443" i="1"/>
  <c r="AH366" i="1"/>
  <c r="AH350" i="1"/>
  <c r="AH334" i="1"/>
  <c r="AH318" i="1"/>
  <c r="AH302" i="1"/>
  <c r="AH286" i="1"/>
  <c r="AH270" i="1"/>
  <c r="AH254" i="1"/>
  <c r="B501" i="2"/>
  <c r="B154" i="2"/>
  <c r="AH963" i="1"/>
  <c r="AH738" i="1"/>
  <c r="AH579" i="1"/>
  <c r="AH477" i="1"/>
  <c r="AH395" i="1"/>
  <c r="AH379" i="1"/>
  <c r="AH236" i="1"/>
  <c r="AH220" i="1"/>
  <c r="AH165" i="1"/>
  <c r="AH940" i="1"/>
  <c r="AH449" i="1"/>
  <c r="AH458" i="1"/>
  <c r="AH811" i="1"/>
  <c r="AH630" i="1"/>
  <c r="AH527" i="1"/>
  <c r="AH200" i="1"/>
  <c r="B1028" i="2"/>
  <c r="B312" i="2"/>
  <c r="AH935" i="1"/>
  <c r="AH902" i="1"/>
  <c r="AH870" i="1"/>
  <c r="AH839" i="1"/>
  <c r="AH446" i="1"/>
  <c r="AH132" i="1"/>
  <c r="AH44" i="1"/>
  <c r="B145" i="2"/>
  <c r="AH121" i="1"/>
  <c r="H12" i="2"/>
  <c r="AJ1080" i="1"/>
  <c r="AJ1016" i="1"/>
  <c r="AJ952" i="1"/>
  <c r="AJ888" i="1"/>
  <c r="AJ824" i="1"/>
  <c r="AJ775" i="1"/>
  <c r="AJ712" i="1"/>
  <c r="H1040" i="2"/>
  <c r="H1008" i="2"/>
  <c r="H976" i="2"/>
  <c r="H944" i="2"/>
  <c r="H912" i="2"/>
  <c r="H880" i="2"/>
  <c r="H848" i="2"/>
  <c r="H816" i="2"/>
  <c r="H784" i="2"/>
  <c r="H752" i="2"/>
  <c r="H720" i="2"/>
  <c r="H688" i="2"/>
  <c r="H656" i="2"/>
  <c r="H624" i="2"/>
  <c r="H592" i="2"/>
  <c r="H560" i="2"/>
  <c r="H1039" i="2"/>
  <c r="H961" i="2"/>
  <c r="H833" i="2"/>
  <c r="H705" i="2"/>
  <c r="H577" i="2"/>
  <c r="H515" i="2"/>
  <c r="H483" i="2"/>
  <c r="H451" i="2"/>
  <c r="H419" i="2"/>
  <c r="H387" i="2"/>
  <c r="H355" i="2"/>
  <c r="H323" i="2"/>
  <c r="H291" i="2"/>
  <c r="H259" i="2"/>
  <c r="H227" i="2"/>
  <c r="H195" i="2"/>
  <c r="H163" i="2"/>
  <c r="H131" i="2"/>
  <c r="H99" i="2"/>
  <c r="H67" i="2"/>
  <c r="H35" i="2"/>
  <c r="AH75" i="1"/>
  <c r="AH901" i="1"/>
  <c r="AH112" i="1"/>
  <c r="B884" i="2"/>
  <c r="AH775" i="1"/>
  <c r="AH621" i="1"/>
  <c r="AH499" i="1"/>
  <c r="AH94" i="1"/>
  <c r="B954" i="2"/>
  <c r="AH982" i="1"/>
  <c r="AH697" i="1"/>
  <c r="B27" i="2"/>
  <c r="AH692" i="1"/>
  <c r="B534" i="2"/>
  <c r="AH353" i="1"/>
  <c r="AH223" i="1"/>
  <c r="AH43" i="1"/>
  <c r="B322" i="2"/>
  <c r="AH1127" i="1"/>
  <c r="AH675" i="1"/>
  <c r="B93" i="2"/>
  <c r="AH372" i="1"/>
  <c r="AH308" i="1"/>
  <c r="B829" i="2"/>
  <c r="AH585" i="1"/>
  <c r="AH242" i="1"/>
  <c r="AH163" i="1"/>
  <c r="AH936" i="1"/>
  <c r="AH445" i="1"/>
  <c r="AH159" i="1"/>
  <c r="AH809" i="1"/>
  <c r="AH525" i="1"/>
  <c r="B15" i="2"/>
  <c r="AH687" i="1"/>
  <c r="B141" i="2"/>
  <c r="AH407" i="1"/>
  <c r="AH311" i="1"/>
  <c r="B1000" i="2"/>
  <c r="AH588" i="1"/>
  <c r="AH245" i="1"/>
  <c r="AH166" i="1"/>
  <c r="AH955" i="1"/>
  <c r="AH451" i="1"/>
  <c r="AH510" i="1"/>
  <c r="AH812" i="1"/>
  <c r="AH528" i="1"/>
  <c r="B55" i="2"/>
  <c r="AH699" i="1"/>
  <c r="B189" i="2"/>
  <c r="AH427" i="1"/>
  <c r="AH314" i="1"/>
  <c r="AH250" i="1"/>
  <c r="AH734" i="1"/>
  <c r="AH375" i="1"/>
  <c r="AH910" i="1"/>
  <c r="AH622" i="1"/>
  <c r="B210" i="2"/>
  <c r="AH831" i="1"/>
  <c r="B18" i="2"/>
  <c r="AJ1000" i="1"/>
  <c r="AJ759" i="1"/>
  <c r="H968" i="2"/>
  <c r="H840" i="2"/>
  <c r="H712" i="2"/>
  <c r="H584" i="2"/>
  <c r="H801" i="2"/>
  <c r="H475" i="2"/>
  <c r="H347" i="2"/>
  <c r="H219" i="2"/>
  <c r="H91" i="2"/>
  <c r="AH869" i="1"/>
  <c r="AH767" i="1"/>
  <c r="AH491" i="1"/>
  <c r="B971" i="2"/>
  <c r="B291" i="2"/>
  <c r="AH933" i="1"/>
  <c r="AH900" i="1"/>
  <c r="AH868" i="1"/>
  <c r="AH836" i="1"/>
  <c r="AH444" i="1"/>
  <c r="AH130" i="1"/>
  <c r="AH41" i="1"/>
  <c r="B113" i="2"/>
  <c r="AH119" i="1"/>
  <c r="H8" i="2"/>
  <c r="AJ1076" i="1"/>
  <c r="AJ1012" i="1"/>
  <c r="AJ948" i="1"/>
  <c r="AJ884" i="1"/>
  <c r="AJ823" i="1"/>
  <c r="AJ771" i="1"/>
  <c r="AJ708" i="1"/>
  <c r="H1038" i="2"/>
  <c r="H1006" i="2"/>
  <c r="H974" i="2"/>
  <c r="H942" i="2"/>
  <c r="H910" i="2"/>
  <c r="H878" i="2"/>
  <c r="H846" i="2"/>
  <c r="H814" i="2"/>
  <c r="H782" i="2"/>
  <c r="H750" i="2"/>
  <c r="H718" i="2"/>
  <c r="H686" i="2"/>
  <c r="H654" i="2"/>
  <c r="H622" i="2"/>
  <c r="H590" i="2"/>
  <c r="H558" i="2"/>
  <c r="H1037" i="2"/>
  <c r="H953" i="2"/>
  <c r="H825" i="2"/>
  <c r="H697" i="2"/>
  <c r="H569" i="2"/>
  <c r="H513" i="2"/>
  <c r="H481" i="2"/>
  <c r="H449" i="2"/>
  <c r="H417" i="2"/>
  <c r="H385" i="2"/>
  <c r="H353" i="2"/>
  <c r="H321" i="2"/>
  <c r="H289" i="2"/>
  <c r="H257" i="2"/>
  <c r="H225" i="2"/>
  <c r="H193" i="2"/>
  <c r="H161" i="2"/>
  <c r="H129" i="2"/>
  <c r="H97" i="2"/>
  <c r="H65" i="2"/>
  <c r="H33" i="2"/>
  <c r="AH71" i="1"/>
  <c r="AH893" i="1"/>
  <c r="AH104" i="1"/>
  <c r="B656" i="2"/>
  <c r="AH772" i="1"/>
  <c r="AH618" i="1"/>
  <c r="AH496" i="1"/>
  <c r="AH93" i="1"/>
  <c r="B687" i="2"/>
  <c r="B162" i="2"/>
  <c r="AH923" i="1"/>
  <c r="AH890" i="1"/>
  <c r="AH858" i="1"/>
  <c r="AH827" i="1"/>
  <c r="AH414" i="1"/>
  <c r="AH107" i="1"/>
  <c r="B799" i="2"/>
  <c r="AH568" i="1"/>
  <c r="AH70" i="1"/>
  <c r="AJ1119" i="1"/>
  <c r="AJ1057" i="1"/>
  <c r="AJ992" i="1"/>
  <c r="AJ928" i="1"/>
  <c r="AJ864" i="1"/>
  <c r="AJ809" i="1"/>
  <c r="AJ750" i="1"/>
  <c r="AJ688" i="1"/>
  <c r="H1028" i="2"/>
  <c r="H996" i="2"/>
  <c r="H964" i="2"/>
  <c r="H932" i="2"/>
  <c r="H900" i="2"/>
  <c r="H868" i="2"/>
  <c r="H836" i="2"/>
  <c r="H804" i="2"/>
  <c r="H772" i="2"/>
  <c r="H740" i="2"/>
  <c r="H708" i="2"/>
  <c r="H676" i="2"/>
  <c r="H644" i="2"/>
  <c r="H612" i="2"/>
  <c r="H580" i="2"/>
  <c r="H548" i="2"/>
  <c r="H1027" i="2"/>
  <c r="H913" i="2"/>
  <c r="H785" i="2"/>
  <c r="H657" i="2"/>
  <c r="H535" i="2"/>
  <c r="H503" i="2"/>
  <c r="H471" i="2"/>
  <c r="H439" i="2"/>
  <c r="H407" i="2"/>
  <c r="H375" i="2"/>
  <c r="H343" i="2"/>
  <c r="H311" i="2"/>
  <c r="H279" i="2"/>
  <c r="H247" i="2"/>
  <c r="H215" i="2"/>
  <c r="H183" i="2"/>
  <c r="H151" i="2"/>
  <c r="H119" i="2"/>
  <c r="H87" i="2"/>
  <c r="H55" i="2"/>
  <c r="AH185" i="1"/>
  <c r="AH11" i="1"/>
  <c r="AH852" i="1"/>
  <c r="B478" i="2"/>
  <c r="B137" i="2"/>
  <c r="AH763" i="1"/>
  <c r="AH609" i="1"/>
  <c r="AH487" i="1"/>
  <c r="AH84" i="1"/>
  <c r="B437" i="2"/>
  <c r="AH1035" i="1"/>
  <c r="AH911" i="1"/>
  <c r="AH880" i="1"/>
  <c r="AH849" i="1"/>
  <c r="AH455" i="1"/>
  <c r="AH142" i="1"/>
  <c r="AH53" i="1"/>
  <c r="B311" i="2"/>
  <c r="AH158" i="1"/>
  <c r="AH60" i="1"/>
  <c r="AJ1100" i="1"/>
  <c r="AJ1036" i="1"/>
  <c r="AJ972" i="1"/>
  <c r="AJ908" i="1"/>
  <c r="AJ844" i="1"/>
  <c r="AJ795" i="1"/>
  <c r="AJ733" i="1"/>
  <c r="AJ668" i="1"/>
  <c r="H1018" i="2"/>
  <c r="H986" i="2"/>
  <c r="H954" i="2"/>
  <c r="H922" i="2"/>
  <c r="H890" i="2"/>
  <c r="H858" i="2"/>
  <c r="H826" i="2"/>
  <c r="H794" i="2"/>
  <c r="H762" i="2"/>
  <c r="H730" i="2"/>
  <c r="H698" i="2"/>
  <c r="H666" i="2"/>
  <c r="H562" i="2"/>
  <c r="H713" i="2"/>
  <c r="H453" i="2"/>
  <c r="H325" i="2"/>
  <c r="H197" i="2"/>
  <c r="H69" i="2"/>
  <c r="H2" i="2"/>
  <c r="AJ1051" i="1"/>
  <c r="H1019" i="2"/>
  <c r="H891" i="2"/>
  <c r="H763" i="2"/>
  <c r="H635" i="2"/>
  <c r="AJ1136" i="1"/>
  <c r="AJ1056" i="1"/>
  <c r="AJ970" i="1"/>
  <c r="AJ885" i="1"/>
  <c r="H1013" i="2"/>
  <c r="H885" i="2"/>
  <c r="H695" i="2"/>
  <c r="H482" i="2"/>
  <c r="H354" i="2"/>
  <c r="H226" i="2"/>
  <c r="H98" i="2"/>
  <c r="AJ1069" i="1"/>
  <c r="AJ918" i="1"/>
  <c r="AJ805" i="1"/>
  <c r="AJ714" i="1"/>
  <c r="AJ637" i="1"/>
  <c r="AJ567" i="1"/>
  <c r="AJ492" i="1"/>
  <c r="AJ416" i="1"/>
  <c r="AJ358" i="1"/>
  <c r="B1038" i="2"/>
  <c r="AH437" i="1"/>
  <c r="AH595" i="1"/>
  <c r="AH1042" i="1"/>
  <c r="AH552" i="1"/>
  <c r="AH984" i="1"/>
  <c r="AH289" i="1"/>
  <c r="AH74" i="1"/>
  <c r="B257" i="2"/>
  <c r="B57" i="2"/>
  <c r="AH1008" i="1"/>
  <c r="AH505" i="1"/>
  <c r="AH732" i="1"/>
  <c r="AH356" i="1"/>
  <c r="AH292" i="1"/>
  <c r="B250" i="2"/>
  <c r="AH550" i="1"/>
  <c r="AH226" i="1"/>
  <c r="AH77" i="1"/>
  <c r="AH906" i="1"/>
  <c r="AH116" i="1"/>
  <c r="B997" i="2"/>
  <c r="AH766" i="1"/>
  <c r="AH490" i="1"/>
  <c r="AH1032" i="1"/>
  <c r="AH536" i="1"/>
  <c r="AH985" i="1"/>
  <c r="AH359" i="1"/>
  <c r="AH295" i="1"/>
  <c r="B302" i="2"/>
  <c r="AH572" i="1"/>
  <c r="AH229" i="1"/>
  <c r="AH81" i="1"/>
  <c r="AH912" i="1"/>
  <c r="AH135" i="1"/>
  <c r="AH59" i="1"/>
  <c r="AH769" i="1"/>
  <c r="AH493" i="1"/>
  <c r="AH1052" i="1"/>
  <c r="AH635" i="1"/>
  <c r="AH1033" i="1"/>
  <c r="AH362" i="1"/>
  <c r="AH298" i="1"/>
  <c r="B366" i="2"/>
  <c r="AH575" i="1"/>
  <c r="AH232" i="1"/>
  <c r="AH133" i="1"/>
  <c r="AH500" i="1"/>
  <c r="AH927" i="1"/>
  <c r="AH417" i="1"/>
  <c r="AH82" i="1"/>
  <c r="AJ936" i="1"/>
  <c r="AJ696" i="1"/>
  <c r="H936" i="2"/>
  <c r="H808" i="2"/>
  <c r="H680" i="2"/>
  <c r="H552" i="2"/>
  <c r="H673" i="2"/>
  <c r="H443" i="2"/>
  <c r="H315" i="2"/>
  <c r="H187" i="2"/>
  <c r="H59" i="2"/>
  <c r="AH37" i="1"/>
  <c r="AH629" i="1"/>
  <c r="AH199" i="1"/>
  <c r="B744" i="2"/>
  <c r="B178" i="2"/>
  <c r="AH925" i="1"/>
  <c r="AH892" i="1"/>
  <c r="AH860" i="1"/>
  <c r="AH829" i="1"/>
  <c r="AH415" i="1"/>
  <c r="AH109" i="1"/>
  <c r="B1027" i="2"/>
  <c r="AH1021" i="1"/>
  <c r="AH80" i="1"/>
  <c r="AJ1124" i="1"/>
  <c r="AJ1059" i="1"/>
  <c r="AJ996" i="1"/>
  <c r="AJ932" i="1"/>
  <c r="AJ868" i="1"/>
  <c r="AJ813" i="1"/>
  <c r="AJ755" i="1"/>
  <c r="AJ692" i="1"/>
  <c r="H1030" i="2"/>
  <c r="H998" i="2"/>
  <c r="H966" i="2"/>
  <c r="H934" i="2"/>
  <c r="H902" i="2"/>
  <c r="H870" i="2"/>
  <c r="H838" i="2"/>
  <c r="H806" i="2"/>
  <c r="H774" i="2"/>
  <c r="H742" i="2"/>
  <c r="H710" i="2"/>
  <c r="H678" i="2"/>
  <c r="H646" i="2"/>
  <c r="H614" i="2"/>
  <c r="H582" i="2"/>
  <c r="H550" i="2"/>
  <c r="H1029" i="2"/>
  <c r="H921" i="2"/>
  <c r="H793" i="2"/>
  <c r="H665" i="2"/>
  <c r="H537" i="2"/>
  <c r="H505" i="2"/>
  <c r="H473" i="2"/>
  <c r="H441" i="2"/>
  <c r="H409" i="2"/>
  <c r="H377" i="2"/>
  <c r="H345" i="2"/>
  <c r="H313" i="2"/>
  <c r="H281" i="2"/>
  <c r="H249" i="2"/>
  <c r="H217" i="2"/>
  <c r="H185" i="2"/>
  <c r="H153" i="2"/>
  <c r="H121" i="2"/>
  <c r="H89" i="2"/>
  <c r="H57" i="2"/>
  <c r="AH189" i="1"/>
  <c r="AH15" i="1"/>
  <c r="AH861" i="1"/>
  <c r="B856" i="2"/>
  <c r="B201" i="2"/>
  <c r="AH764" i="1"/>
  <c r="AH610" i="1"/>
  <c r="AH488" i="1"/>
  <c r="AH86" i="1"/>
  <c r="B479" i="2"/>
  <c r="B50" i="2"/>
  <c r="AH914" i="1"/>
  <c r="AH882" i="1"/>
  <c r="AH850" i="1"/>
  <c r="AH530" i="1"/>
  <c r="AH144" i="1"/>
  <c r="AH99" i="1"/>
  <c r="B354" i="2"/>
  <c r="AH457" i="1"/>
  <c r="AH61" i="1"/>
  <c r="AJ1104" i="1"/>
  <c r="AJ1040" i="1"/>
  <c r="AJ976" i="1"/>
  <c r="AJ912" i="1"/>
  <c r="AJ848" i="1"/>
  <c r="AJ799" i="1"/>
  <c r="AJ734" i="1"/>
  <c r="AJ672" i="1"/>
  <c r="H1020" i="2"/>
  <c r="H988" i="2"/>
  <c r="H956" i="2"/>
  <c r="H924" i="2"/>
  <c r="H892" i="2"/>
  <c r="H860" i="2"/>
  <c r="H828" i="2"/>
  <c r="H796" i="2"/>
  <c r="H764" i="2"/>
  <c r="H732" i="2"/>
  <c r="H700" i="2"/>
  <c r="H668" i="2"/>
  <c r="H636" i="2"/>
  <c r="H604" i="2"/>
  <c r="H572" i="2"/>
  <c r="H540" i="2"/>
  <c r="H1009" i="2"/>
  <c r="H881" i="2"/>
  <c r="H753" i="2"/>
  <c r="H625" i="2"/>
  <c r="H527" i="2"/>
  <c r="H495" i="2"/>
  <c r="H463" i="2"/>
  <c r="H431" i="2"/>
  <c r="H399" i="2"/>
  <c r="H367" i="2"/>
  <c r="H335" i="2"/>
  <c r="H303" i="2"/>
  <c r="H271" i="2"/>
  <c r="H239" i="2"/>
  <c r="H207" i="2"/>
  <c r="H175" i="2"/>
  <c r="H143" i="2"/>
  <c r="H111" i="2"/>
  <c r="H79" i="2"/>
  <c r="H47" i="2"/>
  <c r="AH169" i="1"/>
  <c r="B16" i="2"/>
  <c r="AH632" i="1"/>
  <c r="AH973" i="1"/>
  <c r="AH981" i="1"/>
  <c r="AH755" i="1"/>
  <c r="AH601" i="1"/>
  <c r="AH203" i="1"/>
  <c r="AH31" i="1"/>
  <c r="B334" i="2"/>
  <c r="AH938" i="1"/>
  <c r="AH904" i="1"/>
  <c r="AH872" i="1"/>
  <c r="AH840" i="1"/>
  <c r="AH447" i="1"/>
  <c r="AH134" i="1"/>
  <c r="AH46" i="1"/>
  <c r="B177" i="2"/>
  <c r="AH150" i="1"/>
  <c r="H16" i="2"/>
  <c r="AJ1084" i="1"/>
  <c r="AJ1020" i="1"/>
  <c r="AJ956" i="1"/>
  <c r="AJ892" i="1"/>
  <c r="AJ828" i="1"/>
  <c r="AJ779" i="1"/>
  <c r="AJ716" i="1"/>
  <c r="H1042" i="2"/>
  <c r="H1010" i="2"/>
  <c r="H978" i="2"/>
  <c r="H946" i="2"/>
  <c r="H914" i="2"/>
  <c r="H882" i="2"/>
  <c r="H850" i="2"/>
  <c r="H818" i="2"/>
  <c r="H786" i="2"/>
  <c r="H754" i="2"/>
  <c r="H722" i="2"/>
  <c r="H690" i="2"/>
  <c r="H658" i="2"/>
  <c r="H1041" i="2"/>
  <c r="H585" i="2"/>
  <c r="H421" i="2"/>
  <c r="H293" i="2"/>
  <c r="H165" i="2"/>
  <c r="H37" i="2"/>
  <c r="AJ1121" i="1"/>
  <c r="AJ1030" i="1"/>
  <c r="H987" i="2"/>
  <c r="H859" i="2"/>
  <c r="H731" i="2"/>
  <c r="B608" i="2"/>
  <c r="B159" i="2"/>
  <c r="B589" i="2"/>
  <c r="B843" i="2"/>
  <c r="B813" i="2"/>
  <c r="AH462" i="1"/>
  <c r="B202" i="2"/>
  <c r="AH899" i="1"/>
  <c r="AH431" i="1"/>
  <c r="B393" i="2"/>
  <c r="B407" i="2"/>
  <c r="AH208" i="1"/>
  <c r="AH555" i="1"/>
  <c r="AH340" i="1"/>
  <c r="AH276" i="1"/>
  <c r="B4" i="2"/>
  <c r="AH401" i="1"/>
  <c r="AH195" i="1"/>
  <c r="AH21" i="1"/>
  <c r="AH873" i="1"/>
  <c r="AH42" i="1"/>
  <c r="B300" i="2"/>
  <c r="AH628" i="1"/>
  <c r="AH129" i="1"/>
  <c r="B701" i="2"/>
  <c r="AH405" i="1"/>
  <c r="AH558" i="1"/>
  <c r="AH343" i="1"/>
  <c r="AH279" i="1"/>
  <c r="B42" i="2"/>
  <c r="AH470" i="1"/>
  <c r="AH198" i="1"/>
  <c r="AH24" i="1"/>
  <c r="AH879" i="1"/>
  <c r="AH47" i="1"/>
  <c r="B364" i="2"/>
  <c r="AH753" i="1"/>
  <c r="AH201" i="1"/>
  <c r="B1043" i="2"/>
  <c r="AH423" i="1"/>
  <c r="AH561" i="1"/>
  <c r="AH346" i="1"/>
  <c r="AH282" i="1"/>
  <c r="B90" i="2"/>
  <c r="AH473" i="1"/>
  <c r="AH216" i="1"/>
  <c r="AH58" i="1"/>
  <c r="AH95" i="1"/>
  <c r="AH894" i="1"/>
  <c r="AH111" i="1"/>
  <c r="AJ1128" i="1"/>
  <c r="AJ872" i="1"/>
  <c r="H1032" i="2"/>
  <c r="H904" i="2"/>
  <c r="H776" i="2"/>
  <c r="H648" i="2"/>
  <c r="H1031" i="2"/>
  <c r="H545" i="2"/>
  <c r="H411" i="2"/>
  <c r="H283" i="2"/>
  <c r="H155" i="2"/>
  <c r="AH193" i="1"/>
  <c r="B265" i="2"/>
  <c r="AH613" i="1"/>
  <c r="AH90" i="1"/>
  <c r="B522" i="2"/>
  <c r="B66" i="2"/>
  <c r="AH916" i="1"/>
  <c r="AH885" i="1"/>
  <c r="AH853" i="1"/>
  <c r="AH631" i="1"/>
  <c r="AH146" i="1"/>
  <c r="AH101" i="1"/>
  <c r="B375" i="2"/>
  <c r="AH459" i="1"/>
  <c r="AH63" i="1"/>
  <c r="AJ1105" i="1"/>
  <c r="AJ1044" i="1"/>
  <c r="AJ980" i="1"/>
  <c r="AJ916" i="1"/>
  <c r="AJ852" i="1"/>
  <c r="AJ803" i="1"/>
  <c r="AJ738" i="1"/>
  <c r="AJ676" i="1"/>
  <c r="H1022" i="2"/>
  <c r="H990" i="2"/>
  <c r="H958" i="2"/>
  <c r="H926" i="2"/>
  <c r="H894" i="2"/>
  <c r="H862" i="2"/>
  <c r="H830" i="2"/>
  <c r="H798" i="2"/>
  <c r="H766" i="2"/>
  <c r="H734" i="2"/>
  <c r="H702" i="2"/>
  <c r="H670" i="2"/>
  <c r="H638" i="2"/>
  <c r="H606" i="2"/>
  <c r="H574" i="2"/>
  <c r="H542" i="2"/>
  <c r="H1017" i="2"/>
  <c r="H889" i="2"/>
  <c r="H761" i="2"/>
  <c r="H633" i="2"/>
  <c r="H529" i="2"/>
  <c r="H497" i="2"/>
  <c r="H465" i="2"/>
  <c r="H433" i="2"/>
  <c r="H401" i="2"/>
  <c r="H369" i="2"/>
  <c r="H337" i="2"/>
  <c r="H305" i="2"/>
  <c r="H273" i="2"/>
  <c r="H241" i="2"/>
  <c r="H209" i="2"/>
  <c r="H177" i="2"/>
  <c r="H145" i="2"/>
  <c r="H113" i="2"/>
  <c r="H81" i="2"/>
  <c r="H49" i="2"/>
  <c r="AH173" i="1"/>
  <c r="B146" i="2"/>
  <c r="AH828" i="1"/>
  <c r="B33" i="2"/>
  <c r="AH1045" i="1"/>
  <c r="AH756" i="1"/>
  <c r="AH602" i="1"/>
  <c r="AH404" i="1"/>
  <c r="AH32" i="1"/>
  <c r="B355" i="2"/>
  <c r="AH939" i="1"/>
  <c r="AH905" i="1"/>
  <c r="AH874" i="1"/>
  <c r="AH842" i="1"/>
  <c r="AH450" i="1"/>
  <c r="AH136" i="1"/>
  <c r="AH48" i="1"/>
  <c r="B209" i="2"/>
  <c r="AH153" i="1"/>
  <c r="H20" i="2"/>
  <c r="AJ1088" i="1"/>
  <c r="AJ1024" i="1"/>
  <c r="AJ960" i="1"/>
  <c r="AJ896" i="1"/>
  <c r="AJ832" i="1"/>
  <c r="AJ783" i="1"/>
  <c r="AJ720" i="1"/>
  <c r="H1044" i="2"/>
  <c r="H1012" i="2"/>
  <c r="H980" i="2"/>
  <c r="H948" i="2"/>
  <c r="H916" i="2"/>
  <c r="H884" i="2"/>
  <c r="H852" i="2"/>
  <c r="H820" i="2"/>
  <c r="H788" i="2"/>
  <c r="H756" i="2"/>
  <c r="H724" i="2"/>
  <c r="H692" i="2"/>
  <c r="H660" i="2"/>
  <c r="H628" i="2"/>
  <c r="H596" i="2"/>
  <c r="H564" i="2"/>
  <c r="H1043" i="2"/>
  <c r="H977" i="2"/>
  <c r="H849" i="2"/>
  <c r="H721" i="2"/>
  <c r="H593" i="2"/>
  <c r="H519" i="2"/>
  <c r="H487" i="2"/>
  <c r="H455" i="2"/>
  <c r="H423" i="2"/>
  <c r="H391" i="2"/>
  <c r="H359" i="2"/>
  <c r="H327" i="2"/>
  <c r="H295" i="2"/>
  <c r="H263" i="2"/>
  <c r="H231" i="2"/>
  <c r="H199" i="2"/>
  <c r="H167" i="2"/>
  <c r="H135" i="2"/>
  <c r="H103" i="2"/>
  <c r="H71" i="2"/>
  <c r="H39" i="2"/>
  <c r="AH88" i="1"/>
  <c r="AH917" i="1"/>
  <c r="AH140" i="1"/>
  <c r="AH66" i="1"/>
  <c r="AH779" i="1"/>
  <c r="AH625" i="1"/>
  <c r="AH522" i="1"/>
  <c r="AH96" i="1"/>
  <c r="B857" i="2"/>
  <c r="B242" i="2"/>
  <c r="AH929" i="1"/>
  <c r="AH896" i="1"/>
  <c r="AH864" i="1"/>
  <c r="AH832" i="1"/>
  <c r="AH428" i="1"/>
  <c r="AH114" i="1"/>
  <c r="AH38" i="1"/>
  <c r="B49" i="2"/>
  <c r="AH87" i="1"/>
  <c r="AJ1132" i="1"/>
  <c r="AJ1067" i="1"/>
  <c r="AJ1004" i="1"/>
  <c r="AJ940" i="1"/>
  <c r="AJ876" i="1"/>
  <c r="AJ818" i="1"/>
  <c r="AJ763" i="1"/>
  <c r="AJ700" i="1"/>
  <c r="H1034" i="2"/>
  <c r="H1002" i="2"/>
  <c r="H970" i="2"/>
  <c r="H938" i="2"/>
  <c r="H906" i="2"/>
  <c r="H874" i="2"/>
  <c r="H842" i="2"/>
  <c r="H810" i="2"/>
  <c r="H778" i="2"/>
  <c r="H746" i="2"/>
  <c r="H714" i="2"/>
  <c r="H682" i="2"/>
  <c r="H626" i="2"/>
  <c r="H969" i="2"/>
  <c r="H517" i="2"/>
  <c r="H389" i="2"/>
  <c r="H261" i="2"/>
  <c r="H133" i="2"/>
  <c r="H23" i="2"/>
  <c r="AJ1099" i="1"/>
  <c r="AJ1011" i="1"/>
  <c r="H955" i="2"/>
  <c r="H827" i="2"/>
  <c r="H699" i="2"/>
  <c r="H571" i="2"/>
  <c r="AJ1098" i="1"/>
  <c r="AJ1015" i="1"/>
  <c r="AJ927" i="1"/>
  <c r="AJ842" i="1"/>
  <c r="H949" i="2"/>
  <c r="H823" i="2"/>
  <c r="H567" i="2"/>
  <c r="H418" i="2"/>
  <c r="H290" i="2"/>
  <c r="H162" i="2"/>
  <c r="H34" i="2"/>
  <c r="AJ990" i="1"/>
  <c r="AJ861" i="1"/>
  <c r="AJ761" i="1"/>
  <c r="AJ671" i="1"/>
  <c r="AJ603" i="1"/>
  <c r="AJ533" i="1"/>
  <c r="AJ455" i="1"/>
  <c r="AJ387" i="1"/>
  <c r="B862" i="2"/>
  <c r="AH1137" i="1"/>
  <c r="AH56" i="1"/>
  <c r="AH517" i="1"/>
  <c r="AH385" i="1"/>
  <c r="B225" i="2"/>
  <c r="AH1105" i="1"/>
  <c r="AH263" i="1"/>
  <c r="AH8" i="1"/>
  <c r="AH615" i="1"/>
  <c r="AH541" i="1"/>
  <c r="AH391" i="1"/>
  <c r="AH862" i="1"/>
  <c r="H1000" i="2"/>
  <c r="H929" i="2"/>
  <c r="H123" i="2"/>
  <c r="AH33" i="1"/>
  <c r="AH876" i="1"/>
  <c r="AH50" i="1"/>
  <c r="AJ1092" i="1"/>
  <c r="AJ836" i="1"/>
  <c r="H1014" i="2"/>
  <c r="H886" i="2"/>
  <c r="H758" i="2"/>
  <c r="H630" i="2"/>
  <c r="H985" i="2"/>
  <c r="H521" i="2"/>
  <c r="H393" i="2"/>
  <c r="H265" i="2"/>
  <c r="H137" i="2"/>
  <c r="AH125" i="1"/>
  <c r="AH780" i="1"/>
  <c r="B915" i="2"/>
  <c r="AH866" i="1"/>
  <c r="AH40" i="1"/>
  <c r="AJ1071" i="1"/>
  <c r="AJ822" i="1"/>
  <c r="H1004" i="2"/>
  <c r="H876" i="2"/>
  <c r="H748" i="2"/>
  <c r="H620" i="2"/>
  <c r="H945" i="2"/>
  <c r="H511" i="2"/>
  <c r="H383" i="2"/>
  <c r="H255" i="2"/>
  <c r="H127" i="2"/>
  <c r="AH27" i="1"/>
  <c r="AH771" i="1"/>
  <c r="B629" i="2"/>
  <c r="AH857" i="1"/>
  <c r="B628" i="2"/>
  <c r="AJ1052" i="1"/>
  <c r="AJ808" i="1"/>
  <c r="H994" i="2"/>
  <c r="H866" i="2"/>
  <c r="H738" i="2"/>
  <c r="H841" i="2"/>
  <c r="H101" i="2"/>
  <c r="H923" i="2"/>
  <c r="H539" i="2"/>
  <c r="AJ989" i="1"/>
  <c r="AJ821" i="1"/>
  <c r="H759" i="2"/>
  <c r="H386" i="2"/>
  <c r="H130" i="2"/>
  <c r="AJ946" i="1"/>
  <c r="AJ739" i="1"/>
  <c r="AJ584" i="1"/>
  <c r="AJ437" i="1"/>
  <c r="AJ326" i="1"/>
  <c r="AJ262" i="1"/>
  <c r="H951" i="2"/>
  <c r="H669" i="2"/>
  <c r="H476" i="2"/>
  <c r="H348" i="2"/>
  <c r="H220" i="2"/>
  <c r="H92" i="2"/>
  <c r="AJ1049" i="1"/>
  <c r="AJ902" i="1"/>
  <c r="AJ781" i="1"/>
  <c r="AJ697" i="1"/>
  <c r="AJ626" i="1"/>
  <c r="AJ561" i="1"/>
  <c r="AJ504" i="1"/>
  <c r="AJ441" i="1"/>
  <c r="AJ382" i="1"/>
  <c r="AJ317" i="1"/>
  <c r="H911" i="2"/>
  <c r="H687" i="2"/>
  <c r="H352" i="2"/>
  <c r="H96" i="2"/>
  <c r="AJ958" i="1"/>
  <c r="AJ752" i="1"/>
  <c r="AJ600" i="1"/>
  <c r="AJ467" i="1"/>
  <c r="AJ348" i="1"/>
  <c r="AJ236" i="1"/>
  <c r="AJ167" i="1"/>
  <c r="AJ109" i="1"/>
  <c r="AJ49" i="1"/>
  <c r="H536" i="2"/>
  <c r="H586" i="2"/>
  <c r="H809" i="2"/>
  <c r="H477" i="2"/>
  <c r="H349" i="2"/>
  <c r="H221" i="2"/>
  <c r="H93" i="2"/>
  <c r="H5" i="2"/>
  <c r="AJ1072" i="1"/>
  <c r="AJ982" i="1"/>
  <c r="H915" i="2"/>
  <c r="H787" i="2"/>
  <c r="H659" i="2"/>
  <c r="H17" i="2"/>
  <c r="AJ1070" i="1"/>
  <c r="AJ986" i="1"/>
  <c r="AJ901" i="1"/>
  <c r="AJ816" i="1"/>
  <c r="H909" i="2"/>
  <c r="H743" i="2"/>
  <c r="H506" i="2"/>
  <c r="H378" i="2"/>
  <c r="H250" i="2"/>
  <c r="H122" i="2"/>
  <c r="AJ1102" i="1"/>
  <c r="AJ939" i="1"/>
  <c r="AJ825" i="1"/>
  <c r="AJ731" i="1"/>
  <c r="AJ649" i="1"/>
  <c r="AJ580" i="1"/>
  <c r="AJ505" i="1"/>
  <c r="AJ433" i="1"/>
  <c r="AJ370" i="1"/>
  <c r="AJ306" i="1"/>
  <c r="AJ242" i="1"/>
  <c r="H845" i="2"/>
  <c r="H589" i="2"/>
  <c r="H436" i="2"/>
  <c r="H308" i="2"/>
  <c r="H180" i="2"/>
  <c r="H52" i="2"/>
  <c r="AJ994" i="1"/>
  <c r="AJ866" i="1"/>
  <c r="AJ754" i="1"/>
  <c r="AJ670" i="1"/>
  <c r="AJ606" i="1"/>
  <c r="AJ541" i="1"/>
  <c r="AJ483" i="1"/>
  <c r="AJ424" i="1"/>
  <c r="AJ361" i="1"/>
  <c r="AJ297" i="1"/>
  <c r="H815" i="2"/>
  <c r="H528" i="2"/>
  <c r="H272" i="2"/>
  <c r="H9" i="2"/>
  <c r="AJ886" i="1"/>
  <c r="AJ694" i="1"/>
  <c r="AJ547" i="1"/>
  <c r="AJ422" i="1"/>
  <c r="AJ308" i="1"/>
  <c r="AJ212" i="1"/>
  <c r="AJ149" i="1"/>
  <c r="AJ84" i="1"/>
  <c r="AJ27" i="1"/>
  <c r="H376" i="2"/>
  <c r="H546" i="2"/>
  <c r="H649" i="2"/>
  <c r="H437" i="2"/>
  <c r="H309" i="2"/>
  <c r="H181" i="2"/>
  <c r="H53" i="2"/>
  <c r="AJ1131" i="1"/>
  <c r="AJ1043" i="1"/>
  <c r="H1003" i="2"/>
  <c r="H875" i="2"/>
  <c r="H747" i="2"/>
  <c r="H619" i="2"/>
  <c r="AJ1125" i="1"/>
  <c r="AJ1047" i="1"/>
  <c r="AJ957" i="1"/>
  <c r="AJ874" i="1"/>
  <c r="H997" i="2"/>
  <c r="H959" i="2"/>
  <c r="H663" i="2"/>
  <c r="H466" i="2"/>
  <c r="H338" i="2"/>
  <c r="H210" i="2"/>
  <c r="H82" i="2"/>
  <c r="AJ1053" i="1"/>
  <c r="AJ903" i="1"/>
  <c r="AJ793" i="1"/>
  <c r="AJ703" i="1"/>
  <c r="AJ627" i="1"/>
  <c r="AJ562" i="1"/>
  <c r="AJ484" i="1"/>
  <c r="AJ405" i="1"/>
  <c r="AJ350" i="1"/>
  <c r="AJ286" i="1"/>
  <c r="AJ222" i="1"/>
  <c r="H765" i="2"/>
  <c r="H524" i="2"/>
  <c r="H396" i="2"/>
  <c r="H268" i="2"/>
  <c r="H140" i="2"/>
  <c r="AJ1135" i="1"/>
  <c r="AJ945" i="1"/>
  <c r="AJ830" i="1"/>
  <c r="AJ729" i="1"/>
  <c r="AJ648" i="1"/>
  <c r="AJ587" i="1"/>
  <c r="AJ521" i="1"/>
  <c r="AJ464" i="1"/>
  <c r="AJ409" i="1"/>
  <c r="AJ341" i="1"/>
  <c r="AJ277" i="1"/>
  <c r="H735" i="2"/>
  <c r="H448" i="2"/>
  <c r="H192" i="2"/>
  <c r="AJ1042" i="1"/>
  <c r="AJ820" i="1"/>
  <c r="AJ646" i="1"/>
  <c r="AJ506" i="1"/>
  <c r="AJ392" i="1"/>
  <c r="AJ268" i="1"/>
  <c r="AJ191" i="1"/>
  <c r="AJ128" i="1"/>
  <c r="AJ71" i="1"/>
  <c r="AJ7" i="1"/>
  <c r="H634" i="2"/>
  <c r="H269" i="2"/>
  <c r="AJ1014" i="1"/>
  <c r="H579" i="2"/>
  <c r="AJ847" i="1"/>
  <c r="H426" i="2"/>
  <c r="AJ993" i="1"/>
  <c r="AJ607" i="1"/>
  <c r="AJ330" i="1"/>
  <c r="H484" i="2"/>
  <c r="AJ1068" i="1"/>
  <c r="AJ630" i="1"/>
  <c r="AJ386" i="1"/>
  <c r="H368" i="2"/>
  <c r="AJ601" i="1"/>
  <c r="AJ171" i="1"/>
  <c r="H280" i="2"/>
  <c r="AJ769" i="1"/>
  <c r="AJ585" i="1"/>
  <c r="AJ428" i="1"/>
  <c r="AJ296" i="1"/>
  <c r="AJ202" i="1"/>
  <c r="AJ135" i="1"/>
  <c r="AJ64" i="1"/>
  <c r="H709" i="2"/>
  <c r="H366" i="2"/>
  <c r="AJ1129" i="1"/>
  <c r="AJ639" i="1"/>
  <c r="AJ449" i="1"/>
  <c r="AJ184" i="1"/>
  <c r="B198" i="2"/>
  <c r="AH598" i="1"/>
  <c r="B298" i="2"/>
  <c r="AH324" i="1"/>
  <c r="AH179" i="1"/>
  <c r="B41" i="2"/>
  <c r="B467" i="2"/>
  <c r="AH747" i="1"/>
  <c r="AH846" i="1"/>
  <c r="AH1060" i="1"/>
  <c r="AH330" i="1"/>
  <c r="AH79" i="1"/>
  <c r="AH36" i="1"/>
  <c r="H872" i="2"/>
  <c r="H507" i="2"/>
  <c r="AH19" i="1"/>
  <c r="B376" i="2"/>
  <c r="AH844" i="1"/>
  <c r="B241" i="2"/>
  <c r="AJ1028" i="1"/>
  <c r="AJ787" i="1"/>
  <c r="H982" i="2"/>
  <c r="H854" i="2"/>
  <c r="H726" i="2"/>
  <c r="H598" i="2"/>
  <c r="H857" i="2"/>
  <c r="H489" i="2"/>
  <c r="H361" i="2"/>
  <c r="H233" i="2"/>
  <c r="H105" i="2"/>
  <c r="AH924" i="1"/>
  <c r="AH626" i="1"/>
  <c r="B274" i="2"/>
  <c r="AH834" i="1"/>
  <c r="B81" i="2"/>
  <c r="AJ1008" i="1"/>
  <c r="AJ767" i="1"/>
  <c r="H972" i="2"/>
  <c r="H844" i="2"/>
  <c r="H716" i="2"/>
  <c r="H588" i="2"/>
  <c r="H817" i="2"/>
  <c r="H479" i="2"/>
  <c r="H351" i="2"/>
  <c r="H223" i="2"/>
  <c r="H95" i="2"/>
  <c r="AH884" i="1"/>
  <c r="AH617" i="1"/>
  <c r="B130" i="2"/>
  <c r="AH825" i="1"/>
  <c r="AH567" i="1"/>
  <c r="AJ988" i="1"/>
  <c r="AJ746" i="1"/>
  <c r="H962" i="2"/>
  <c r="H834" i="2"/>
  <c r="H706" i="2"/>
  <c r="H485" i="2"/>
  <c r="H6" i="2"/>
  <c r="H795" i="2"/>
  <c r="AJ1113" i="1"/>
  <c r="AJ949" i="1"/>
  <c r="H981" i="2"/>
  <c r="H631" i="2"/>
  <c r="H322" i="2"/>
  <c r="H66" i="2"/>
  <c r="AJ889" i="1"/>
  <c r="AJ693" i="1"/>
  <c r="AJ554" i="1"/>
  <c r="AJ403" i="1"/>
  <c r="AJ310" i="1"/>
  <c r="AJ246" i="1"/>
  <c r="H861" i="2"/>
  <c r="H605" i="2"/>
  <c r="H444" i="2"/>
  <c r="H316" i="2"/>
  <c r="H188" i="2"/>
  <c r="H60" i="2"/>
  <c r="AJ1003" i="1"/>
  <c r="AJ873" i="1"/>
  <c r="AJ760" i="1"/>
  <c r="AJ675" i="1"/>
  <c r="AJ610" i="1"/>
  <c r="AJ545" i="1"/>
  <c r="AJ487" i="1"/>
  <c r="AJ430" i="1"/>
  <c r="AJ365" i="1"/>
  <c r="AJ301" i="1"/>
  <c r="H831" i="2"/>
  <c r="H559" i="2"/>
  <c r="H288" i="2"/>
  <c r="H32" i="2"/>
  <c r="AJ899" i="1"/>
  <c r="AJ705" i="1"/>
  <c r="AJ560" i="1"/>
  <c r="AJ438" i="1"/>
  <c r="AJ316" i="1"/>
  <c r="AJ215" i="1"/>
  <c r="AJ150" i="1"/>
  <c r="AJ92" i="1"/>
  <c r="AJ32" i="1"/>
  <c r="H424" i="2"/>
  <c r="H554" i="2"/>
  <c r="H681" i="2"/>
  <c r="H445" i="2"/>
  <c r="H317" i="2"/>
  <c r="H189" i="2"/>
  <c r="H61" i="2"/>
  <c r="AJ1138" i="1"/>
  <c r="AJ1046" i="1"/>
  <c r="H1011" i="2"/>
  <c r="H883" i="2"/>
  <c r="H755" i="2"/>
  <c r="H627" i="2"/>
  <c r="AJ1130" i="1"/>
  <c r="AJ1050" i="1"/>
  <c r="AJ967" i="1"/>
  <c r="AJ879" i="1"/>
  <c r="H1005" i="2"/>
  <c r="H991" i="2"/>
  <c r="H679" i="2"/>
  <c r="H474" i="2"/>
  <c r="H346" i="2"/>
  <c r="H218" i="2"/>
  <c r="H90" i="2"/>
  <c r="AJ1058" i="1"/>
  <c r="AJ910" i="1"/>
  <c r="AJ798" i="1"/>
  <c r="AJ709" i="1"/>
  <c r="AJ632" i="1"/>
  <c r="AJ566" i="1"/>
  <c r="AJ488" i="1"/>
  <c r="AJ412" i="1"/>
  <c r="AJ354" i="1"/>
  <c r="AJ290" i="1"/>
  <c r="AJ226" i="1"/>
  <c r="H781" i="2"/>
  <c r="H532" i="2"/>
  <c r="H404" i="2"/>
  <c r="H276" i="2"/>
  <c r="H148" i="2"/>
  <c r="H15" i="2"/>
  <c r="AJ951" i="1"/>
  <c r="AJ838" i="1"/>
  <c r="AJ730" i="1"/>
  <c r="AJ652" i="1"/>
  <c r="AJ592" i="1"/>
  <c r="AJ522" i="1"/>
  <c r="AJ469" i="1"/>
  <c r="AJ410" i="1"/>
  <c r="AJ345" i="1"/>
  <c r="AJ281" i="1"/>
  <c r="H751" i="2"/>
  <c r="H464" i="2"/>
  <c r="H208" i="2"/>
  <c r="AJ1062" i="1"/>
  <c r="AJ829" i="1"/>
  <c r="AJ654" i="1"/>
  <c r="AJ515" i="1"/>
  <c r="AJ400" i="1"/>
  <c r="AJ276" i="1"/>
  <c r="AJ195" i="1"/>
  <c r="AJ133" i="1"/>
  <c r="AJ75" i="1"/>
  <c r="AJ11" i="1"/>
  <c r="H642" i="2"/>
  <c r="H1025" i="2"/>
  <c r="H533" i="2"/>
  <c r="H405" i="2"/>
  <c r="H277" i="2"/>
  <c r="H149" i="2"/>
  <c r="H27" i="2"/>
  <c r="AJ1114" i="1"/>
  <c r="AJ1017" i="1"/>
  <c r="H971" i="2"/>
  <c r="H843" i="2"/>
  <c r="H715" i="2"/>
  <c r="H587" i="2"/>
  <c r="AJ1106" i="1"/>
  <c r="AJ1021" i="1"/>
  <c r="AJ938" i="1"/>
  <c r="AJ853" i="1"/>
  <c r="H965" i="2"/>
  <c r="H855" i="2"/>
  <c r="H599" i="2"/>
  <c r="H434" i="2"/>
  <c r="H306" i="2"/>
  <c r="H178" i="2"/>
  <c r="H50" i="2"/>
  <c r="AJ1013" i="1"/>
  <c r="AJ875" i="1"/>
  <c r="AJ772" i="1"/>
  <c r="AJ682" i="1"/>
  <c r="AJ611" i="1"/>
  <c r="AJ542" i="1"/>
  <c r="AJ465" i="1"/>
  <c r="AJ395" i="1"/>
  <c r="AJ334" i="1"/>
  <c r="AJ270" i="1"/>
  <c r="H1015" i="2"/>
  <c r="H701" i="2"/>
  <c r="H492" i="2"/>
  <c r="H364" i="2"/>
  <c r="H236" i="2"/>
  <c r="H108" i="2"/>
  <c r="AJ1079" i="1"/>
  <c r="AJ915" i="1"/>
  <c r="AJ792" i="1"/>
  <c r="AJ707" i="1"/>
  <c r="AJ631" i="1"/>
  <c r="AJ571" i="1"/>
  <c r="AJ510" i="1"/>
  <c r="AJ450" i="1"/>
  <c r="AJ390" i="1"/>
  <c r="AJ325" i="1"/>
  <c r="H975" i="2"/>
  <c r="H741" i="2"/>
  <c r="H384" i="2"/>
  <c r="H128" i="2"/>
  <c r="AJ975" i="1"/>
  <c r="AJ764" i="1"/>
  <c r="AJ609" i="1"/>
  <c r="AJ472" i="1"/>
  <c r="AJ364" i="1"/>
  <c r="AJ247" i="1"/>
  <c r="AJ175" i="1"/>
  <c r="AJ118" i="1"/>
  <c r="AJ58" i="1"/>
  <c r="H639" i="2"/>
  <c r="H1001" i="2"/>
  <c r="H141" i="2"/>
  <c r="H963" i="2"/>
  <c r="AJ1103" i="1"/>
  <c r="H957" i="2"/>
  <c r="H298" i="2"/>
  <c r="AJ867" i="1"/>
  <c r="AJ537" i="1"/>
  <c r="AJ266" i="1"/>
  <c r="H356" i="2"/>
  <c r="AJ909" i="1"/>
  <c r="AJ565" i="1"/>
  <c r="AJ321" i="1"/>
  <c r="H112" i="2"/>
  <c r="AJ468" i="1"/>
  <c r="AJ113" i="1"/>
  <c r="H120" i="2"/>
  <c r="AJ721" i="1"/>
  <c r="AJ534" i="1"/>
  <c r="AJ396" i="1"/>
  <c r="AJ265" i="1"/>
  <c r="AJ185" i="1"/>
  <c r="AJ115" i="1"/>
  <c r="AJ43" i="1"/>
  <c r="H581" i="2"/>
  <c r="H302" i="2"/>
  <c r="AJ974" i="1"/>
  <c r="AH782" i="1"/>
  <c r="AH480" i="1"/>
  <c r="AH959" i="1"/>
  <c r="AH260" i="1"/>
  <c r="AH5" i="1"/>
  <c r="AH612" i="1"/>
  <c r="AH520" i="1"/>
  <c r="AH388" i="1"/>
  <c r="B332" i="2"/>
  <c r="B54" i="2"/>
  <c r="AH266" i="1"/>
  <c r="AH776" i="1"/>
  <c r="AJ1063" i="1"/>
  <c r="H744" i="2"/>
  <c r="H379" i="2"/>
  <c r="AH810" i="1"/>
  <c r="AH987" i="1"/>
  <c r="AH452" i="1"/>
  <c r="AH155" i="1"/>
  <c r="AJ964" i="1"/>
  <c r="AJ724" i="1"/>
  <c r="H950" i="2"/>
  <c r="H822" i="2"/>
  <c r="H694" i="2"/>
  <c r="H566" i="2"/>
  <c r="H729" i="2"/>
  <c r="H457" i="2"/>
  <c r="H329" i="2"/>
  <c r="H201" i="2"/>
  <c r="H73" i="2"/>
  <c r="AH148" i="1"/>
  <c r="AH523" i="1"/>
  <c r="AH931" i="1"/>
  <c r="AH430" i="1"/>
  <c r="AH117" i="1"/>
  <c r="AJ944" i="1"/>
  <c r="AJ704" i="1"/>
  <c r="H940" i="2"/>
  <c r="H812" i="2"/>
  <c r="H684" i="2"/>
  <c r="H556" i="2"/>
  <c r="H689" i="2"/>
  <c r="H447" i="2"/>
  <c r="H319" i="2"/>
  <c r="H191" i="2"/>
  <c r="H63" i="2"/>
  <c r="AH54" i="1"/>
  <c r="AH495" i="1"/>
  <c r="AH921" i="1"/>
  <c r="AH411" i="1"/>
  <c r="AH67" i="1"/>
  <c r="AJ924" i="1"/>
  <c r="AJ684" i="1"/>
  <c r="H930" i="2"/>
  <c r="H802" i="2"/>
  <c r="H674" i="2"/>
  <c r="H357" i="2"/>
  <c r="AJ1078" i="1"/>
  <c r="H667" i="2"/>
  <c r="AJ1077" i="1"/>
  <c r="AJ906" i="1"/>
  <c r="H917" i="2"/>
  <c r="H514" i="2"/>
  <c r="H258" i="2"/>
  <c r="AJ1108" i="1"/>
  <c r="AJ833" i="1"/>
  <c r="AJ653" i="1"/>
  <c r="AJ513" i="1"/>
  <c r="AJ374" i="1"/>
  <c r="AJ294" i="1"/>
  <c r="AJ230" i="1"/>
  <c r="H797" i="2"/>
  <c r="H541" i="2"/>
  <c r="H412" i="2"/>
  <c r="H284" i="2"/>
  <c r="H156" i="2"/>
  <c r="H28" i="2"/>
  <c r="AJ955" i="1"/>
  <c r="AJ845" i="1"/>
  <c r="AJ737" i="1"/>
  <c r="AJ656" i="1"/>
  <c r="AJ596" i="1"/>
  <c r="AJ526" i="1"/>
  <c r="AJ470" i="1"/>
  <c r="AJ411" i="1"/>
  <c r="AJ349" i="1"/>
  <c r="AJ285" i="1"/>
  <c r="H767" i="2"/>
  <c r="H480" i="2"/>
  <c r="H224" i="2"/>
  <c r="AJ1085" i="1"/>
  <c r="AJ843" i="1"/>
  <c r="AJ662" i="1"/>
  <c r="AJ516" i="1"/>
  <c r="AJ406" i="1"/>
  <c r="AJ284" i="1"/>
  <c r="AJ200" i="1"/>
  <c r="AJ137" i="1"/>
  <c r="AJ79" i="1"/>
  <c r="AJ15" i="1"/>
  <c r="H650" i="2"/>
  <c r="H1033" i="2"/>
  <c r="H553" i="2"/>
  <c r="H413" i="2"/>
  <c r="H285" i="2"/>
  <c r="H157" i="2"/>
  <c r="H29" i="2"/>
  <c r="AJ1120" i="1"/>
  <c r="AJ1027" i="1"/>
  <c r="H979" i="2"/>
  <c r="H851" i="2"/>
  <c r="H723" i="2"/>
  <c r="H595" i="2"/>
  <c r="AJ1112" i="1"/>
  <c r="AJ1031" i="1"/>
  <c r="AJ943" i="1"/>
  <c r="AJ858" i="1"/>
  <c r="H973" i="2"/>
  <c r="H871" i="2"/>
  <c r="H615" i="2"/>
  <c r="H442" i="2"/>
  <c r="H314" i="2"/>
  <c r="H186" i="2"/>
  <c r="H58" i="2"/>
  <c r="AJ1022" i="1"/>
  <c r="AJ882" i="1"/>
  <c r="AJ777" i="1"/>
  <c r="AJ687" i="1"/>
  <c r="AJ615" i="1"/>
  <c r="AJ546" i="1"/>
  <c r="AJ471" i="1"/>
  <c r="AJ399" i="1"/>
  <c r="AJ338" i="1"/>
  <c r="AJ274" i="1"/>
  <c r="AJ213" i="1"/>
  <c r="H717" i="2"/>
  <c r="H500" i="2"/>
  <c r="H372" i="2"/>
  <c r="H244" i="2"/>
  <c r="H116" i="2"/>
  <c r="AJ1090" i="1"/>
  <c r="AJ923" i="1"/>
  <c r="AJ797" i="1"/>
  <c r="AJ713" i="1"/>
  <c r="AJ636" i="1"/>
  <c r="AJ575" i="1"/>
  <c r="AJ511" i="1"/>
  <c r="AJ454" i="1"/>
  <c r="AJ394" i="1"/>
  <c r="AJ329" i="1"/>
  <c r="H1007" i="2"/>
  <c r="H805" i="2"/>
  <c r="H400" i="2"/>
  <c r="H144" i="2"/>
  <c r="AJ978" i="1"/>
  <c r="AJ774" i="1"/>
  <c r="AJ617" i="1"/>
  <c r="AJ480" i="1"/>
  <c r="AJ372" i="1"/>
  <c r="AJ252" i="1"/>
  <c r="AJ179" i="1"/>
  <c r="AJ122" i="1"/>
  <c r="AJ62" i="1"/>
  <c r="H703" i="2"/>
  <c r="H610" i="2"/>
  <c r="H905" i="2"/>
  <c r="H501" i="2"/>
  <c r="H373" i="2"/>
  <c r="H245" i="2"/>
  <c r="H117" i="2"/>
  <c r="H10" i="2"/>
  <c r="AJ1089" i="1"/>
  <c r="AJ998" i="1"/>
  <c r="H939" i="2"/>
  <c r="H811" i="2"/>
  <c r="H683" i="2"/>
  <c r="H555" i="2"/>
  <c r="AJ1087" i="1"/>
  <c r="AJ1002" i="1"/>
  <c r="AJ917" i="1"/>
  <c r="AJ831" i="1"/>
  <c r="H933" i="2"/>
  <c r="H791" i="2"/>
  <c r="H530" i="2"/>
  <c r="H402" i="2"/>
  <c r="H274" i="2"/>
  <c r="H146" i="2"/>
  <c r="AJ1139" i="1"/>
  <c r="AJ966" i="1"/>
  <c r="AJ846" i="1"/>
  <c r="AJ749" i="1"/>
  <c r="AJ661" i="1"/>
  <c r="AJ593" i="1"/>
  <c r="AJ523" i="1"/>
  <c r="AJ447" i="1"/>
  <c r="AJ379" i="1"/>
  <c r="AJ318" i="1"/>
  <c r="AJ254" i="1"/>
  <c r="H887" i="2"/>
  <c r="H637" i="2"/>
  <c r="H460" i="2"/>
  <c r="H332" i="2"/>
  <c r="H204" i="2"/>
  <c r="H76" i="2"/>
  <c r="AJ1026" i="1"/>
  <c r="AJ887" i="1"/>
  <c r="AJ770" i="1"/>
  <c r="AJ686" i="1"/>
  <c r="AJ618" i="1"/>
  <c r="AJ553" i="1"/>
  <c r="AJ495" i="1"/>
  <c r="AJ432" i="1"/>
  <c r="AJ373" i="1"/>
  <c r="AJ309" i="1"/>
  <c r="H863" i="2"/>
  <c r="H623" i="2"/>
  <c r="H320" i="2"/>
  <c r="H64" i="2"/>
  <c r="AJ929" i="1"/>
  <c r="AJ726" i="1"/>
  <c r="AJ581" i="1"/>
  <c r="AJ456" i="1"/>
  <c r="AJ332" i="1"/>
  <c r="AJ225" i="1"/>
  <c r="AJ158" i="1"/>
  <c r="AJ101" i="1"/>
  <c r="AJ41" i="1"/>
  <c r="H472" i="2"/>
  <c r="H525" i="2"/>
  <c r="H25" i="2"/>
  <c r="H835" i="2"/>
  <c r="AJ1018" i="1"/>
  <c r="H839" i="2"/>
  <c r="H170" i="2"/>
  <c r="AJ766" i="1"/>
  <c r="AJ461" i="1"/>
  <c r="H983" i="2"/>
  <c r="H228" i="2"/>
  <c r="AJ786" i="1"/>
  <c r="AJ509" i="1"/>
  <c r="H943" i="2"/>
  <c r="AJ961" i="1"/>
  <c r="AJ356" i="1"/>
  <c r="AJ53" i="1"/>
  <c r="H19" i="2"/>
  <c r="AJ678" i="1"/>
  <c r="AJ493" i="1"/>
  <c r="AJ360" i="1"/>
  <c r="AJ244" i="1"/>
  <c r="AJ169" i="1"/>
  <c r="AJ99" i="1"/>
  <c r="AJ25" i="1"/>
  <c r="H494" i="2"/>
  <c r="H238" i="2"/>
  <c r="AJ849" i="1"/>
  <c r="AJ530" i="1"/>
  <c r="AJ295" i="1"/>
  <c r="AJ124" i="1"/>
  <c r="AH1110" i="1"/>
  <c r="AH841" i="1"/>
  <c r="B89" i="2"/>
  <c r="AJ814" i="1"/>
  <c r="AH908" i="1"/>
  <c r="H1046" i="2"/>
  <c r="H1045" i="2"/>
  <c r="H169" i="2"/>
  <c r="AH898" i="1"/>
  <c r="H1036" i="2"/>
  <c r="H1035" i="2"/>
  <c r="H159" i="2"/>
  <c r="AH888" i="1"/>
  <c r="H1026" i="2"/>
  <c r="H229" i="2"/>
  <c r="AJ863" i="1"/>
  <c r="AJ1025" i="1"/>
  <c r="AJ342" i="1"/>
  <c r="H508" i="2"/>
  <c r="AJ1101" i="1"/>
  <c r="AJ640" i="1"/>
  <c r="AJ398" i="1"/>
  <c r="H416" i="2"/>
  <c r="AJ625" i="1"/>
  <c r="AJ183" i="1"/>
  <c r="H618" i="2"/>
  <c r="H253" i="2"/>
  <c r="AJ1001" i="1"/>
  <c r="H563" i="2"/>
  <c r="AJ837" i="1"/>
  <c r="H410" i="2"/>
  <c r="AJ981" i="1"/>
  <c r="AJ598" i="1"/>
  <c r="AJ322" i="1"/>
  <c r="H468" i="2"/>
  <c r="AJ1035" i="1"/>
  <c r="AJ622" i="1"/>
  <c r="AJ378" i="1"/>
  <c r="H336" i="2"/>
  <c r="AJ589" i="1"/>
  <c r="AJ163" i="1"/>
  <c r="H578" i="2"/>
  <c r="H213" i="2"/>
  <c r="AJ979" i="1"/>
  <c r="H14" i="2"/>
  <c r="AJ804" i="1"/>
  <c r="H370" i="2"/>
  <c r="AJ931" i="1"/>
  <c r="AJ576" i="1"/>
  <c r="AJ302" i="1"/>
  <c r="H428" i="2"/>
  <c r="AJ991" i="1"/>
  <c r="AJ602" i="1"/>
  <c r="AJ357" i="1"/>
  <c r="H256" i="2"/>
  <c r="AJ538" i="1"/>
  <c r="AJ145" i="1"/>
  <c r="H397" i="2"/>
  <c r="H583" i="2"/>
  <c r="H685" i="2"/>
  <c r="H719" i="2"/>
  <c r="AJ950" i="1"/>
  <c r="AJ223" i="1"/>
  <c r="H430" i="2"/>
  <c r="AJ498" i="1"/>
  <c r="AJ67" i="1"/>
  <c r="H597" i="2"/>
  <c r="H310" i="2"/>
  <c r="H54" i="2"/>
  <c r="AJ913" i="1"/>
  <c r="AH131" i="1"/>
  <c r="B763" i="2"/>
  <c r="B613" i="2"/>
  <c r="H616" i="2"/>
  <c r="AH139" i="1"/>
  <c r="H918" i="2"/>
  <c r="H601" i="2"/>
  <c r="H41" i="2"/>
  <c r="AH115" i="1"/>
  <c r="H908" i="2"/>
  <c r="H561" i="2"/>
  <c r="H31" i="2"/>
  <c r="AH105" i="1"/>
  <c r="H898" i="2"/>
  <c r="AJ985" i="1"/>
  <c r="H895" i="2"/>
  <c r="AJ782" i="1"/>
  <c r="AJ278" i="1"/>
  <c r="H380" i="2"/>
  <c r="AJ930" i="1"/>
  <c r="AJ579" i="1"/>
  <c r="AJ333" i="1"/>
  <c r="H160" i="2"/>
  <c r="AJ489" i="1"/>
  <c r="AJ123" i="1"/>
  <c r="H937" i="2"/>
  <c r="H125" i="2"/>
  <c r="H947" i="2"/>
  <c r="AJ1093" i="1"/>
  <c r="H941" i="2"/>
  <c r="H282" i="2"/>
  <c r="AJ854" i="1"/>
  <c r="AJ527" i="1"/>
  <c r="AJ258" i="1"/>
  <c r="H340" i="2"/>
  <c r="AJ894" i="1"/>
  <c r="AJ557" i="1"/>
  <c r="AJ313" i="1"/>
  <c r="H80" i="2"/>
  <c r="AJ457" i="1"/>
  <c r="AJ105" i="1"/>
  <c r="H777" i="2"/>
  <c r="H85" i="2"/>
  <c r="H907" i="2"/>
  <c r="AJ1065" i="1"/>
  <c r="H901" i="2"/>
  <c r="H242" i="2"/>
  <c r="AJ819" i="1"/>
  <c r="AJ500" i="1"/>
  <c r="AJ238" i="1"/>
  <c r="H300" i="2"/>
  <c r="AJ859" i="1"/>
  <c r="AJ536" i="1"/>
  <c r="AJ293" i="1"/>
  <c r="AJ1122" i="1"/>
  <c r="AJ413" i="1"/>
  <c r="AJ83" i="1"/>
  <c r="AJ1107" i="1"/>
  <c r="H42" i="2"/>
  <c r="H100" i="2"/>
  <c r="AJ753" i="1"/>
  <c r="AJ621" i="1"/>
  <c r="AJ152" i="1"/>
  <c r="H158" i="2"/>
  <c r="AJ393" i="1"/>
  <c r="AJ42" i="1"/>
  <c r="H502" i="2"/>
  <c r="H246" i="2"/>
  <c r="AJ1116" i="1"/>
  <c r="AJ855" i="1"/>
  <c r="AJ679" i="1"/>
  <c r="AJ559" i="1"/>
  <c r="AJ418" i="1"/>
  <c r="AJ275" i="1"/>
  <c r="AJ194" i="1"/>
  <c r="AJ126" i="1"/>
  <c r="AJ52" i="1"/>
  <c r="H575" i="2"/>
  <c r="H56" i="2"/>
  <c r="AJ790" i="1"/>
  <c r="H46" i="2"/>
  <c r="AJ745" i="1"/>
  <c r="AJ531" i="1"/>
  <c r="AJ279" i="1"/>
  <c r="AJ155" i="1"/>
  <c r="AJ46" i="1"/>
  <c r="AJ1110" i="1"/>
  <c r="AJ599" i="1"/>
  <c r="AJ323" i="1"/>
  <c r="AJ136" i="1"/>
  <c r="H392" i="2"/>
  <c r="AJ977" i="1"/>
  <c r="AJ351" i="1"/>
  <c r="AJ63" i="1"/>
  <c r="H867" i="2"/>
  <c r="H202" i="2"/>
  <c r="AJ218" i="1"/>
  <c r="AJ517" i="1"/>
  <c r="AJ497" i="1"/>
  <c r="AJ736" i="1"/>
  <c r="AJ304" i="1"/>
  <c r="AJ86" i="1"/>
  <c r="H254" i="2"/>
  <c r="AJ462" i="1"/>
  <c r="H789" i="2"/>
  <c r="AJ987" i="1"/>
  <c r="AJ595" i="1"/>
  <c r="AJ256" i="1"/>
  <c r="AJ116" i="1"/>
  <c r="H200" i="2"/>
  <c r="AJ1054" i="1"/>
  <c r="AJ408" i="1"/>
  <c r="AJ85" i="1"/>
  <c r="H365" i="2"/>
  <c r="AJ1083" i="1"/>
  <c r="H675" i="2"/>
  <c r="AJ911" i="1"/>
  <c r="H522" i="2"/>
  <c r="AJ1127" i="1"/>
  <c r="AJ657" i="1"/>
  <c r="AJ375" i="1"/>
  <c r="H621" i="2"/>
  <c r="H68" i="2"/>
  <c r="AJ681" i="1"/>
  <c r="AJ431" i="1"/>
  <c r="H591" i="2"/>
  <c r="AJ715" i="1"/>
  <c r="AJ220" i="1"/>
  <c r="H456" i="2"/>
  <c r="AJ935" i="1"/>
  <c r="AJ613" i="1"/>
  <c r="AJ444" i="1"/>
  <c r="AJ320" i="1"/>
  <c r="AJ217" i="1"/>
  <c r="AJ147" i="1"/>
  <c r="AJ77" i="1"/>
  <c r="H967" i="2"/>
  <c r="H414" i="2"/>
  <c r="H142" i="2"/>
  <c r="AJ706" i="1"/>
  <c r="AJ481" i="1"/>
  <c r="AJ209" i="1"/>
  <c r="AJ59" i="1"/>
  <c r="H565" i="2"/>
  <c r="H294" i="2"/>
  <c r="H38" i="2"/>
  <c r="AJ898" i="1"/>
  <c r="AJ711" i="1"/>
  <c r="AJ578" i="1"/>
  <c r="AJ435" i="1"/>
  <c r="AJ299" i="1"/>
  <c r="AJ203" i="1"/>
  <c r="AJ140" i="1"/>
  <c r="AJ65" i="1"/>
  <c r="H999" i="2"/>
  <c r="H168" i="2"/>
  <c r="AJ865" i="1"/>
  <c r="H126" i="2"/>
  <c r="AJ800" i="1"/>
  <c r="AJ551" i="1"/>
  <c r="AJ327" i="1"/>
  <c r="AJ172" i="1"/>
  <c r="AJ72" i="1"/>
  <c r="H86" i="2"/>
  <c r="AJ751" i="1"/>
  <c r="AJ429" i="1"/>
  <c r="AJ153" i="1"/>
  <c r="H520" i="2"/>
  <c r="AJ564" i="1"/>
  <c r="AJ549" i="1"/>
  <c r="AJ88" i="1"/>
  <c r="H995" i="2"/>
  <c r="H330" i="2"/>
  <c r="H749" i="2"/>
  <c r="AJ460" i="1"/>
  <c r="AJ263" i="1"/>
  <c r="AJ689" i="1"/>
  <c r="AJ272" i="1"/>
  <c r="AJ68" i="1"/>
  <c r="H318" i="2"/>
  <c r="AJ507" i="1"/>
  <c r="AJ12" i="1"/>
  <c r="H18" i="2"/>
  <c r="AJ624" i="1"/>
  <c r="AJ283" i="1"/>
  <c r="AJ100" i="1"/>
  <c r="H104" i="2"/>
  <c r="H78" i="2"/>
  <c r="AJ343" i="1"/>
  <c r="AJ55" i="1"/>
  <c r="H333" i="2"/>
  <c r="AJ1061" i="1"/>
  <c r="H643" i="2"/>
  <c r="AJ890" i="1"/>
  <c r="H490" i="2"/>
  <c r="AJ1081" i="1"/>
  <c r="AJ641" i="1"/>
  <c r="AJ362" i="1"/>
  <c r="H557" i="2"/>
  <c r="H36" i="2"/>
  <c r="AJ660" i="1"/>
  <c r="AJ415" i="1"/>
  <c r="H496" i="2"/>
  <c r="AJ673" i="1"/>
  <c r="AJ204" i="1"/>
  <c r="H344" i="2"/>
  <c r="AJ850" i="1"/>
  <c r="AJ605" i="1"/>
  <c r="AJ443" i="1"/>
  <c r="AJ312" i="1"/>
  <c r="AJ210" i="1"/>
  <c r="AJ143" i="1"/>
  <c r="AJ73" i="1"/>
  <c r="H821" i="2"/>
  <c r="H398" i="2"/>
  <c r="H110" i="2"/>
  <c r="AJ655" i="1"/>
  <c r="AJ473" i="1"/>
  <c r="AJ201" i="1"/>
  <c r="AJ54" i="1"/>
  <c r="H406" i="2"/>
  <c r="AJ1006" i="1"/>
  <c r="AJ104" i="1"/>
  <c r="AJ1086" i="1"/>
  <c r="AJ28" i="1"/>
  <c r="AJ1037" i="1"/>
  <c r="AJ788" i="1"/>
  <c r="H516" i="2"/>
  <c r="AJ337" i="1"/>
  <c r="AJ127" i="1"/>
  <c r="AJ434" i="1"/>
  <c r="AJ103" i="1"/>
  <c r="AJ647" i="1"/>
  <c r="H390" i="2"/>
  <c r="AJ569" i="1"/>
  <c r="H328" i="2"/>
  <c r="AJ188" i="1"/>
  <c r="AJ211" i="1"/>
  <c r="AJ969" i="1"/>
  <c r="H1021" i="2"/>
  <c r="AJ925" i="1"/>
  <c r="AJ298" i="1"/>
  <c r="H420" i="2"/>
  <c r="AJ597" i="1"/>
  <c r="H240" i="2"/>
  <c r="AJ141" i="1"/>
  <c r="H216" i="2"/>
  <c r="AJ556" i="1"/>
  <c r="AJ280" i="1"/>
  <c r="AJ125" i="1"/>
  <c r="H645" i="2"/>
  <c r="AJ1055" i="1"/>
  <c r="AJ590" i="1"/>
  <c r="AJ168" i="1"/>
  <c r="H342" i="2"/>
  <c r="AJ14" i="1"/>
  <c r="H429" i="2"/>
  <c r="AJ558" i="1"/>
  <c r="H432" i="2"/>
  <c r="H152" i="2"/>
  <c r="AJ47" i="1"/>
  <c r="H134" i="2"/>
  <c r="AJ893" i="1"/>
  <c r="AH744" i="1"/>
  <c r="B800" i="2"/>
  <c r="AH526" i="1"/>
  <c r="AJ900" i="1"/>
  <c r="H297" i="2"/>
  <c r="AJ880" i="1"/>
  <c r="H287" i="2"/>
  <c r="AJ860" i="1"/>
  <c r="AJ1034" i="1"/>
  <c r="AJ475" i="1"/>
  <c r="H124" i="2"/>
  <c r="AJ459" i="1"/>
  <c r="AJ785" i="1"/>
  <c r="H381" i="2"/>
  <c r="H691" i="2"/>
  <c r="H551" i="2"/>
  <c r="AJ666" i="1"/>
  <c r="H653" i="2"/>
  <c r="AJ436" i="1"/>
  <c r="AJ741" i="1"/>
  <c r="H504" i="2"/>
  <c r="AJ1066" i="1"/>
  <c r="AJ895" i="1"/>
  <c r="AJ1091" i="1"/>
  <c r="AJ366" i="1"/>
  <c r="H44" i="2"/>
  <c r="H512" i="2"/>
  <c r="AJ208" i="1"/>
  <c r="AJ933" i="1"/>
  <c r="AJ446" i="1"/>
  <c r="AJ328" i="1"/>
  <c r="AJ555" i="1"/>
  <c r="H725" i="2"/>
  <c r="AJ962" i="1"/>
  <c r="AJ616" i="1"/>
  <c r="AJ339" i="1"/>
  <c r="AJ162" i="1"/>
  <c r="AJ22" i="1"/>
  <c r="AJ965" i="1"/>
  <c r="AJ934" i="1"/>
  <c r="AJ367" i="1"/>
  <c r="AJ97" i="1"/>
  <c r="AJ794" i="1"/>
  <c r="AJ219" i="1"/>
  <c r="AJ650" i="1"/>
  <c r="AJ196" i="1"/>
  <c r="AJ869" i="1"/>
  <c r="AJ1123" i="1"/>
  <c r="AJ3" i="1"/>
  <c r="AJ173" i="1"/>
  <c r="AJ735" i="1"/>
  <c r="H262" i="2"/>
  <c r="AJ198" i="1"/>
  <c r="AJ801" i="1"/>
  <c r="AJ221" i="1"/>
  <c r="H109" i="2"/>
  <c r="AJ1082" i="1"/>
  <c r="AJ839" i="1"/>
  <c r="AJ250" i="1"/>
  <c r="AJ881" i="1"/>
  <c r="AJ305" i="1"/>
  <c r="AJ448" i="1"/>
  <c r="H88" i="2"/>
  <c r="AJ524" i="1"/>
  <c r="AJ181" i="1"/>
  <c r="AJ39" i="1"/>
  <c r="H286" i="2"/>
  <c r="AJ550" i="1"/>
  <c r="AJ142" i="1"/>
  <c r="H422" i="2"/>
  <c r="AJ1009" i="1"/>
  <c r="AJ635" i="1"/>
  <c r="AJ363" i="1"/>
  <c r="AJ108" i="1"/>
  <c r="H408" i="2"/>
  <c r="AJ577" i="1"/>
  <c r="AJ674" i="1"/>
  <c r="AJ237" i="1"/>
  <c r="AJ4" i="1"/>
  <c r="AJ570" i="1"/>
  <c r="AJ61" i="1"/>
  <c r="AJ905" i="1"/>
  <c r="H173" i="2"/>
  <c r="AJ698" i="1"/>
  <c r="H312" i="2"/>
  <c r="AJ156" i="1"/>
  <c r="AJ862" i="1"/>
  <c r="H326" i="2"/>
  <c r="AJ453" i="1"/>
  <c r="AJ10" i="1"/>
  <c r="AJ695" i="1"/>
  <c r="H745" i="2"/>
  <c r="H899" i="2"/>
  <c r="H893" i="2"/>
  <c r="AJ810" i="1"/>
  <c r="AJ234" i="1"/>
  <c r="AJ532" i="1"/>
  <c r="AJ1117" i="1"/>
  <c r="AJ82" i="1"/>
  <c r="AJ699" i="1"/>
  <c r="AJ380" i="1"/>
  <c r="AJ255" i="1"/>
  <c r="AJ35" i="1"/>
  <c r="H270" i="2"/>
  <c r="AJ548" i="1"/>
  <c r="AJ134" i="1"/>
  <c r="H278" i="2"/>
  <c r="H136" i="2"/>
  <c r="H45" i="2"/>
  <c r="AJ479" i="1"/>
  <c r="AJ796" i="1"/>
  <c r="AJ249" i="1"/>
  <c r="AJ1097" i="1"/>
  <c r="AJ953" i="1"/>
  <c r="AJ586" i="1"/>
  <c r="AJ307" i="1"/>
  <c r="AJ144" i="1"/>
  <c r="AJ6" i="1"/>
  <c r="AJ878" i="1"/>
  <c r="AJ834" i="1"/>
  <c r="AJ335" i="1"/>
  <c r="AJ76" i="1"/>
  <c r="AJ389" i="1"/>
  <c r="H773" i="2"/>
  <c r="AJ490" i="1"/>
  <c r="AJ1033" i="1"/>
  <c r="AJ346" i="1"/>
  <c r="AJ1039" i="1"/>
  <c r="AJ417" i="1"/>
  <c r="H382" i="2"/>
  <c r="AJ87" i="1"/>
  <c r="AJ651" i="1"/>
  <c r="AJ148" i="1"/>
  <c r="AJ539" i="1"/>
  <c r="H493" i="2"/>
  <c r="H803" i="2"/>
  <c r="H775" i="2"/>
  <c r="AJ744" i="1"/>
  <c r="H877" i="2"/>
  <c r="AJ765" i="1"/>
  <c r="H847" i="2"/>
  <c r="AJ914" i="1"/>
  <c r="AJ37" i="1"/>
  <c r="AJ667" i="1"/>
  <c r="AJ352" i="1"/>
  <c r="AJ165" i="1"/>
  <c r="H478" i="2"/>
  <c r="AJ778" i="1"/>
  <c r="AJ287" i="1"/>
  <c r="AJ110" i="1"/>
  <c r="H693" i="2"/>
  <c r="H358" i="2"/>
  <c r="H102" i="2"/>
  <c r="AJ959" i="1"/>
  <c r="AJ762" i="1"/>
  <c r="AJ608" i="1"/>
  <c r="AJ477" i="1"/>
  <c r="AJ331" i="1"/>
  <c r="AJ224" i="1"/>
  <c r="AJ157" i="1"/>
  <c r="AJ91" i="1"/>
  <c r="AJ18" i="1"/>
  <c r="H264" i="2"/>
  <c r="AJ921" i="1"/>
  <c r="AJ60" i="1"/>
  <c r="AJ919" i="1"/>
  <c r="AJ604" i="1"/>
  <c r="AJ359" i="1"/>
  <c r="AJ205" i="1"/>
  <c r="AJ93" i="1"/>
  <c r="H534" i="2"/>
  <c r="AJ827" i="1"/>
  <c r="AJ502" i="1"/>
  <c r="AJ199" i="1"/>
  <c r="AJ30" i="1"/>
  <c r="AJ907" i="1"/>
  <c r="AJ663" i="1"/>
  <c r="AJ164" i="1"/>
  <c r="AJ1126" i="1"/>
  <c r="H927" i="2"/>
  <c r="AJ404" i="1"/>
  <c r="AJ644" i="1"/>
  <c r="AJ638" i="1"/>
  <c r="AJ1007" i="1"/>
  <c r="AJ368" i="1"/>
  <c r="AJ120" i="1"/>
  <c r="H446" i="2"/>
  <c r="AJ582" i="1"/>
  <c r="AJ129" i="1"/>
  <c r="H198" i="2"/>
  <c r="AJ690" i="1"/>
  <c r="AJ381" i="1"/>
  <c r="AJ132" i="1"/>
  <c r="H488" i="2"/>
  <c r="AJ94" i="1"/>
  <c r="AJ574" i="1"/>
  <c r="AJ102" i="1"/>
  <c r="H461" i="2"/>
  <c r="H3" i="2"/>
  <c r="H771" i="2"/>
  <c r="AJ973" i="1"/>
  <c r="H711" i="2"/>
  <c r="H106" i="2"/>
  <c r="AJ719" i="1"/>
  <c r="AJ421" i="1"/>
  <c r="H813" i="2"/>
  <c r="H164" i="2"/>
  <c r="AJ743" i="1"/>
  <c r="AJ474" i="1"/>
  <c r="H783" i="2"/>
  <c r="AJ857" i="1"/>
  <c r="AJ292" i="1"/>
  <c r="AJ19" i="1"/>
  <c r="AJ1074" i="1"/>
  <c r="AJ658" i="1"/>
  <c r="AJ476" i="1"/>
  <c r="AJ344" i="1"/>
  <c r="AJ233" i="1"/>
  <c r="AJ161" i="1"/>
  <c r="AJ89" i="1"/>
  <c r="AJ17" i="1"/>
  <c r="H462" i="2"/>
  <c r="H206" i="2"/>
  <c r="AJ768" i="1"/>
  <c r="AJ519" i="1"/>
  <c r="AJ253" i="1"/>
  <c r="AJ98" i="1"/>
  <c r="H470" i="2"/>
  <c r="H214" i="2"/>
  <c r="AJ186" i="1"/>
  <c r="AJ811" i="1"/>
  <c r="AJ138" i="1"/>
  <c r="H739" i="2"/>
  <c r="H74" i="2"/>
  <c r="AJ282" i="1"/>
  <c r="AJ583" i="1"/>
  <c r="AJ384" i="1"/>
  <c r="AJ594" i="1"/>
  <c r="AJ189" i="1"/>
  <c r="H174" i="2"/>
  <c r="H629" i="2"/>
  <c r="AJ815" i="1"/>
  <c r="AJ57" i="1"/>
  <c r="AJ482" i="1"/>
  <c r="B370" i="2"/>
  <c r="AH327" i="1"/>
  <c r="AH750" i="1"/>
  <c r="H251" i="2"/>
  <c r="AH55" i="1"/>
  <c r="H790" i="2"/>
  <c r="H425" i="2"/>
  <c r="AH120" i="1"/>
  <c r="AJ1137" i="1"/>
  <c r="H780" i="2"/>
  <c r="H415" i="2"/>
  <c r="B457" i="2"/>
  <c r="AJ1115" i="1"/>
  <c r="H770" i="2"/>
  <c r="H603" i="2"/>
  <c r="H450" i="2"/>
  <c r="AJ619" i="1"/>
  <c r="AJ214" i="1"/>
  <c r="H252" i="2"/>
  <c r="AJ802" i="1"/>
  <c r="AJ512" i="1"/>
  <c r="AJ269" i="1"/>
  <c r="AJ997" i="1"/>
  <c r="AJ376" i="1"/>
  <c r="AJ66" i="1"/>
  <c r="H509" i="2"/>
  <c r="H13" i="2"/>
  <c r="H819" i="2"/>
  <c r="AJ1005" i="1"/>
  <c r="H807" i="2"/>
  <c r="H154" i="2"/>
  <c r="AJ756" i="1"/>
  <c r="AJ451" i="1"/>
  <c r="H919" i="2"/>
  <c r="H212" i="2"/>
  <c r="AJ776" i="1"/>
  <c r="AJ499" i="1"/>
  <c r="H879" i="2"/>
  <c r="AJ942" i="1"/>
  <c r="AJ340" i="1"/>
  <c r="AJ45" i="1"/>
  <c r="H469" i="2"/>
  <c r="H4" i="2"/>
  <c r="H779" i="2"/>
  <c r="AJ983" i="1"/>
  <c r="H727" i="2"/>
  <c r="H114" i="2"/>
  <c r="AJ725" i="1"/>
  <c r="AJ425" i="1"/>
  <c r="H829" i="2"/>
  <c r="H172" i="2"/>
  <c r="AJ748" i="1"/>
  <c r="AJ478" i="1"/>
  <c r="H799" i="2"/>
  <c r="AJ871" i="1"/>
  <c r="AJ300" i="1"/>
  <c r="AJ23" i="1"/>
  <c r="H707" i="2"/>
  <c r="AJ677" i="1"/>
  <c r="AJ702" i="1"/>
  <c r="AJ241" i="1"/>
  <c r="AJ452" i="1"/>
  <c r="AJ81" i="1"/>
  <c r="AJ717" i="1"/>
  <c r="AJ232" i="1"/>
  <c r="AJ8" i="1"/>
  <c r="H438" i="2"/>
  <c r="H182" i="2"/>
  <c r="AJ1075" i="1"/>
  <c r="AJ812" i="1"/>
  <c r="AJ643" i="1"/>
  <c r="AJ514" i="1"/>
  <c r="AJ371" i="1"/>
  <c r="AJ251" i="1"/>
  <c r="AJ178" i="1"/>
  <c r="AJ112" i="1"/>
  <c r="AJ36" i="1"/>
  <c r="H440" i="2"/>
  <c r="AJ1095" i="1"/>
  <c r="AJ629" i="1"/>
  <c r="AJ1038" i="1"/>
  <c r="AJ685" i="1"/>
  <c r="AJ458" i="1"/>
  <c r="AJ248" i="1"/>
  <c r="AJ119" i="1"/>
  <c r="AJ16" i="1"/>
  <c r="AJ883" i="1"/>
  <c r="AJ535" i="1"/>
  <c r="AJ261" i="1"/>
  <c r="AJ78" i="1"/>
  <c r="AJ1029" i="1"/>
  <c r="AJ789" i="1"/>
  <c r="AJ227" i="1"/>
  <c r="H617" i="2"/>
  <c r="AJ1118" i="1"/>
  <c r="AJ897" i="1"/>
  <c r="H388" i="2"/>
  <c r="AJ402" i="1"/>
  <c r="AJ187" i="1"/>
  <c r="AJ633" i="1"/>
  <c r="AJ228" i="1"/>
  <c r="AJ29" i="1"/>
  <c r="AJ1041" i="1"/>
  <c r="AJ401" i="1"/>
  <c r="H454" i="2"/>
  <c r="AJ870" i="1"/>
  <c r="AJ494" i="1"/>
  <c r="AJ235" i="1"/>
  <c r="AJ74" i="1"/>
  <c r="AJ1133" i="1"/>
  <c r="AJ757" i="1"/>
  <c r="AJ303" i="1"/>
  <c r="H602" i="2"/>
  <c r="H237" i="2"/>
  <c r="AJ995" i="1"/>
  <c r="H547" i="2"/>
  <c r="AJ826" i="1"/>
  <c r="H394" i="2"/>
  <c r="AJ963" i="1"/>
  <c r="AJ588" i="1"/>
  <c r="AJ314" i="1"/>
  <c r="H452" i="2"/>
  <c r="AJ1023" i="1"/>
  <c r="AJ614" i="1"/>
  <c r="AJ369" i="1"/>
  <c r="H304" i="2"/>
  <c r="AJ573" i="1"/>
  <c r="AJ154" i="1"/>
  <c r="H248" i="2"/>
  <c r="AJ758" i="1"/>
  <c r="AJ568" i="1"/>
  <c r="AJ427" i="1"/>
  <c r="AJ288" i="1"/>
  <c r="AJ197" i="1"/>
  <c r="AJ131" i="1"/>
  <c r="AJ56" i="1"/>
  <c r="H677" i="2"/>
  <c r="H350" i="2"/>
  <c r="AJ1064" i="1"/>
  <c r="AJ628" i="1"/>
  <c r="AJ440" i="1"/>
  <c r="AJ176" i="1"/>
  <c r="AJ33" i="1"/>
  <c r="H486" i="2"/>
  <c r="H230" i="2"/>
  <c r="AJ1111" i="1"/>
  <c r="AJ841" i="1"/>
  <c r="AJ669" i="1"/>
  <c r="AJ544" i="1"/>
  <c r="AJ397" i="1"/>
  <c r="AJ267" i="1"/>
  <c r="AJ190" i="1"/>
  <c r="AJ121" i="1"/>
  <c r="AJ48" i="1"/>
  <c r="H543" i="2"/>
  <c r="H40" i="2"/>
  <c r="AJ780" i="1"/>
  <c r="H30" i="2"/>
  <c r="AJ732" i="1"/>
  <c r="AJ508" i="1"/>
  <c r="AJ271" i="1"/>
  <c r="AJ146" i="1"/>
  <c r="AJ38" i="1"/>
  <c r="H21" i="2"/>
  <c r="AJ659" i="1"/>
  <c r="AJ291" i="1"/>
  <c r="AJ117" i="1"/>
  <c r="H232" i="2"/>
  <c r="H94" i="2"/>
  <c r="AJ414" i="1"/>
  <c r="H538" i="2"/>
  <c r="H611" i="2"/>
  <c r="AJ1045" i="1"/>
  <c r="H260" i="2"/>
  <c r="AJ273" i="1"/>
  <c r="AJ70" i="1"/>
  <c r="AJ543" i="1"/>
  <c r="AJ206" i="1"/>
  <c r="AJ13" i="1"/>
  <c r="H62" i="2"/>
  <c r="AJ319" i="1"/>
  <c r="H518" i="2"/>
  <c r="AJ926" i="1"/>
  <c r="AJ525" i="1"/>
  <c r="AJ40" i="1"/>
  <c r="AJ1010" i="1"/>
  <c r="AJ877" i="1"/>
  <c r="AJ259" i="1"/>
  <c r="H570" i="2"/>
  <c r="H205" i="2"/>
  <c r="H11" i="2"/>
  <c r="H362" i="2"/>
  <c r="AJ572" i="1"/>
  <c r="AJ971" i="1"/>
  <c r="AJ353" i="1"/>
  <c r="AJ528" i="1"/>
  <c r="AJ747" i="1"/>
  <c r="AJ426" i="1"/>
  <c r="AJ193" i="1"/>
  <c r="AJ51" i="1"/>
  <c r="H334" i="2"/>
  <c r="AJ423" i="1"/>
  <c r="AJ24" i="1"/>
  <c r="AJ634" i="1"/>
  <c r="AJ727" i="1"/>
  <c r="H989" i="2"/>
  <c r="H132" i="2"/>
  <c r="AJ336" i="1"/>
  <c r="AJ243" i="1"/>
  <c r="AJ315" i="1"/>
  <c r="AJ20" i="1"/>
  <c r="AH182" i="1"/>
  <c r="H662" i="2"/>
  <c r="AH97" i="1"/>
  <c r="H652" i="2"/>
  <c r="AH92" i="1"/>
  <c r="H594" i="2"/>
  <c r="H194" i="2"/>
  <c r="H733" i="2"/>
  <c r="AJ718" i="1"/>
  <c r="H869" i="2"/>
  <c r="AJ257" i="1"/>
  <c r="H837" i="2"/>
  <c r="AJ1094" i="1"/>
  <c r="AJ922" i="1"/>
  <c r="H26" i="2"/>
  <c r="AJ383" i="1"/>
  <c r="H84" i="2"/>
  <c r="AJ691" i="1"/>
  <c r="H655" i="2"/>
  <c r="AJ231" i="1"/>
  <c r="H341" i="2"/>
  <c r="H651" i="2"/>
  <c r="H498" i="2"/>
  <c r="AJ645" i="1"/>
  <c r="H573" i="2"/>
  <c r="AJ665" i="1"/>
  <c r="AJ420" i="1"/>
  <c r="AJ683" i="1"/>
  <c r="H360" i="2"/>
  <c r="AJ391" i="1"/>
  <c r="H607" i="2"/>
  <c r="AJ5" i="1"/>
  <c r="AJ151" i="1"/>
  <c r="H374" i="2"/>
  <c r="H118" i="2"/>
  <c r="AJ773" i="1"/>
  <c r="AJ486" i="1"/>
  <c r="AJ229" i="1"/>
  <c r="AJ95" i="1"/>
  <c r="H296" i="2"/>
  <c r="AJ80" i="1"/>
  <c r="AJ612" i="1"/>
  <c r="AJ216" i="1"/>
  <c r="H661" i="2"/>
  <c r="AJ466" i="1"/>
  <c r="AJ44" i="1"/>
  <c r="AJ591" i="1"/>
  <c r="H301" i="2"/>
  <c r="AJ623" i="1"/>
  <c r="H935" i="2"/>
  <c r="AJ501" i="1"/>
  <c r="H510" i="2"/>
  <c r="AJ192" i="1"/>
  <c r="AJ740" i="1"/>
  <c r="AJ419" i="1"/>
  <c r="AJ26" i="1"/>
  <c r="AJ620" i="1"/>
  <c r="H873" i="2"/>
  <c r="H931" i="2"/>
  <c r="H925" i="2"/>
  <c r="H266" i="2"/>
  <c r="AJ518" i="1"/>
  <c r="H324" i="2"/>
  <c r="AJ552" i="1"/>
  <c r="H48" i="2"/>
  <c r="AJ96" i="1"/>
  <c r="AJ710" i="1"/>
  <c r="AJ388" i="1"/>
  <c r="AJ260" i="1"/>
  <c r="AJ111" i="1"/>
  <c r="H549" i="2"/>
  <c r="AJ947" i="1"/>
  <c r="AJ385" i="1"/>
  <c r="H903" i="2"/>
  <c r="H166" i="2"/>
  <c r="AJ806" i="1"/>
  <c r="AJ503" i="1"/>
  <c r="AJ245" i="1"/>
  <c r="AJ174" i="1"/>
  <c r="AJ31" i="1"/>
  <c r="AJ1073" i="1"/>
  <c r="AJ1019" i="1"/>
  <c r="AJ439" i="1"/>
  <c r="AJ114" i="1"/>
  <c r="AJ941" i="1"/>
  <c r="AJ240" i="1"/>
  <c r="H22" i="2"/>
  <c r="AJ264" i="1"/>
  <c r="AJ954" i="1"/>
  <c r="AJ937" i="1"/>
  <c r="H176" i="2"/>
  <c r="AJ463" i="1"/>
  <c r="H613" i="2"/>
  <c r="AJ159" i="1"/>
  <c r="AJ784" i="1"/>
  <c r="AJ182" i="1"/>
  <c r="AJ642" i="1"/>
  <c r="AJ160" i="1"/>
  <c r="H77" i="2"/>
  <c r="AJ1060" i="1"/>
  <c r="H234" i="2"/>
  <c r="AJ496" i="1"/>
  <c r="H292" i="2"/>
  <c r="AJ851" i="1"/>
  <c r="AJ289" i="1"/>
  <c r="AJ407" i="1"/>
  <c r="H72" i="2"/>
  <c r="AJ520" i="1"/>
  <c r="AJ177" i="1"/>
  <c r="AJ107" i="1"/>
  <c r="H526" i="2"/>
  <c r="AJ891" i="1"/>
  <c r="AJ377" i="1"/>
  <c r="H853" i="2"/>
  <c r="AJ355" i="1"/>
  <c r="AJ311" i="1"/>
  <c r="H458" i="2"/>
  <c r="AJ817" i="1"/>
  <c r="AJ835" i="1"/>
  <c r="H757" i="2"/>
  <c r="AJ50" i="1"/>
  <c r="AJ166" i="1"/>
  <c r="AJ722" i="1"/>
  <c r="AJ445" i="1"/>
  <c r="AJ207" i="1"/>
  <c r="AJ69" i="1"/>
  <c r="H184" i="2"/>
  <c r="H190" i="2"/>
  <c r="AJ563" i="1"/>
  <c r="AJ180" i="1"/>
  <c r="H150" i="2"/>
  <c r="AJ701" i="1"/>
  <c r="AJ170" i="1"/>
  <c r="AJ34" i="1"/>
  <c r="AJ106" i="1"/>
  <c r="H647" i="2"/>
  <c r="AJ723" i="1"/>
  <c r="H24" i="2"/>
  <c r="AJ139" i="1"/>
  <c r="AJ540" i="1"/>
  <c r="H70" i="2"/>
  <c r="AJ347" i="1"/>
  <c r="H671" i="2"/>
  <c r="AJ9" i="1"/>
  <c r="AJ130" i="1"/>
  <c r="H7" i="2"/>
  <c r="AJ999" i="1"/>
  <c r="H138" i="2"/>
  <c r="AJ442" i="1"/>
  <c r="H196" i="2"/>
  <c r="AJ491" i="1"/>
  <c r="AJ324" i="1"/>
  <c r="AJ1134" i="1"/>
  <c r="AJ485" i="1"/>
  <c r="AJ239" i="1"/>
  <c r="AJ90" i="1"/>
  <c r="AJ21" i="1"/>
  <c r="H222" i="2"/>
  <c r="AJ529" i="1"/>
</calcChain>
</file>

<file path=xl/sharedStrings.xml><?xml version="1.0" encoding="utf-8"?>
<sst xmlns="http://schemas.openxmlformats.org/spreadsheetml/2006/main" count="16452" uniqueCount="4766">
  <si>
    <t>明仁苏木2024年四季度系统内收入信息统计表</t>
  </si>
  <si>
    <t>疑点数据（不要动）</t>
  </si>
  <si>
    <t>序号</t>
  </si>
  <si>
    <t>行政村</t>
  </si>
  <si>
    <t>户编号</t>
  </si>
  <si>
    <t>人编号</t>
  </si>
  <si>
    <t>姓名</t>
  </si>
  <si>
    <t>证件号码</t>
  </si>
  <si>
    <t>当前家庭人口数</t>
  </si>
  <si>
    <t>年度家庭人口数</t>
  </si>
  <si>
    <t>与户主关系</t>
  </si>
  <si>
    <t>工资性收入</t>
  </si>
  <si>
    <t>公益性岗位收入</t>
  </si>
  <si>
    <t>其他工资性收入</t>
  </si>
  <si>
    <t>财产性收入</t>
  </si>
  <si>
    <t>转移性收入</t>
  </si>
  <si>
    <t>最低生活保障金</t>
  </si>
  <si>
    <t>特困人员救助供养金</t>
  </si>
  <si>
    <t>养老金或离退休金</t>
  </si>
  <si>
    <t>计划生育金</t>
  </si>
  <si>
    <t>生态补偿金</t>
  </si>
  <si>
    <t>产业奖励</t>
  </si>
  <si>
    <t>就业奖励</t>
  </si>
  <si>
    <t>其他转移性收入</t>
  </si>
  <si>
    <t>生产经营性收入</t>
  </si>
  <si>
    <t>生产经营性支出</t>
  </si>
  <si>
    <t>生产经营性支出（合计）</t>
  </si>
  <si>
    <t>专项用于减少生产经营性支出的补贴</t>
  </si>
  <si>
    <t>年收入</t>
  </si>
  <si>
    <t>纯收入</t>
  </si>
  <si>
    <t>2024年人均纯收入</t>
  </si>
  <si>
    <t>户类型</t>
  </si>
  <si>
    <t>2023年人均收入</t>
  </si>
  <si>
    <t>增长率（标黄为8%-20%，标红为大于20%）</t>
  </si>
  <si>
    <t>养老金</t>
  </si>
  <si>
    <t>公益岗工资</t>
  </si>
  <si>
    <t>其他工资</t>
  </si>
  <si>
    <t>低保</t>
  </si>
  <si>
    <t>五保</t>
  </si>
  <si>
    <t>是否高于2023年收入</t>
  </si>
  <si>
    <t>支出比例不合理</t>
  </si>
  <si>
    <t>巴日嘎斯台嘎查</t>
  </si>
  <si>
    <t>152326197412056913</t>
  </si>
  <si>
    <t>100000438700572</t>
  </si>
  <si>
    <t>100000438701723</t>
  </si>
  <si>
    <t>吴双德</t>
  </si>
  <si>
    <t>15232619741205691313</t>
  </si>
  <si>
    <t>户主</t>
  </si>
  <si>
    <t>脱贫户</t>
  </si>
  <si>
    <t>152326195408106878</t>
  </si>
  <si>
    <t>100000438703199</t>
  </si>
  <si>
    <t>100000438703336</t>
  </si>
  <si>
    <t>韩景云</t>
  </si>
  <si>
    <t>脱贫不享受政策户</t>
  </si>
  <si>
    <t>152326195512256876</t>
  </si>
  <si>
    <t>100000438704932</t>
  </si>
  <si>
    <t>100000438705033</t>
  </si>
  <si>
    <t>白勿日图</t>
  </si>
  <si>
    <t>15232619570622686X</t>
  </si>
  <si>
    <t>100000438707481</t>
  </si>
  <si>
    <t>100000438709354</t>
  </si>
  <si>
    <t>白树梅</t>
  </si>
  <si>
    <t>15232619471230687X</t>
  </si>
  <si>
    <t>100000438754481</t>
  </si>
  <si>
    <t>100000438754682</t>
  </si>
  <si>
    <t>吴中乃</t>
  </si>
  <si>
    <t>152326194603226897</t>
  </si>
  <si>
    <t>100000438783136</t>
  </si>
  <si>
    <t>100000438783555</t>
  </si>
  <si>
    <t>迟凤奎</t>
  </si>
  <si>
    <t>15232619460322689742</t>
  </si>
  <si>
    <t>152326195510156898</t>
  </si>
  <si>
    <t>100000438804728</t>
  </si>
  <si>
    <t>100000438804914</t>
  </si>
  <si>
    <t>代铁柱</t>
  </si>
  <si>
    <t>15232619551015689844</t>
  </si>
  <si>
    <t>152326195305116889</t>
  </si>
  <si>
    <t>100000438808803</t>
  </si>
  <si>
    <t>100000438797294</t>
  </si>
  <si>
    <t>赵胡节</t>
  </si>
  <si>
    <t>152326197203116879</t>
  </si>
  <si>
    <t>100000438832089</t>
  </si>
  <si>
    <t>100000438840333</t>
  </si>
  <si>
    <t>王金柱</t>
  </si>
  <si>
    <t>152326194610246861</t>
  </si>
  <si>
    <t>100000438844490</t>
  </si>
  <si>
    <t>100000438863374</t>
  </si>
  <si>
    <t>王金花</t>
  </si>
  <si>
    <t>152326198709216871</t>
  </si>
  <si>
    <t>100000438975299</t>
  </si>
  <si>
    <t>4301100727890880</t>
  </si>
  <si>
    <t>吴金柱</t>
  </si>
  <si>
    <t>152326195601256878</t>
  </si>
  <si>
    <t>100000438994932</t>
  </si>
  <si>
    <t>100000438995175</t>
  </si>
  <si>
    <t>王守会</t>
  </si>
  <si>
    <t>152326196406096877</t>
  </si>
  <si>
    <t>100000439008522</t>
  </si>
  <si>
    <t>100000439008730</t>
  </si>
  <si>
    <t>霍锁柱</t>
  </si>
  <si>
    <t>152326195609266878</t>
  </si>
  <si>
    <t>100000439051980</t>
  </si>
  <si>
    <t>100000439052193</t>
  </si>
  <si>
    <t>杭德福</t>
  </si>
  <si>
    <t>152326194402096862</t>
  </si>
  <si>
    <t>100000439056999</t>
  </si>
  <si>
    <t>100000439074099</t>
  </si>
  <si>
    <t>韩桂荣</t>
  </si>
  <si>
    <t>152326194502206870</t>
  </si>
  <si>
    <t>100000439070107</t>
  </si>
  <si>
    <t>100000439044058</t>
  </si>
  <si>
    <t>王贵山</t>
  </si>
  <si>
    <t>152326195201236878</t>
  </si>
  <si>
    <t>4301100692663100</t>
  </si>
  <si>
    <t>4301100692663421</t>
  </si>
  <si>
    <t>迟贵</t>
  </si>
  <si>
    <t>152326197803076874</t>
  </si>
  <si>
    <t>4301100723715821</t>
  </si>
  <si>
    <t>4301100723715822</t>
  </si>
  <si>
    <t>吴石柱</t>
  </si>
  <si>
    <t>152326195805236879</t>
  </si>
  <si>
    <t>4301101069476695</t>
  </si>
  <si>
    <t>4301101069476696</t>
  </si>
  <si>
    <t>宝玉</t>
  </si>
  <si>
    <t>突发严重困难户</t>
  </si>
  <si>
    <t>152326196711066893</t>
  </si>
  <si>
    <t>4301101098002205</t>
  </si>
  <si>
    <t>4301101098002206</t>
  </si>
  <si>
    <t>吴银宝</t>
  </si>
  <si>
    <t>152326194101196878</t>
  </si>
  <si>
    <t>4301101102252078</t>
  </si>
  <si>
    <t>4301101102252079</t>
  </si>
  <si>
    <t>韩丙臣</t>
  </si>
  <si>
    <t>152326196309116872</t>
  </si>
  <si>
    <t>4301101102267040</t>
  </si>
  <si>
    <t>4301101102267041</t>
  </si>
  <si>
    <t>迟凤民</t>
  </si>
  <si>
    <t>152326196211306870</t>
  </si>
  <si>
    <t>4301101102273786</t>
  </si>
  <si>
    <t>4301101102273787</t>
  </si>
  <si>
    <t>李宁布</t>
  </si>
  <si>
    <t>15232619621130687044</t>
  </si>
  <si>
    <t>边缘易致贫户</t>
  </si>
  <si>
    <t>152326196401116875</t>
  </si>
  <si>
    <t>4301101102582352</t>
  </si>
  <si>
    <t>4301101102582353</t>
  </si>
  <si>
    <t>霍军</t>
  </si>
  <si>
    <t>15232619640111687543</t>
  </si>
  <si>
    <t>包德日干图村</t>
  </si>
  <si>
    <t>152326197312026872</t>
  </si>
  <si>
    <t>100000449854885</t>
  </si>
  <si>
    <t>100000449847309</t>
  </si>
  <si>
    <t>郭武</t>
  </si>
  <si>
    <t>15232619731202687243</t>
  </si>
  <si>
    <t>152326197412056876</t>
  </si>
  <si>
    <t>100000449856793</t>
  </si>
  <si>
    <t>100000449869697</t>
  </si>
  <si>
    <t>康振龙</t>
  </si>
  <si>
    <t>152326195410286863</t>
  </si>
  <si>
    <t>100000449861603</t>
  </si>
  <si>
    <t>100000449861640</t>
  </si>
  <si>
    <t>单玉梅</t>
  </si>
  <si>
    <t>152326197412256878</t>
  </si>
  <si>
    <t>100000449862769</t>
  </si>
  <si>
    <t>100000449838604</t>
  </si>
  <si>
    <t>葛占友</t>
  </si>
  <si>
    <t>152326197007046885</t>
  </si>
  <si>
    <t>100000449864974</t>
  </si>
  <si>
    <t>100000449871159</t>
  </si>
  <si>
    <t>郭凤荣</t>
  </si>
  <si>
    <t>152326196606276872</t>
  </si>
  <si>
    <t>100000450547883</t>
  </si>
  <si>
    <t>100000450548156</t>
  </si>
  <si>
    <t>李海林</t>
  </si>
  <si>
    <t>152326198108086899</t>
  </si>
  <si>
    <t>100000450557456</t>
  </si>
  <si>
    <t>100000450557473</t>
  </si>
  <si>
    <t>李义</t>
  </si>
  <si>
    <t>15232619810808689912</t>
  </si>
  <si>
    <t>152326197503256873</t>
  </si>
  <si>
    <t>100000450557961</t>
  </si>
  <si>
    <t>100000450579943</t>
  </si>
  <si>
    <t>刘锋</t>
  </si>
  <si>
    <t>152326196909296870</t>
  </si>
  <si>
    <t>100000450581122</t>
  </si>
  <si>
    <t>100000450558868</t>
  </si>
  <si>
    <t>刘克利</t>
  </si>
  <si>
    <t>152326196512136879</t>
  </si>
  <si>
    <t>100000450588077</t>
  </si>
  <si>
    <t>100000450595450</t>
  </si>
  <si>
    <t>王国良</t>
  </si>
  <si>
    <t>152326197110096872</t>
  </si>
  <si>
    <t>100000450590124</t>
  </si>
  <si>
    <t>100000450590138</t>
  </si>
  <si>
    <t>马海君</t>
  </si>
  <si>
    <t>152326197801036879</t>
  </si>
  <si>
    <t>100000450591461</t>
  </si>
  <si>
    <t>100000450591492</t>
  </si>
  <si>
    <t>彭才</t>
  </si>
  <si>
    <t>15232619780103687943</t>
  </si>
  <si>
    <t>152326196710176871</t>
  </si>
  <si>
    <t>100000450594153</t>
  </si>
  <si>
    <t>100000450586769</t>
  </si>
  <si>
    <t>孙景成</t>
  </si>
  <si>
    <t>152326196812016879</t>
  </si>
  <si>
    <t>100000450597258</t>
  </si>
  <si>
    <t>100000450597291</t>
  </si>
  <si>
    <t>王海权</t>
  </si>
  <si>
    <t>152326197510036879</t>
  </si>
  <si>
    <t>100000450618839</t>
  </si>
  <si>
    <t>100000450618880</t>
  </si>
  <si>
    <t>王清华</t>
  </si>
  <si>
    <t>152326196909216893</t>
  </si>
  <si>
    <t>100000450641734</t>
  </si>
  <si>
    <t>100000450641770</t>
  </si>
  <si>
    <t>杨晓辉</t>
  </si>
  <si>
    <t>152326197508196873</t>
  </si>
  <si>
    <t>100000450652694</t>
  </si>
  <si>
    <t>100000450648588</t>
  </si>
  <si>
    <t>苑庆山</t>
  </si>
  <si>
    <t>152326195611046874</t>
  </si>
  <si>
    <t>100000450661790</t>
  </si>
  <si>
    <t>100000450661842</t>
  </si>
  <si>
    <t>翟凤坤</t>
  </si>
  <si>
    <t>152326196211066870</t>
  </si>
  <si>
    <t>100000450664257</t>
  </si>
  <si>
    <t>100000450664312</t>
  </si>
  <si>
    <t>张广义</t>
  </si>
  <si>
    <t>152326196701206936</t>
  </si>
  <si>
    <t>100000450665972</t>
  </si>
  <si>
    <t>100000450666005</t>
  </si>
  <si>
    <t>张真友</t>
  </si>
  <si>
    <t>152326197608256896</t>
  </si>
  <si>
    <t>100000450691235</t>
  </si>
  <si>
    <t>100000450700884</t>
  </si>
  <si>
    <t>张建民</t>
  </si>
  <si>
    <t>15232619760825689643</t>
  </si>
  <si>
    <t>152326198601106873</t>
  </si>
  <si>
    <t>100000450693444</t>
  </si>
  <si>
    <t>100000450685140</t>
  </si>
  <si>
    <t>张龙</t>
  </si>
  <si>
    <t>15232619860110687343</t>
  </si>
  <si>
    <t>152326197412266873</t>
  </si>
  <si>
    <t>100000450694797</t>
  </si>
  <si>
    <t>100000450694829</t>
  </si>
  <si>
    <t>刘清春</t>
  </si>
  <si>
    <t>152326197704076879</t>
  </si>
  <si>
    <t>100000450697340</t>
  </si>
  <si>
    <t>100000450697374</t>
  </si>
  <si>
    <t>赵双权</t>
  </si>
  <si>
    <t>152326197305156871</t>
  </si>
  <si>
    <t>100000450745208</t>
  </si>
  <si>
    <t>100000450699436</t>
  </si>
  <si>
    <t>郑秀林</t>
  </si>
  <si>
    <t>152326197602206951</t>
  </si>
  <si>
    <t>100000450761549</t>
  </si>
  <si>
    <t>100000450761600</t>
  </si>
  <si>
    <t>周宝</t>
  </si>
  <si>
    <t>152326195710136891</t>
  </si>
  <si>
    <t>100000450765896</t>
  </si>
  <si>
    <t>100000450792699</t>
  </si>
  <si>
    <t>周殿术</t>
  </si>
  <si>
    <t>152326197202226873</t>
  </si>
  <si>
    <t>4301100657876569</t>
  </si>
  <si>
    <t>4301100657876744</t>
  </si>
  <si>
    <t>张召云</t>
  </si>
  <si>
    <t>152326197509036871</t>
  </si>
  <si>
    <t>4301100723711997</t>
  </si>
  <si>
    <t>4301100723711998</t>
  </si>
  <si>
    <t>宋海廷</t>
  </si>
  <si>
    <t>15232619750903687141</t>
  </si>
  <si>
    <t>152326196012096890</t>
  </si>
  <si>
    <t>4301100775018240</t>
  </si>
  <si>
    <t>4301100775018241</t>
  </si>
  <si>
    <t>张秀山</t>
  </si>
  <si>
    <t>包特高营子嘎查</t>
  </si>
  <si>
    <t>150525199708156878</t>
  </si>
  <si>
    <t>100000441401336</t>
  </si>
  <si>
    <t>100000441387846</t>
  </si>
  <si>
    <t>阿茹汉</t>
  </si>
  <si>
    <t>152326197903296890</t>
  </si>
  <si>
    <t>100000441578477</t>
  </si>
  <si>
    <t>100000441580015</t>
  </si>
  <si>
    <t>宝孟和巴特尔</t>
  </si>
  <si>
    <t>152326196610096874</t>
  </si>
  <si>
    <t>100000441591878</t>
  </si>
  <si>
    <t>100000441582222</t>
  </si>
  <si>
    <t>宝庆</t>
  </si>
  <si>
    <t>152326196312106878</t>
  </si>
  <si>
    <t>100000441598933</t>
  </si>
  <si>
    <t>100000441599259</t>
  </si>
  <si>
    <t>宝双喜</t>
  </si>
  <si>
    <t>15232619631210687862</t>
  </si>
  <si>
    <t>152326196603286899</t>
  </si>
  <si>
    <t>100000441643071</t>
  </si>
  <si>
    <t>100000441643624</t>
  </si>
  <si>
    <t>宝银山</t>
  </si>
  <si>
    <t>15232619570925687X</t>
  </si>
  <si>
    <t>100000441662020</t>
  </si>
  <si>
    <t>100000441662173</t>
  </si>
  <si>
    <t>陈图相巴干</t>
  </si>
  <si>
    <t>152326199705106880</t>
  </si>
  <si>
    <t>100000441678159</t>
  </si>
  <si>
    <t>100000441685215</t>
  </si>
  <si>
    <t>哈斯</t>
  </si>
  <si>
    <t>152326196711256873</t>
  </si>
  <si>
    <t>100000441679095</t>
  </si>
  <si>
    <t>100000441679255</t>
  </si>
  <si>
    <t>梁财音格勒</t>
  </si>
  <si>
    <t>152326196509106871</t>
  </si>
  <si>
    <t>100000441712678</t>
  </si>
  <si>
    <t>100000441712769</t>
  </si>
  <si>
    <t>梁勿力吉</t>
  </si>
  <si>
    <t>15232619830328687X</t>
  </si>
  <si>
    <t>100000441720600</t>
  </si>
  <si>
    <t>100000441711427</t>
  </si>
  <si>
    <t>梁海龙</t>
  </si>
  <si>
    <t>15232619830328687X22</t>
  </si>
  <si>
    <t>152326195312286894</t>
  </si>
  <si>
    <t>100000441722788</t>
  </si>
  <si>
    <t>100000441711934</t>
  </si>
  <si>
    <t>梁嘎力仓</t>
  </si>
  <si>
    <t>152326196903196887</t>
  </si>
  <si>
    <t>4301100723654409</t>
  </si>
  <si>
    <t>4301100723832624</t>
  </si>
  <si>
    <t>满都日那</t>
  </si>
  <si>
    <t>152326197007126893</t>
  </si>
  <si>
    <t>4301100760718407</t>
  </si>
  <si>
    <t>4301100760718408</t>
  </si>
  <si>
    <t>义新敖力布</t>
  </si>
  <si>
    <t>152326197308216876</t>
  </si>
  <si>
    <t>4301100760719527</t>
  </si>
  <si>
    <t>4301100760719528</t>
  </si>
  <si>
    <t>宝金</t>
  </si>
  <si>
    <t>152326198701046898</t>
  </si>
  <si>
    <t>4301101092353900</t>
  </si>
  <si>
    <t>4301101092353901</t>
  </si>
  <si>
    <t>梁海军</t>
  </si>
  <si>
    <t>152326198206096898</t>
  </si>
  <si>
    <t>4301101098465115</t>
  </si>
  <si>
    <t>4301101098465116</t>
  </si>
  <si>
    <t>宝青格乐图</t>
  </si>
  <si>
    <t>保安村</t>
  </si>
  <si>
    <t>152326196304016872</t>
  </si>
  <si>
    <t>100000439415529</t>
  </si>
  <si>
    <t>100000439423340</t>
  </si>
  <si>
    <t>张琢</t>
  </si>
  <si>
    <t>152326196412206876</t>
  </si>
  <si>
    <t>100000439418978</t>
  </si>
  <si>
    <t>100000439419410</t>
  </si>
  <si>
    <t>张海涛</t>
  </si>
  <si>
    <t>152326198207146877</t>
  </si>
  <si>
    <t>100000439439358</t>
  </si>
  <si>
    <t>100000439490189</t>
  </si>
  <si>
    <t>张小华</t>
  </si>
  <si>
    <t>152326197501066873</t>
  </si>
  <si>
    <t>100000439445534</t>
  </si>
  <si>
    <t>100000439453376</t>
  </si>
  <si>
    <t>张海军</t>
  </si>
  <si>
    <t>152326197106167121</t>
  </si>
  <si>
    <t>100000439504970</t>
  </si>
  <si>
    <t>100000439505799</t>
  </si>
  <si>
    <t>张艳玲</t>
  </si>
  <si>
    <t>152326195810216872</t>
  </si>
  <si>
    <t>100000439508532</t>
  </si>
  <si>
    <t>100000439478676</t>
  </si>
  <si>
    <t>田有</t>
  </si>
  <si>
    <t>152326198208176883</t>
  </si>
  <si>
    <t>100000439545493</t>
  </si>
  <si>
    <t>100000439573408</t>
  </si>
  <si>
    <t>于红亚</t>
  </si>
  <si>
    <t>15232619820817688343</t>
  </si>
  <si>
    <t>152326195802046914</t>
  </si>
  <si>
    <t>100000439603459</t>
  </si>
  <si>
    <t>100000439603516</t>
  </si>
  <si>
    <t>田永令</t>
  </si>
  <si>
    <t>15232619560715686X</t>
  </si>
  <si>
    <t>100000439605500</t>
  </si>
  <si>
    <t>100000439606821</t>
  </si>
  <si>
    <t>张瑞芳</t>
  </si>
  <si>
    <t>152326197403026878</t>
  </si>
  <si>
    <t>100000439653295</t>
  </si>
  <si>
    <t>100000439653396</t>
  </si>
  <si>
    <t>勾洪生</t>
  </si>
  <si>
    <t>152326198310016894</t>
  </si>
  <si>
    <t>100000439657348</t>
  </si>
  <si>
    <t>100000439657727</t>
  </si>
  <si>
    <t>赵井才</t>
  </si>
  <si>
    <t>15232619831001689444</t>
  </si>
  <si>
    <t>152326195602016892</t>
  </si>
  <si>
    <t>100000439683721</t>
  </si>
  <si>
    <t>100000439683918</t>
  </si>
  <si>
    <t>勾凤山</t>
  </si>
  <si>
    <t>152326195910207017</t>
  </si>
  <si>
    <t>100000439702847</t>
  </si>
  <si>
    <t>100000439703115</t>
  </si>
  <si>
    <t>赵国升</t>
  </si>
  <si>
    <t>15232619540929687X</t>
  </si>
  <si>
    <t>4301100760706679</t>
  </si>
  <si>
    <t>4301100760706680</t>
  </si>
  <si>
    <t>于凤山</t>
  </si>
  <si>
    <t>152326195602106863</t>
  </si>
  <si>
    <t>4301100760707748</t>
  </si>
  <si>
    <t>4301100760707750</t>
  </si>
  <si>
    <t>马树荣</t>
  </si>
  <si>
    <t>15232619490714687X</t>
  </si>
  <si>
    <t>4301100760714249</t>
  </si>
  <si>
    <t>4301100760714250</t>
  </si>
  <si>
    <t>于振申</t>
  </si>
  <si>
    <t>152326196710126874</t>
  </si>
  <si>
    <t>4301100760716022</t>
  </si>
  <si>
    <t>4301100760716025</t>
  </si>
  <si>
    <t>勾洪坤</t>
  </si>
  <si>
    <t>152326195011296861</t>
  </si>
  <si>
    <t>4301100760739286</t>
  </si>
  <si>
    <t>4301100760739288</t>
  </si>
  <si>
    <t>白玉芝</t>
  </si>
  <si>
    <t>152326198207106891</t>
  </si>
  <si>
    <t>4301101102226951</t>
  </si>
  <si>
    <t>4301101102226952</t>
  </si>
  <si>
    <t>符艳军</t>
  </si>
  <si>
    <t>15232619770404691X</t>
  </si>
  <si>
    <t>4301101102935590</t>
  </si>
  <si>
    <t>4301101102935591</t>
  </si>
  <si>
    <t>张国良</t>
  </si>
  <si>
    <t>北大德号村</t>
  </si>
  <si>
    <t>152326196410126872</t>
  </si>
  <si>
    <t>100000441767280</t>
  </si>
  <si>
    <t>100000441767374</t>
  </si>
  <si>
    <t>李国深</t>
  </si>
  <si>
    <t>152326195208166876</t>
  </si>
  <si>
    <t>100000441769119</t>
  </si>
  <si>
    <t>100000441769133</t>
  </si>
  <si>
    <t>李青文</t>
  </si>
  <si>
    <t>152326194008296874</t>
  </si>
  <si>
    <t>100000441780297</t>
  </si>
  <si>
    <t>100000441780456</t>
  </si>
  <si>
    <t>曹玉田</t>
  </si>
  <si>
    <t>15232619400829687444</t>
  </si>
  <si>
    <t>152326197901276896</t>
  </si>
  <si>
    <t>100000441850546</t>
  </si>
  <si>
    <t>100000441850679</t>
  </si>
  <si>
    <t>王树军</t>
  </si>
  <si>
    <t>152326199009056891</t>
  </si>
  <si>
    <t>100000441852970</t>
  </si>
  <si>
    <t>100000441853018</t>
  </si>
  <si>
    <t>尹林林</t>
  </si>
  <si>
    <t>152326195704166875</t>
  </si>
  <si>
    <t>100000441870725</t>
  </si>
  <si>
    <t>100000441870749</t>
  </si>
  <si>
    <t>张福</t>
  </si>
  <si>
    <t>15232619771011689X</t>
  </si>
  <si>
    <t>4301100723633740</t>
  </si>
  <si>
    <t>4301100723633743</t>
  </si>
  <si>
    <t>李井峰</t>
  </si>
  <si>
    <t>152326195305256873</t>
  </si>
  <si>
    <t>4301100760740802</t>
  </si>
  <si>
    <t>4301100760740803</t>
  </si>
  <si>
    <t>隋井祥</t>
  </si>
  <si>
    <t>15232619460726687X</t>
  </si>
  <si>
    <t>4301100760741215</t>
  </si>
  <si>
    <t>4301100760741216</t>
  </si>
  <si>
    <t>王喜民</t>
  </si>
  <si>
    <t>152326195210256862</t>
  </si>
  <si>
    <t>4301100760741587</t>
  </si>
  <si>
    <t>4301100760741589</t>
  </si>
  <si>
    <t>滕文贤</t>
  </si>
  <si>
    <t>152326195404136885</t>
  </si>
  <si>
    <t>4301100775213962</t>
  </si>
  <si>
    <t>4301100775213964</t>
  </si>
  <si>
    <t>崔秀莲</t>
  </si>
  <si>
    <t>152326198305206896</t>
  </si>
  <si>
    <t>4301101099431531</t>
  </si>
  <si>
    <t>4301101099431533</t>
  </si>
  <si>
    <t>李德福</t>
  </si>
  <si>
    <t>152326197904126893</t>
  </si>
  <si>
    <t>4301101101448123</t>
  </si>
  <si>
    <t>4301101101448124</t>
  </si>
  <si>
    <t>尹会</t>
  </si>
  <si>
    <t>15232619790412689344</t>
  </si>
  <si>
    <t>博勒梯嘎查</t>
  </si>
  <si>
    <t>15232619521206686X</t>
  </si>
  <si>
    <t>100000449981567</t>
  </si>
  <si>
    <t>100000449966801</t>
  </si>
  <si>
    <t>马秀芝</t>
  </si>
  <si>
    <t>152326196912166874</t>
  </si>
  <si>
    <t>100000450064681</t>
  </si>
  <si>
    <t>100000450065141</t>
  </si>
  <si>
    <t>孙海轩</t>
  </si>
  <si>
    <t>152326194702206883</t>
  </si>
  <si>
    <t>100000450068639</t>
  </si>
  <si>
    <t>100000450069490</t>
  </si>
  <si>
    <t>王玉英</t>
  </si>
  <si>
    <t>152326197506076878</t>
  </si>
  <si>
    <t>100000450107063</t>
  </si>
  <si>
    <t>100000450131433</t>
  </si>
  <si>
    <t>席金虎</t>
  </si>
  <si>
    <t>152326196510096877</t>
  </si>
  <si>
    <t>100000450142269</t>
  </si>
  <si>
    <t>100000450119690</t>
  </si>
  <si>
    <t>包海山</t>
  </si>
  <si>
    <t>15232619681112689X</t>
  </si>
  <si>
    <t>100000450147021</t>
  </si>
  <si>
    <t>100000450171169</t>
  </si>
  <si>
    <t>陈海</t>
  </si>
  <si>
    <t>152326195609136862</t>
  </si>
  <si>
    <t>100000450174724</t>
  </si>
  <si>
    <t>100000450157200</t>
  </si>
  <si>
    <t>白凤珍</t>
  </si>
  <si>
    <t>152326193704076870</t>
  </si>
  <si>
    <t>100000450231229</t>
  </si>
  <si>
    <t>100000450231493</t>
  </si>
  <si>
    <t>王凤起</t>
  </si>
  <si>
    <t>152326195004126901</t>
  </si>
  <si>
    <t>100000450319846</t>
  </si>
  <si>
    <t>100000450320823</t>
  </si>
  <si>
    <t>曹素珍</t>
  </si>
  <si>
    <t>152326195410066895</t>
  </si>
  <si>
    <t>100000450322221</t>
  </si>
  <si>
    <t>100000450322342</t>
  </si>
  <si>
    <t>孙有</t>
  </si>
  <si>
    <t>152326195802076873</t>
  </si>
  <si>
    <t>100000450324765</t>
  </si>
  <si>
    <t>100000450324979</t>
  </si>
  <si>
    <t>梁宁卜</t>
  </si>
  <si>
    <t>15232619611205687X</t>
  </si>
  <si>
    <t>100000450332818</t>
  </si>
  <si>
    <t>100000450332867</t>
  </si>
  <si>
    <t>王志</t>
  </si>
  <si>
    <t>152326196302076871</t>
  </si>
  <si>
    <t>100000450339421</t>
  </si>
  <si>
    <t>100000450345678</t>
  </si>
  <si>
    <t>杨青林</t>
  </si>
  <si>
    <t>152326196201156864</t>
  </si>
  <si>
    <t>100000450342682</t>
  </si>
  <si>
    <t>100000450343209</t>
  </si>
  <si>
    <t>魏桂芹</t>
  </si>
  <si>
    <t>152326195304036860</t>
  </si>
  <si>
    <t>100000450344066</t>
  </si>
  <si>
    <t>100000450344691</t>
  </si>
  <si>
    <t>刘凤荣</t>
  </si>
  <si>
    <t>15232619670301687X</t>
  </si>
  <si>
    <t>100000450356679</t>
  </si>
  <si>
    <t>4301100727802876</t>
  </si>
  <si>
    <t>曹文广</t>
  </si>
  <si>
    <t>152326196505056969</t>
  </si>
  <si>
    <t>100000450362817</t>
  </si>
  <si>
    <t>100000450363412</t>
  </si>
  <si>
    <t>刘敏辉</t>
  </si>
  <si>
    <t>152326195512166870</t>
  </si>
  <si>
    <t>100000450364941</t>
  </si>
  <si>
    <t>100000450365032</t>
  </si>
  <si>
    <t>曹云华</t>
  </si>
  <si>
    <t>152326195812256878</t>
  </si>
  <si>
    <t>4301100760742352</t>
  </si>
  <si>
    <t>4301100760742355</t>
  </si>
  <si>
    <t>李玉铎</t>
  </si>
  <si>
    <t>15232619581225687843</t>
  </si>
  <si>
    <t>152326197303186890</t>
  </si>
  <si>
    <t>4301100760743523</t>
  </si>
  <si>
    <t>4301100760743526</t>
  </si>
  <si>
    <t>王友良</t>
  </si>
  <si>
    <t>152326197511126868</t>
  </si>
  <si>
    <t>4301100760744182</t>
  </si>
  <si>
    <t>4301100760744184</t>
  </si>
  <si>
    <t>耿世梅</t>
  </si>
  <si>
    <t>152326196612306871</t>
  </si>
  <si>
    <t>4301100775064685</t>
  </si>
  <si>
    <t>4301100775064688</t>
  </si>
  <si>
    <t>梁瑞国</t>
  </si>
  <si>
    <t>152326196704046878</t>
  </si>
  <si>
    <t>4301100775090168</t>
  </si>
  <si>
    <t>4301100775090169</t>
  </si>
  <si>
    <t>张艳春</t>
  </si>
  <si>
    <t>152326196212126898</t>
  </si>
  <si>
    <t>4301100775106231</t>
  </si>
  <si>
    <t>4301100775106232</t>
  </si>
  <si>
    <t>李振发</t>
  </si>
  <si>
    <t>152326197701296876</t>
  </si>
  <si>
    <t>4301100775135481</t>
  </si>
  <si>
    <t>4301100775135482</t>
  </si>
  <si>
    <t>吴星</t>
  </si>
  <si>
    <t>15232619840913687X</t>
  </si>
  <si>
    <t>4301101087778713</t>
  </si>
  <si>
    <t>4301101087778714</t>
  </si>
  <si>
    <t>李守辉</t>
  </si>
  <si>
    <t>152326196301246875</t>
  </si>
  <si>
    <t>4301101098176310</t>
  </si>
  <si>
    <t>4301101098176311</t>
  </si>
  <si>
    <t>曹云喜</t>
  </si>
  <si>
    <t>152326197901236878</t>
  </si>
  <si>
    <t>4301101099773156</t>
  </si>
  <si>
    <t>4301101099773157</t>
  </si>
  <si>
    <t>孙海岩</t>
  </si>
  <si>
    <t>大段嘎查</t>
  </si>
  <si>
    <t>152326196302247132</t>
  </si>
  <si>
    <t>100000416497833</t>
  </si>
  <si>
    <t>100000416498136</t>
  </si>
  <si>
    <t>安广亮</t>
  </si>
  <si>
    <t>152326195303287115</t>
  </si>
  <si>
    <t>100000416560476</t>
  </si>
  <si>
    <t>100000416561551</t>
  </si>
  <si>
    <t>安广学</t>
  </si>
  <si>
    <t>15232619530328711512</t>
  </si>
  <si>
    <t>152326194702027172</t>
  </si>
  <si>
    <t>100000416564075</t>
  </si>
  <si>
    <t>100000416571040</t>
  </si>
  <si>
    <t>安广义</t>
  </si>
  <si>
    <t>152326195503077112</t>
  </si>
  <si>
    <t>100000416629484</t>
  </si>
  <si>
    <t>100000416681196</t>
  </si>
  <si>
    <t>褚忠田</t>
  </si>
  <si>
    <t>152326195505037114</t>
  </si>
  <si>
    <t>100000416684573</t>
  </si>
  <si>
    <t>100000416685295</t>
  </si>
  <si>
    <t>冯有财</t>
  </si>
  <si>
    <t>152326195412257142</t>
  </si>
  <si>
    <t>100000416722320</t>
  </si>
  <si>
    <t>100000416732644</t>
  </si>
  <si>
    <t>孙琴</t>
  </si>
  <si>
    <t>152326195008177116</t>
  </si>
  <si>
    <t>100000416724966</t>
  </si>
  <si>
    <t>100000416708755</t>
  </si>
  <si>
    <t>佟满云</t>
  </si>
  <si>
    <t>152326197201047136</t>
  </si>
  <si>
    <t>100000416742497</t>
  </si>
  <si>
    <t>100000416743242</t>
  </si>
  <si>
    <t>王振兴</t>
  </si>
  <si>
    <t>152326195412017130</t>
  </si>
  <si>
    <t>100000416756939</t>
  </si>
  <si>
    <t>100000416781137</t>
  </si>
  <si>
    <t>谢贵有</t>
  </si>
  <si>
    <t>152326196909267113</t>
  </si>
  <si>
    <t>100000416794626</t>
  </si>
  <si>
    <t>100000416795198</t>
  </si>
  <si>
    <t>杨金财</t>
  </si>
  <si>
    <t>152326196807087138</t>
  </si>
  <si>
    <t>100000416832938</t>
  </si>
  <si>
    <t>100000416818992</t>
  </si>
  <si>
    <t>张玉民</t>
  </si>
  <si>
    <t>152326195407097113</t>
  </si>
  <si>
    <t>4301100723717599</t>
  </si>
  <si>
    <t>4301100723717600</t>
  </si>
  <si>
    <t>李学杰</t>
  </si>
  <si>
    <t>152326196702017117</t>
  </si>
  <si>
    <t>4301100723719406</t>
  </si>
  <si>
    <t>4301100723719407</t>
  </si>
  <si>
    <t>冯有全</t>
  </si>
  <si>
    <t>152326195307177124</t>
  </si>
  <si>
    <t>4301100723720630</t>
  </si>
  <si>
    <t>4301100723720631</t>
  </si>
  <si>
    <t>宝玉侠</t>
  </si>
  <si>
    <t>当海嘎查</t>
  </si>
  <si>
    <t>152326194806297118</t>
  </si>
  <si>
    <t>100000416982418</t>
  </si>
  <si>
    <t>100000416967484</t>
  </si>
  <si>
    <t>白福林</t>
  </si>
  <si>
    <t>152326194312177124</t>
  </si>
  <si>
    <t>100000417018224</t>
  </si>
  <si>
    <t>100000417028415</t>
  </si>
  <si>
    <t>包桂荣</t>
  </si>
  <si>
    <t>152326197610087112</t>
  </si>
  <si>
    <t>100000417063923</t>
  </si>
  <si>
    <t>100000417065606</t>
  </si>
  <si>
    <t>边西武</t>
  </si>
  <si>
    <t>152326194912057126</t>
  </si>
  <si>
    <t>100000417087292</t>
  </si>
  <si>
    <t>100000417097535</t>
  </si>
  <si>
    <t>姜秀霞</t>
  </si>
  <si>
    <t>152326196403267116</t>
  </si>
  <si>
    <t>100000417451309</t>
  </si>
  <si>
    <t>100000417442780</t>
  </si>
  <si>
    <t>聂才</t>
  </si>
  <si>
    <t>152326195805167113</t>
  </si>
  <si>
    <t>100000417602333</t>
  </si>
  <si>
    <t>100000417603750</t>
  </si>
  <si>
    <t>王凤志</t>
  </si>
  <si>
    <t>152326195804247111</t>
  </si>
  <si>
    <t>4301100723730581</t>
  </si>
  <si>
    <t>4301100723730582</t>
  </si>
  <si>
    <t>于德水</t>
  </si>
  <si>
    <t>15232619580424711142</t>
  </si>
  <si>
    <t>152326194906297123</t>
  </si>
  <si>
    <t>4301100723732371</t>
  </si>
  <si>
    <t>4301100723732372</t>
  </si>
  <si>
    <t>陈素芹</t>
  </si>
  <si>
    <t>152326196410027129</t>
  </si>
  <si>
    <t>4301100760738725</t>
  </si>
  <si>
    <t>4301100760738726</t>
  </si>
  <si>
    <t>聂桂琴</t>
  </si>
  <si>
    <t>15232619641002712942</t>
  </si>
  <si>
    <t>152326194908197118</t>
  </si>
  <si>
    <t>4301100760739680</t>
  </si>
  <si>
    <t>4301100760739681</t>
  </si>
  <si>
    <t>杨振江</t>
  </si>
  <si>
    <t>15232619490819711813</t>
  </si>
  <si>
    <t>152326195301067119</t>
  </si>
  <si>
    <t>4301100760740030</t>
  </si>
  <si>
    <t>4301100760740031</t>
  </si>
  <si>
    <t>王俊国</t>
  </si>
  <si>
    <t>15232619530106711944</t>
  </si>
  <si>
    <t>152326196710117118</t>
  </si>
  <si>
    <t>4301100760740435</t>
  </si>
  <si>
    <t>4301100760740436</t>
  </si>
  <si>
    <t>何金宝</t>
  </si>
  <si>
    <t>152326195009087112</t>
  </si>
  <si>
    <t>4301100964761233</t>
  </si>
  <si>
    <t>4301100964761234</t>
  </si>
  <si>
    <t>宋春</t>
  </si>
  <si>
    <t>152326195410037111</t>
  </si>
  <si>
    <t>4301101100517077</t>
  </si>
  <si>
    <t>4301101100517078</t>
  </si>
  <si>
    <t>包德海</t>
  </si>
  <si>
    <t>丰胜村</t>
  </si>
  <si>
    <t>15232619430625711X</t>
  </si>
  <si>
    <t>100000442340343</t>
  </si>
  <si>
    <t>100000442340377</t>
  </si>
  <si>
    <t>陈良</t>
  </si>
  <si>
    <t>15232619450220711X</t>
  </si>
  <si>
    <t>100000442342990</t>
  </si>
  <si>
    <t>100000442343007</t>
  </si>
  <si>
    <t>李俭</t>
  </si>
  <si>
    <t>152326198711267117</t>
  </si>
  <si>
    <t>100000442344481</t>
  </si>
  <si>
    <t>100000442344506</t>
  </si>
  <si>
    <t>刘晓孟</t>
  </si>
  <si>
    <t>150525195407166871</t>
  </si>
  <si>
    <t>100000442346155</t>
  </si>
  <si>
    <t>100000442346181</t>
  </si>
  <si>
    <t>皮国义</t>
  </si>
  <si>
    <t>152326196709187119</t>
  </si>
  <si>
    <t>100000442346653</t>
  </si>
  <si>
    <t>100000442346691</t>
  </si>
  <si>
    <t>隋成林</t>
  </si>
  <si>
    <t>152326196408037125</t>
  </si>
  <si>
    <t>100000442374579</t>
  </si>
  <si>
    <t>100000442374924</t>
  </si>
  <si>
    <t>于秀英</t>
  </si>
  <si>
    <t>152326196110297119</t>
  </si>
  <si>
    <t>100000442375604</t>
  </si>
  <si>
    <t>100000442375778</t>
  </si>
  <si>
    <t>徐凤全</t>
  </si>
  <si>
    <t>15232619611029711942</t>
  </si>
  <si>
    <t>2023年收入算错</t>
  </si>
  <si>
    <t>152326196606167123</t>
  </si>
  <si>
    <t>100000442376968</t>
  </si>
  <si>
    <t>100000442395322</t>
  </si>
  <si>
    <t>徐淑芳</t>
  </si>
  <si>
    <t>152326195106127112</t>
  </si>
  <si>
    <t>100000442378453</t>
  </si>
  <si>
    <t>100000442378816</t>
  </si>
  <si>
    <t>许海功</t>
  </si>
  <si>
    <t>15232619510612711242</t>
  </si>
  <si>
    <t>152326194809207114</t>
  </si>
  <si>
    <t>100000442398235</t>
  </si>
  <si>
    <t>100000442409983</t>
  </si>
  <si>
    <t>岳有财</t>
  </si>
  <si>
    <t>152326196207027115</t>
  </si>
  <si>
    <t>100000442411100</t>
  </si>
  <si>
    <t>100000442429900</t>
  </si>
  <si>
    <t>岳有发</t>
  </si>
  <si>
    <t>152326198608277114</t>
  </si>
  <si>
    <t>100000442413196</t>
  </si>
  <si>
    <t>100000442413316</t>
  </si>
  <si>
    <t>赵小光</t>
  </si>
  <si>
    <t>152326194904227113</t>
  </si>
  <si>
    <t>100000442431063</t>
  </si>
  <si>
    <t>100000442412434</t>
  </si>
  <si>
    <t>152326196201097120</t>
  </si>
  <si>
    <t>4301100692669222</t>
  </si>
  <si>
    <t>4301100692670851</t>
  </si>
  <si>
    <t>郑淑霞</t>
  </si>
  <si>
    <t>152326196305227110</t>
  </si>
  <si>
    <t>4301100723689349</t>
  </si>
  <si>
    <t>4301100723689350</t>
  </si>
  <si>
    <t>张殿魁</t>
  </si>
  <si>
    <t>15232619600516711X</t>
  </si>
  <si>
    <t>4301100964758735</t>
  </si>
  <si>
    <t>4301100964758736</t>
  </si>
  <si>
    <t>王文玉</t>
  </si>
  <si>
    <t>152326196212167112</t>
  </si>
  <si>
    <t>4301101096353142</t>
  </si>
  <si>
    <t>4301101096353143</t>
  </si>
  <si>
    <t>王臣</t>
  </si>
  <si>
    <t>152326196403056888</t>
  </si>
  <si>
    <t>4301101096801098</t>
  </si>
  <si>
    <t>4301101096801101</t>
  </si>
  <si>
    <t>赵春艳</t>
  </si>
  <si>
    <t>152301197510240020</t>
  </si>
  <si>
    <t>4301101301090634</t>
  </si>
  <si>
    <t>4301101301090637</t>
  </si>
  <si>
    <t>刘金玉</t>
  </si>
  <si>
    <t>152326196403057119</t>
  </si>
  <si>
    <t>4301101323712508</t>
  </si>
  <si>
    <t>4301101323712509</t>
  </si>
  <si>
    <t>赵玉海</t>
  </si>
  <si>
    <t>152326196810147154</t>
  </si>
  <si>
    <t>4301101323712572</t>
  </si>
  <si>
    <t>4301101323712573</t>
  </si>
  <si>
    <t>隋成义</t>
  </si>
  <si>
    <t>152326196202287129</t>
  </si>
  <si>
    <t>4301101330778445</t>
  </si>
  <si>
    <t>4301101330778446</t>
  </si>
  <si>
    <t>陈淑云</t>
  </si>
  <si>
    <t>福兴村</t>
  </si>
  <si>
    <t>15232619580922711X</t>
  </si>
  <si>
    <t>100000441855762</t>
  </si>
  <si>
    <t>100000441856064</t>
  </si>
  <si>
    <t>陈百祥</t>
  </si>
  <si>
    <t>15232619580922711X44</t>
  </si>
  <si>
    <t>152326196011077110</t>
  </si>
  <si>
    <t>100000441871816</t>
  </si>
  <si>
    <t>100000441871824</t>
  </si>
  <si>
    <t>陈佰学</t>
  </si>
  <si>
    <t>15232619601107711042</t>
  </si>
  <si>
    <t>152326195211107121</t>
  </si>
  <si>
    <t>100000441872363</t>
  </si>
  <si>
    <t>100000441858498</t>
  </si>
  <si>
    <t>杜风琴</t>
  </si>
  <si>
    <t>152326195501197110</t>
  </si>
  <si>
    <t>100000441873377</t>
  </si>
  <si>
    <t>100000441875113</t>
  </si>
  <si>
    <t>高广富</t>
  </si>
  <si>
    <t>152326195010117120</t>
  </si>
  <si>
    <t>100000441875892</t>
  </si>
  <si>
    <t>100000441897683</t>
  </si>
  <si>
    <t>李淑琴</t>
  </si>
  <si>
    <t>152326194902057122</t>
  </si>
  <si>
    <t>100000441877227</t>
  </si>
  <si>
    <t>100000441900872</t>
  </si>
  <si>
    <t>王芳</t>
  </si>
  <si>
    <t>152326195206037122</t>
  </si>
  <si>
    <t>100000441878629</t>
  </si>
  <si>
    <t>100000441906595</t>
  </si>
  <si>
    <t>何莲荣</t>
  </si>
  <si>
    <t>152326196410037124</t>
  </si>
  <si>
    <t>100000441898491</t>
  </si>
  <si>
    <t>100000441876179</t>
  </si>
  <si>
    <t>李玉芹</t>
  </si>
  <si>
    <t>152326195009227138</t>
  </si>
  <si>
    <t>100000441899524</t>
  </si>
  <si>
    <t>100000441899586</t>
  </si>
  <si>
    <t>刘荣</t>
  </si>
  <si>
    <t>152326194803107112</t>
  </si>
  <si>
    <t>100000441901538</t>
  </si>
  <si>
    <t>100000441877717</t>
  </si>
  <si>
    <t>马义</t>
  </si>
  <si>
    <t>15232619550301711X</t>
  </si>
  <si>
    <t>100000441902835</t>
  </si>
  <si>
    <t>100000441902886</t>
  </si>
  <si>
    <t>庞树海</t>
  </si>
  <si>
    <t>152326195601207136</t>
  </si>
  <si>
    <t>100000441908213</t>
  </si>
  <si>
    <t>100000441908236</t>
  </si>
  <si>
    <t>王志富</t>
  </si>
  <si>
    <t>152326196409127114</t>
  </si>
  <si>
    <t>100000441909643</t>
  </si>
  <si>
    <t>100000441909671</t>
  </si>
  <si>
    <t>吴德</t>
  </si>
  <si>
    <t>152326195311097119</t>
  </si>
  <si>
    <t>100000441932513</t>
  </si>
  <si>
    <t>100000441932523</t>
  </si>
  <si>
    <t>闫海春</t>
  </si>
  <si>
    <t>152326196409297113</t>
  </si>
  <si>
    <t>100000441932976</t>
  </si>
  <si>
    <t>100000441933012</t>
  </si>
  <si>
    <t>闫洪军</t>
  </si>
  <si>
    <t>152326195410067126</t>
  </si>
  <si>
    <t>100000441941378</t>
  </si>
  <si>
    <t>100000441941656</t>
  </si>
  <si>
    <t>张秀荣</t>
  </si>
  <si>
    <t>152326195009157117</t>
  </si>
  <si>
    <t>100000441947108</t>
  </si>
  <si>
    <t>100000441934904</t>
  </si>
  <si>
    <t>于海</t>
  </si>
  <si>
    <t>152326196006097117</t>
  </si>
  <si>
    <t>4301100723706926</t>
  </si>
  <si>
    <t>4301100723706927</t>
  </si>
  <si>
    <t>陈百全</t>
  </si>
  <si>
    <t>15232619600609711712</t>
  </si>
  <si>
    <t>152326196610157112</t>
  </si>
  <si>
    <t>4301100723709130</t>
  </si>
  <si>
    <t>4301100723709131</t>
  </si>
  <si>
    <t>张占民</t>
  </si>
  <si>
    <t>15232619661015711242</t>
  </si>
  <si>
    <t>152326198012027114</t>
  </si>
  <si>
    <t>4301101098979933</t>
  </si>
  <si>
    <t>4301101098979934</t>
  </si>
  <si>
    <t>庞海波</t>
  </si>
  <si>
    <t>15232619801202711441</t>
  </si>
  <si>
    <t>152326198307247114</t>
  </si>
  <si>
    <t>4301101099075978</t>
  </si>
  <si>
    <t>4301101099075979</t>
  </si>
  <si>
    <t>杨青松</t>
  </si>
  <si>
    <t>152326196408027111</t>
  </si>
  <si>
    <t>4301101100257142</t>
  </si>
  <si>
    <t>4301101100257143</t>
  </si>
  <si>
    <t>杨贵祥</t>
  </si>
  <si>
    <t>15232619640802711142</t>
  </si>
  <si>
    <t>公益村</t>
  </si>
  <si>
    <t>152326196506107115</t>
  </si>
  <si>
    <t>100000441935534</t>
  </si>
  <si>
    <t>100000441935559</t>
  </si>
  <si>
    <t>刘少海</t>
  </si>
  <si>
    <t>152326195511010014</t>
  </si>
  <si>
    <t>100000441938257</t>
  </si>
  <si>
    <t>4301100727859980</t>
  </si>
  <si>
    <t>沈国学</t>
  </si>
  <si>
    <t>152326193807167126</t>
  </si>
  <si>
    <t>100000441938869</t>
  </si>
  <si>
    <t>100000441938907</t>
  </si>
  <si>
    <t>陶桂兰</t>
  </si>
  <si>
    <t>15232619380716712611</t>
  </si>
  <si>
    <t>152326197107027139</t>
  </si>
  <si>
    <t>100000441939367</t>
  </si>
  <si>
    <t>100000441939380</t>
  </si>
  <si>
    <t>王成</t>
  </si>
  <si>
    <t>152326195404157125</t>
  </si>
  <si>
    <t>100000441961496</t>
  </si>
  <si>
    <t>100000441936713</t>
  </si>
  <si>
    <t>刘树霞</t>
  </si>
  <si>
    <t>15232619571129711X</t>
  </si>
  <si>
    <t>100000441963055</t>
  </si>
  <si>
    <t>100000441937280</t>
  </si>
  <si>
    <t>任志和</t>
  </si>
  <si>
    <t>152326196201297130</t>
  </si>
  <si>
    <t>100000441965892</t>
  </si>
  <si>
    <t>4301100727865058</t>
  </si>
  <si>
    <t>柴国清</t>
  </si>
  <si>
    <t>152326194007157119</t>
  </si>
  <si>
    <t>100000441980673</t>
  </si>
  <si>
    <t>100000441990927</t>
  </si>
  <si>
    <t>王风歧</t>
  </si>
  <si>
    <t>152326195608057142</t>
  </si>
  <si>
    <t>100000441993216</t>
  </si>
  <si>
    <t>100000441993262</t>
  </si>
  <si>
    <t>王桂珠</t>
  </si>
  <si>
    <t>152326196911017113</t>
  </si>
  <si>
    <t>100000441993949</t>
  </si>
  <si>
    <t>100000441993993</t>
  </si>
  <si>
    <t>王井海</t>
  </si>
  <si>
    <t>15232619691101711352</t>
  </si>
  <si>
    <t>152326194804157111</t>
  </si>
  <si>
    <t>100000441994990</t>
  </si>
  <si>
    <t>100000441995078</t>
  </si>
  <si>
    <t>王义</t>
  </si>
  <si>
    <t>152326195506137125</t>
  </si>
  <si>
    <t>100000441995974</t>
  </si>
  <si>
    <t>100000441996475</t>
  </si>
  <si>
    <t>李香花</t>
  </si>
  <si>
    <t>152326196302037119</t>
  </si>
  <si>
    <t>100000441996932</t>
  </si>
  <si>
    <t>100000441997036</t>
  </si>
  <si>
    <t>152326196705177116</t>
  </si>
  <si>
    <t>100000441998109</t>
  </si>
  <si>
    <t>100000441998191</t>
  </si>
  <si>
    <t>王志刚</t>
  </si>
  <si>
    <t>152326195711197119</t>
  </si>
  <si>
    <t>100000442209337</t>
  </si>
  <si>
    <t>100000442209380</t>
  </si>
  <si>
    <t>张先久</t>
  </si>
  <si>
    <t>15232619500419711X</t>
  </si>
  <si>
    <t>100000442222234</t>
  </si>
  <si>
    <t>100000442206191</t>
  </si>
  <si>
    <t>项文</t>
  </si>
  <si>
    <t>15232619500419711X42</t>
  </si>
  <si>
    <t>152326198101017110</t>
  </si>
  <si>
    <t>100000442223637</t>
  </si>
  <si>
    <t>4301100727895174</t>
  </si>
  <si>
    <t>高建</t>
  </si>
  <si>
    <t>152326195504107125</t>
  </si>
  <si>
    <t>100000442225700</t>
  </si>
  <si>
    <t>100000442240783</t>
  </si>
  <si>
    <t>齐秀荣</t>
  </si>
  <si>
    <t>152326195505137115</t>
  </si>
  <si>
    <t>100000442226374</t>
  </si>
  <si>
    <t>100000442226387</t>
  </si>
  <si>
    <t>周子学</t>
  </si>
  <si>
    <t>152326194705057115</t>
  </si>
  <si>
    <t>100000442235293</t>
  </si>
  <si>
    <t>100000442235328</t>
  </si>
  <si>
    <t>张军</t>
  </si>
  <si>
    <t>152326195106307113</t>
  </si>
  <si>
    <t>100000442235943</t>
  </si>
  <si>
    <t>100000442208526</t>
  </si>
  <si>
    <t>张瑞龙</t>
  </si>
  <si>
    <t>152326195109207118</t>
  </si>
  <si>
    <t>100000442236549</t>
  </si>
  <si>
    <t>100000442236569</t>
  </si>
  <si>
    <t>张瑞元</t>
  </si>
  <si>
    <t>152326199110067114</t>
  </si>
  <si>
    <t>100000442238817</t>
  </si>
  <si>
    <t>100000442238828</t>
  </si>
  <si>
    <t>张志印</t>
  </si>
  <si>
    <t>15232619540824711X</t>
  </si>
  <si>
    <t>100000469206361</t>
  </si>
  <si>
    <t>100000469211883</t>
  </si>
  <si>
    <t>郭生</t>
  </si>
  <si>
    <t>152326195111137112</t>
  </si>
  <si>
    <t>100000469213069</t>
  </si>
  <si>
    <t>100000469213349</t>
  </si>
  <si>
    <t>侯丰</t>
  </si>
  <si>
    <t>15232619511113711243</t>
  </si>
  <si>
    <t>152326195202177128</t>
  </si>
  <si>
    <t>100000469243549</t>
  </si>
  <si>
    <t>100000469254725</t>
  </si>
  <si>
    <t>褚君茹</t>
  </si>
  <si>
    <t>152326198110057114</t>
  </si>
  <si>
    <t>100000469255603</t>
  </si>
  <si>
    <t>100000469218376</t>
  </si>
  <si>
    <t>李建华</t>
  </si>
  <si>
    <t>152326194512237136</t>
  </si>
  <si>
    <t>100000469285919</t>
  </si>
  <si>
    <t>100000469265644</t>
  </si>
  <si>
    <t>李维国</t>
  </si>
  <si>
    <t>15232619700510712X</t>
  </si>
  <si>
    <t>100000469302307</t>
  </si>
  <si>
    <t>100000469309998</t>
  </si>
  <si>
    <t>王银树</t>
  </si>
  <si>
    <t>152326197509027115</t>
  </si>
  <si>
    <t>4301100631948147</t>
  </si>
  <si>
    <t>4301100631948222</t>
  </si>
  <si>
    <t>王飞</t>
  </si>
  <si>
    <t>152326196507127134</t>
  </si>
  <si>
    <t>4301100723722759</t>
  </si>
  <si>
    <t>4301100723722760</t>
  </si>
  <si>
    <t>李德义</t>
  </si>
  <si>
    <t>152326197610157117</t>
  </si>
  <si>
    <t>4301100723723125</t>
  </si>
  <si>
    <t>4301100723723126</t>
  </si>
  <si>
    <t>刘海权</t>
  </si>
  <si>
    <t>152326196312037163</t>
  </si>
  <si>
    <t>4301100723724539</t>
  </si>
  <si>
    <t>4301100723724541</t>
  </si>
  <si>
    <t>卢景芬</t>
  </si>
  <si>
    <t>15232619551013711X</t>
  </si>
  <si>
    <t>4301100723726938</t>
  </si>
  <si>
    <t>4301100723726939</t>
  </si>
  <si>
    <t>李瑞平</t>
  </si>
  <si>
    <t>152326197402167134</t>
  </si>
  <si>
    <t>4301100723728132</t>
  </si>
  <si>
    <t>4301100723728133</t>
  </si>
  <si>
    <t>王树生</t>
  </si>
  <si>
    <t>15232619740216713444</t>
  </si>
  <si>
    <t>15232619620912711X</t>
  </si>
  <si>
    <t>4301100723731490</t>
  </si>
  <si>
    <t>4301100723731491</t>
  </si>
  <si>
    <t>王桂军</t>
  </si>
  <si>
    <t>15232619581220711X</t>
  </si>
  <si>
    <t>4301100723839733</t>
  </si>
  <si>
    <t>4301100723839734</t>
  </si>
  <si>
    <t>郭财</t>
  </si>
  <si>
    <t>152326196806077114</t>
  </si>
  <si>
    <t>4301101099380408</t>
  </si>
  <si>
    <t>4301101099380409</t>
  </si>
  <si>
    <t>赵江</t>
  </si>
  <si>
    <t>辣椒铺嘎查</t>
  </si>
  <si>
    <t>152326195801147115</t>
  </si>
  <si>
    <t>100000440580200</t>
  </si>
  <si>
    <t>100000440580251</t>
  </si>
  <si>
    <t>宝全财</t>
  </si>
  <si>
    <t>152326196712097114</t>
  </si>
  <si>
    <t>100000440584211</t>
  </si>
  <si>
    <t>100000440584260</t>
  </si>
  <si>
    <t>陈福龙</t>
  </si>
  <si>
    <t>152326198610017119</t>
  </si>
  <si>
    <t>100000440610961</t>
  </si>
  <si>
    <t>100000440611037</t>
  </si>
  <si>
    <t>代保虎</t>
  </si>
  <si>
    <t>15232619861001711944</t>
  </si>
  <si>
    <t>152326199307297116</t>
  </si>
  <si>
    <t>100000440611625</t>
  </si>
  <si>
    <t>100000440611692</t>
  </si>
  <si>
    <t>代成成</t>
  </si>
  <si>
    <t>152326198703127114</t>
  </si>
  <si>
    <t>100000440613448</t>
  </si>
  <si>
    <t>100000440625105</t>
  </si>
  <si>
    <t>贾春波</t>
  </si>
  <si>
    <t>152326197506307111</t>
  </si>
  <si>
    <t>100000440616075</t>
  </si>
  <si>
    <t>100000440616120</t>
  </si>
  <si>
    <t>李国军</t>
  </si>
  <si>
    <t>152326195903297114</t>
  </si>
  <si>
    <t>100000440704125</t>
  </si>
  <si>
    <t>100000440723601</t>
  </si>
  <si>
    <t>152326199007287119</t>
  </si>
  <si>
    <t>100000440749459</t>
  </si>
  <si>
    <t>100000440727899</t>
  </si>
  <si>
    <t>梁玉柱</t>
  </si>
  <si>
    <t>152326195804097141</t>
  </si>
  <si>
    <t>100000440753998</t>
  </si>
  <si>
    <t>100000440729273</t>
  </si>
  <si>
    <t>张振芳</t>
  </si>
  <si>
    <t>152326198103037115</t>
  </si>
  <si>
    <t>100000440866900</t>
  </si>
  <si>
    <t>100000440827706</t>
  </si>
  <si>
    <t>邵保栓</t>
  </si>
  <si>
    <t>152326194705187112</t>
  </si>
  <si>
    <t>100000440918468</t>
  </si>
  <si>
    <t>100000440941263</t>
  </si>
  <si>
    <t>邵振廷</t>
  </si>
  <si>
    <t>152326197203187116</t>
  </si>
  <si>
    <t>100000440938204</t>
  </si>
  <si>
    <t>100000440973300</t>
  </si>
  <si>
    <t>吴宝山</t>
  </si>
  <si>
    <t>152326195404187113</t>
  </si>
  <si>
    <t>100000440954867</t>
  </si>
  <si>
    <t>100000440955200</t>
  </si>
  <si>
    <t>王永明</t>
  </si>
  <si>
    <t>152326196110287121</t>
  </si>
  <si>
    <t>100000441102491</t>
  </si>
  <si>
    <t>100000441120286</t>
  </si>
  <si>
    <t>许金花</t>
  </si>
  <si>
    <t>152326196210157121</t>
  </si>
  <si>
    <t>100000441103817</t>
  </si>
  <si>
    <t>100000441104126</t>
  </si>
  <si>
    <t>谢庆花</t>
  </si>
  <si>
    <t>152326195507247123</t>
  </si>
  <si>
    <t>100000441120598</t>
  </si>
  <si>
    <t>100000441120641</t>
  </si>
  <si>
    <t>152326195401147140</t>
  </si>
  <si>
    <t>100000471888574</t>
  </si>
  <si>
    <t>100000471894943</t>
  </si>
  <si>
    <t>白海香</t>
  </si>
  <si>
    <t>152326194911097185</t>
  </si>
  <si>
    <t>100000471902805</t>
  </si>
  <si>
    <t>100000471899013</t>
  </si>
  <si>
    <t>于桂荣</t>
  </si>
  <si>
    <t>152326197306297115</t>
  </si>
  <si>
    <t>100000612622195</t>
  </si>
  <si>
    <t>100000612622378</t>
  </si>
  <si>
    <t>庞恩勇</t>
  </si>
  <si>
    <t>152326196504057118</t>
  </si>
  <si>
    <t>3000742475</t>
  </si>
  <si>
    <t>300002445353</t>
  </si>
  <si>
    <t>梁国民</t>
  </si>
  <si>
    <t>152326197307287111</t>
  </si>
  <si>
    <t>3000742477</t>
  </si>
  <si>
    <t>300002445362</t>
  </si>
  <si>
    <t>孟凡成</t>
  </si>
  <si>
    <t>152326194806097124</t>
  </si>
  <si>
    <t>3000742483</t>
  </si>
  <si>
    <t>300002443893</t>
  </si>
  <si>
    <t>王桂芹</t>
  </si>
  <si>
    <t>152326197302157115</t>
  </si>
  <si>
    <t>3000742538</t>
  </si>
  <si>
    <t>300002440773</t>
  </si>
  <si>
    <t>代文义</t>
  </si>
  <si>
    <t>152326198402077117</t>
  </si>
  <si>
    <t>3000742588</t>
  </si>
  <si>
    <t>300002425520</t>
  </si>
  <si>
    <t>邵勇</t>
  </si>
  <si>
    <t>152326197810037136</t>
  </si>
  <si>
    <t>3000742858</t>
  </si>
  <si>
    <t>300002440780</t>
  </si>
  <si>
    <t>邵华</t>
  </si>
  <si>
    <t>152326197309267114</t>
  </si>
  <si>
    <t>3000742864</t>
  </si>
  <si>
    <t>300002441018</t>
  </si>
  <si>
    <t>吴国民</t>
  </si>
  <si>
    <t>15232619651006711X</t>
  </si>
  <si>
    <t>3000743195</t>
  </si>
  <si>
    <t>300002445377</t>
  </si>
  <si>
    <t>许金友</t>
  </si>
  <si>
    <t>152326197906137131</t>
  </si>
  <si>
    <t>3000743202</t>
  </si>
  <si>
    <t>300002446108</t>
  </si>
  <si>
    <t>王国顺</t>
  </si>
  <si>
    <t>152326195312127113</t>
  </si>
  <si>
    <t>3000743544</t>
  </si>
  <si>
    <t>300002437891</t>
  </si>
  <si>
    <t>邵振武</t>
  </si>
  <si>
    <t>152326194504277111</t>
  </si>
  <si>
    <t>3000743545</t>
  </si>
  <si>
    <t>300002437893</t>
  </si>
  <si>
    <t>杨德山</t>
  </si>
  <si>
    <t>15232619450427711143</t>
  </si>
  <si>
    <t>15232619731014711X</t>
  </si>
  <si>
    <t>3000743727</t>
  </si>
  <si>
    <t>300002357771</t>
  </si>
  <si>
    <t>李树全</t>
  </si>
  <si>
    <t>152326195202127112</t>
  </si>
  <si>
    <t>3000743792</t>
  </si>
  <si>
    <t>300002430574</t>
  </si>
  <si>
    <t>张杰</t>
  </si>
  <si>
    <t>152326196910247128</t>
  </si>
  <si>
    <t>3000744040</t>
  </si>
  <si>
    <t>300002357057</t>
  </si>
  <si>
    <t>吴俊花</t>
  </si>
  <si>
    <t>152326194711267127</t>
  </si>
  <si>
    <t>3000744451</t>
  </si>
  <si>
    <t>300002441191</t>
  </si>
  <si>
    <t>李桂兰</t>
  </si>
  <si>
    <t>152326197009107119</t>
  </si>
  <si>
    <t>3000744454</t>
  </si>
  <si>
    <t>300002441201</t>
  </si>
  <si>
    <t>庞恩武</t>
  </si>
  <si>
    <t>152326196001017114</t>
  </si>
  <si>
    <t>3000744488</t>
  </si>
  <si>
    <t>300002433917</t>
  </si>
  <si>
    <t>杨正秋</t>
  </si>
  <si>
    <t>152326198208077113</t>
  </si>
  <si>
    <t>3000744647</t>
  </si>
  <si>
    <t>300002339193</t>
  </si>
  <si>
    <t>包利飞</t>
  </si>
  <si>
    <t>152326197512107116</t>
  </si>
  <si>
    <t>3000744686</t>
  </si>
  <si>
    <t>300002350988</t>
  </si>
  <si>
    <t>常有</t>
  </si>
  <si>
    <t>152326197508087116</t>
  </si>
  <si>
    <t>3000744688</t>
  </si>
  <si>
    <t>300002350993</t>
  </si>
  <si>
    <t>梁锋</t>
  </si>
  <si>
    <t>15232619750808711643</t>
  </si>
  <si>
    <t>152326197011107118</t>
  </si>
  <si>
    <t>3000744812</t>
  </si>
  <si>
    <t>300002423454</t>
  </si>
  <si>
    <t>包文海</t>
  </si>
  <si>
    <t>152326197507127112</t>
  </si>
  <si>
    <t>3000744944</t>
  </si>
  <si>
    <t>300002266829</t>
  </si>
  <si>
    <t>贾建华</t>
  </si>
  <si>
    <t>152326198207227132</t>
  </si>
  <si>
    <t>3000745156</t>
  </si>
  <si>
    <t>300002423892</t>
  </si>
  <si>
    <t>吴海军</t>
  </si>
  <si>
    <t>152326197903237110</t>
  </si>
  <si>
    <t>3000745247</t>
  </si>
  <si>
    <t>300002430781</t>
  </si>
  <si>
    <t>邵春</t>
  </si>
  <si>
    <t>152326196003057136</t>
  </si>
  <si>
    <t>3000745264</t>
  </si>
  <si>
    <t>300002266836</t>
  </si>
  <si>
    <t>訾奎</t>
  </si>
  <si>
    <t>15232619600305713643</t>
  </si>
  <si>
    <t>152326197207057116</t>
  </si>
  <si>
    <t>3000745334</t>
  </si>
  <si>
    <t>300002328958</t>
  </si>
  <si>
    <t>代文玉</t>
  </si>
  <si>
    <t>152326198707257135</t>
  </si>
  <si>
    <t>3000745415</t>
  </si>
  <si>
    <t>300002358472</t>
  </si>
  <si>
    <t>李彦星</t>
  </si>
  <si>
    <t>15232619870725713552</t>
  </si>
  <si>
    <t>152326197909137129</t>
  </si>
  <si>
    <t>3000745476</t>
  </si>
  <si>
    <t>300002423903</t>
  </si>
  <si>
    <t>邵凤</t>
  </si>
  <si>
    <t>152326198203027117</t>
  </si>
  <si>
    <t>3000745962</t>
  </si>
  <si>
    <t>300002432339</t>
  </si>
  <si>
    <t>訾洪军</t>
  </si>
  <si>
    <t>152326197701097113</t>
  </si>
  <si>
    <t>3000745965</t>
  </si>
  <si>
    <t>300002432348</t>
  </si>
  <si>
    <t>李振喜</t>
  </si>
  <si>
    <t>152326198410247112</t>
  </si>
  <si>
    <t>3000745966</t>
  </si>
  <si>
    <t>300002432351</t>
  </si>
  <si>
    <t>代宝龙</t>
  </si>
  <si>
    <t>152326197509014082</t>
  </si>
  <si>
    <t>3000746921</t>
  </si>
  <si>
    <t>300002424575</t>
  </si>
  <si>
    <t>初一</t>
  </si>
  <si>
    <t>152326198202187135</t>
  </si>
  <si>
    <t>3000746950</t>
  </si>
  <si>
    <t>300002435538</t>
  </si>
  <si>
    <t>包志国</t>
  </si>
  <si>
    <t>152326195205057156</t>
  </si>
  <si>
    <t>3000747193</t>
  </si>
  <si>
    <t>300002428356</t>
  </si>
  <si>
    <t>邵振文</t>
  </si>
  <si>
    <t>152326196802067111</t>
  </si>
  <si>
    <t>3000747246</t>
  </si>
  <si>
    <t>300002439490</t>
  </si>
  <si>
    <t>梁玉春</t>
  </si>
  <si>
    <t>152326197607147110</t>
  </si>
  <si>
    <t>3000747270</t>
  </si>
  <si>
    <t>300002435548</t>
  </si>
  <si>
    <t>陈福海</t>
  </si>
  <si>
    <t>15232619760714711044</t>
  </si>
  <si>
    <t>152326195908147123</t>
  </si>
  <si>
    <t>3000747298</t>
  </si>
  <si>
    <t>300002435569</t>
  </si>
  <si>
    <t>姜风芝</t>
  </si>
  <si>
    <t>152326196002147113</t>
  </si>
  <si>
    <t>3000748137</t>
  </si>
  <si>
    <t>300002263865</t>
  </si>
  <si>
    <t>贾文学</t>
  </si>
  <si>
    <t>152326195806187116</t>
  </si>
  <si>
    <t>3000748139</t>
  </si>
  <si>
    <t>300002263873</t>
  </si>
  <si>
    <t>李振林</t>
  </si>
  <si>
    <t>152326197102087116</t>
  </si>
  <si>
    <t>3000748480</t>
  </si>
  <si>
    <t>300002265443</t>
  </si>
  <si>
    <t>李振合</t>
  </si>
  <si>
    <t>152326197107127113</t>
  </si>
  <si>
    <t>3000748624</t>
  </si>
  <si>
    <t>300002258542</t>
  </si>
  <si>
    <t>梁志刚</t>
  </si>
  <si>
    <t>152326198512087113</t>
  </si>
  <si>
    <t>3000748626</t>
  </si>
  <si>
    <t>300002258548</t>
  </si>
  <si>
    <t>张常宝</t>
  </si>
  <si>
    <t>152326196904047111</t>
  </si>
  <si>
    <t>3000748702</t>
  </si>
  <si>
    <t>300002328774</t>
  </si>
  <si>
    <t>宝权富</t>
  </si>
  <si>
    <t>152326198609117112</t>
  </si>
  <si>
    <t>3000748779</t>
  </si>
  <si>
    <t>300002350915</t>
  </si>
  <si>
    <t>徐继福</t>
  </si>
  <si>
    <t>15232619790209711X</t>
  </si>
  <si>
    <t>3000748780</t>
  </si>
  <si>
    <t>300002350921</t>
  </si>
  <si>
    <t>邵迪</t>
  </si>
  <si>
    <t>15232619730708711X</t>
  </si>
  <si>
    <t>3000748798</t>
  </si>
  <si>
    <t>300002351022</t>
  </si>
  <si>
    <t>包文军</t>
  </si>
  <si>
    <t>152326198409257137</t>
  </si>
  <si>
    <t>3000748808</t>
  </si>
  <si>
    <t>300002266185</t>
  </si>
  <si>
    <t>吴海波</t>
  </si>
  <si>
    <t>152326196502047119</t>
  </si>
  <si>
    <t>3000748981</t>
  </si>
  <si>
    <t>300002260020</t>
  </si>
  <si>
    <t>李振德</t>
  </si>
  <si>
    <t>152326196809067114</t>
  </si>
  <si>
    <t>3000748985</t>
  </si>
  <si>
    <t>300002260032</t>
  </si>
  <si>
    <t>梁志强</t>
  </si>
  <si>
    <t>152326198410177134</t>
  </si>
  <si>
    <t>3000748993</t>
  </si>
  <si>
    <t>300002259319</t>
  </si>
  <si>
    <t>梁洪波</t>
  </si>
  <si>
    <t>152326197103257113</t>
  </si>
  <si>
    <t>3000749856</t>
  </si>
  <si>
    <t>300002339164</t>
  </si>
  <si>
    <t>李树海</t>
  </si>
  <si>
    <t>152326195510247116</t>
  </si>
  <si>
    <t>3000749912</t>
  </si>
  <si>
    <t>300002263229</t>
  </si>
  <si>
    <t>徐世文</t>
  </si>
  <si>
    <t>15232619551024711643</t>
  </si>
  <si>
    <t>152326196512287116</t>
  </si>
  <si>
    <t>3000751339</t>
  </si>
  <si>
    <t>300002263098</t>
  </si>
  <si>
    <t>李树青</t>
  </si>
  <si>
    <t>152326197602147111</t>
  </si>
  <si>
    <t>3000751893</t>
  </si>
  <si>
    <t>300002338596</t>
  </si>
  <si>
    <t>辛跃广</t>
  </si>
  <si>
    <t>152326199303137115</t>
  </si>
  <si>
    <t>3000752026</t>
  </si>
  <si>
    <t>300002342750</t>
  </si>
  <si>
    <t>陈丽强</t>
  </si>
  <si>
    <t>152326196212267121</t>
  </si>
  <si>
    <t>3000752030</t>
  </si>
  <si>
    <t>300002342763</t>
  </si>
  <si>
    <t>陆素芬</t>
  </si>
  <si>
    <t>152326196604057115</t>
  </si>
  <si>
    <t>3000752107</t>
  </si>
  <si>
    <t>300002346649</t>
  </si>
  <si>
    <t>宝全友</t>
  </si>
  <si>
    <t>152326195508017119</t>
  </si>
  <si>
    <t>3000752301</t>
  </si>
  <si>
    <t>300002342110</t>
  </si>
  <si>
    <t>宝金生</t>
  </si>
  <si>
    <t>152326196311157139</t>
  </si>
  <si>
    <t>3000752502</t>
  </si>
  <si>
    <t>300002261614</t>
  </si>
  <si>
    <t>李永江</t>
  </si>
  <si>
    <t>152326197901087112</t>
  </si>
  <si>
    <t>3000752592</t>
  </si>
  <si>
    <t>300002435868</t>
  </si>
  <si>
    <t>梁斌</t>
  </si>
  <si>
    <t>152326196612157116</t>
  </si>
  <si>
    <t>3000752905</t>
  </si>
  <si>
    <t>300002260128</t>
  </si>
  <si>
    <t>徐世军</t>
  </si>
  <si>
    <t>152326196702127113</t>
  </si>
  <si>
    <t>3000753037</t>
  </si>
  <si>
    <t>300002329151</t>
  </si>
  <si>
    <t>包文山</t>
  </si>
  <si>
    <t>15232619670212711344</t>
  </si>
  <si>
    <t>152326198208107116</t>
  </si>
  <si>
    <t>3000753040</t>
  </si>
  <si>
    <t>300002329163</t>
  </si>
  <si>
    <t>特木高特</t>
  </si>
  <si>
    <t>152326195604047115</t>
  </si>
  <si>
    <t>3000753043</t>
  </si>
  <si>
    <t>300002329170</t>
  </si>
  <si>
    <t>吴宝祥</t>
  </si>
  <si>
    <t>152326196302087116</t>
  </si>
  <si>
    <t>3000753096</t>
  </si>
  <si>
    <t>300002266154</t>
  </si>
  <si>
    <t>宝全发</t>
  </si>
  <si>
    <t>152326195703157141</t>
  </si>
  <si>
    <t>3000755777</t>
  </si>
  <si>
    <t>300002437505</t>
  </si>
  <si>
    <t>董世英</t>
  </si>
  <si>
    <t>152326197305097111</t>
  </si>
  <si>
    <t>3000756108</t>
  </si>
  <si>
    <t>300002437565</t>
  </si>
  <si>
    <t>刘兴军</t>
  </si>
  <si>
    <t>152326200001017164</t>
  </si>
  <si>
    <t>3000756490</t>
  </si>
  <si>
    <t>300002437730</t>
  </si>
  <si>
    <t>邵天旭</t>
  </si>
  <si>
    <t>152326197907207111</t>
  </si>
  <si>
    <t>3000756817</t>
  </si>
  <si>
    <t>300002362748</t>
  </si>
  <si>
    <t>刘小明</t>
  </si>
  <si>
    <t>152326196712277115</t>
  </si>
  <si>
    <t>3000757179</t>
  </si>
  <si>
    <t>300002352547</t>
  </si>
  <si>
    <t>李树财</t>
  </si>
  <si>
    <t>152326196604257133</t>
  </si>
  <si>
    <t>3000757181</t>
  </si>
  <si>
    <t>300002352552</t>
  </si>
  <si>
    <t>邵振祥</t>
  </si>
  <si>
    <t>15232619660425713352</t>
  </si>
  <si>
    <t>152326198607127114</t>
  </si>
  <si>
    <t>3000757255</t>
  </si>
  <si>
    <t>300002436644</t>
  </si>
  <si>
    <t>宝海春</t>
  </si>
  <si>
    <t>152326196511057116</t>
  </si>
  <si>
    <t>3000757570</t>
  </si>
  <si>
    <t>300002436623</t>
  </si>
  <si>
    <t>李永清</t>
  </si>
  <si>
    <t>152326195309137118</t>
  </si>
  <si>
    <t>3000780676</t>
  </si>
  <si>
    <t>300002426402</t>
  </si>
  <si>
    <t>陈白音仓</t>
  </si>
  <si>
    <t>152326195303057117</t>
  </si>
  <si>
    <t>3000780679</t>
  </si>
  <si>
    <t>300002426410</t>
  </si>
  <si>
    <t>贾志财</t>
  </si>
  <si>
    <t>15232619530305711742</t>
  </si>
  <si>
    <t>152326196206247116</t>
  </si>
  <si>
    <t>3000780683</t>
  </si>
  <si>
    <t>300002427130</t>
  </si>
  <si>
    <t>邵振明</t>
  </si>
  <si>
    <t>152326194712097123</t>
  </si>
  <si>
    <t>3000781711</t>
  </si>
  <si>
    <t>300002429435</t>
  </si>
  <si>
    <t>宋喜兰</t>
  </si>
  <si>
    <t>152326195810257113</t>
  </si>
  <si>
    <t>3000783018</t>
  </si>
  <si>
    <t>300002444578</t>
  </si>
  <si>
    <t>辛洪林</t>
  </si>
  <si>
    <t>152326198909247111</t>
  </si>
  <si>
    <t>3000783025</t>
  </si>
  <si>
    <t>300002445305</t>
  </si>
  <si>
    <t>辛小强</t>
  </si>
  <si>
    <t>152326198204147110</t>
  </si>
  <si>
    <t>3000783030</t>
  </si>
  <si>
    <t>300002443142</t>
  </si>
  <si>
    <t>张长顺</t>
  </si>
  <si>
    <t>152326196604237132</t>
  </si>
  <si>
    <t>3000784360</t>
  </si>
  <si>
    <t>300002442273</t>
  </si>
  <si>
    <t>梁玉清</t>
  </si>
  <si>
    <t>152326196912217117</t>
  </si>
  <si>
    <t>3000784692</t>
  </si>
  <si>
    <t>300002433644</t>
  </si>
  <si>
    <t>代文友</t>
  </si>
  <si>
    <t>152326199108287118</t>
  </si>
  <si>
    <t>3899999360213933</t>
  </si>
  <si>
    <t>3899999360172509</t>
  </si>
  <si>
    <t>于建秋</t>
  </si>
  <si>
    <t>洛僧筒嘎查</t>
  </si>
  <si>
    <t>152326196605036893</t>
  </si>
  <si>
    <t>100000442241732</t>
  </si>
  <si>
    <t>100000442227027</t>
  </si>
  <si>
    <t>白敖特根仓</t>
  </si>
  <si>
    <t>152326197502226875</t>
  </si>
  <si>
    <t>100000442243717</t>
  </si>
  <si>
    <t>100000442243736</t>
  </si>
  <si>
    <t>白井生</t>
  </si>
  <si>
    <t>152326194406066871</t>
  </si>
  <si>
    <t>100000442244367</t>
  </si>
  <si>
    <t>100000442244373</t>
  </si>
  <si>
    <t>白九成</t>
  </si>
  <si>
    <t>152326195109036873</t>
  </si>
  <si>
    <t>100000442244829</t>
  </si>
  <si>
    <t>100000442244846</t>
  </si>
  <si>
    <t>白马嘎拉</t>
  </si>
  <si>
    <t>15232619720516687X</t>
  </si>
  <si>
    <t>100000442245320</t>
  </si>
  <si>
    <t>100000442245531</t>
  </si>
  <si>
    <t>包布和</t>
  </si>
  <si>
    <t>152326195704226874</t>
  </si>
  <si>
    <t>100000442245807</t>
  </si>
  <si>
    <t>100000442245819</t>
  </si>
  <si>
    <t>布仁朝古拉</t>
  </si>
  <si>
    <t>152326195209126876</t>
  </si>
  <si>
    <t>100000442246483</t>
  </si>
  <si>
    <t>100000442246503</t>
  </si>
  <si>
    <t>达日马</t>
  </si>
  <si>
    <t>15232619560512686X</t>
  </si>
  <si>
    <t>100000442247300</t>
  </si>
  <si>
    <t>100000442247317</t>
  </si>
  <si>
    <t>嘎力布</t>
  </si>
  <si>
    <t>15232619750504687X</t>
  </si>
  <si>
    <t>100000442290122</t>
  </si>
  <si>
    <t>100000442290137</t>
  </si>
  <si>
    <t>哈斯朝鲁</t>
  </si>
  <si>
    <t>152326196010046865</t>
  </si>
  <si>
    <t>100000442290917</t>
  </si>
  <si>
    <t>100000442291214</t>
  </si>
  <si>
    <t>孙桂荣</t>
  </si>
  <si>
    <t>152326197504266897</t>
  </si>
  <si>
    <t>100000442291639</t>
  </si>
  <si>
    <t>100000442291650</t>
  </si>
  <si>
    <t>梁斯琴</t>
  </si>
  <si>
    <t>152326195302206862</t>
  </si>
  <si>
    <t>100000442292872</t>
  </si>
  <si>
    <t>100000442293105</t>
  </si>
  <si>
    <t>敖斯玛</t>
  </si>
  <si>
    <t>152326196111016868</t>
  </si>
  <si>
    <t>100000442293453</t>
  </si>
  <si>
    <t>100000442293691</t>
  </si>
  <si>
    <t>田秀英</t>
  </si>
  <si>
    <t>152326194811196872</t>
  </si>
  <si>
    <t>100000442294485</t>
  </si>
  <si>
    <t>100000442294510</t>
  </si>
  <si>
    <t>盆尔来</t>
  </si>
  <si>
    <t>152326194910086871</t>
  </si>
  <si>
    <t>100000442295331</t>
  </si>
  <si>
    <t>100000442295638</t>
  </si>
  <si>
    <t>隋井林</t>
  </si>
  <si>
    <t>152326194612226872</t>
  </si>
  <si>
    <t>100000442296478</t>
  </si>
  <si>
    <t>100000442296505</t>
  </si>
  <si>
    <t>王化林</t>
  </si>
  <si>
    <t>15232619730316689X</t>
  </si>
  <si>
    <t>100000442297005</t>
  </si>
  <si>
    <t>100000442297023</t>
  </si>
  <si>
    <t>吴常明</t>
  </si>
  <si>
    <t>152326196405056865</t>
  </si>
  <si>
    <t>100000442298436</t>
  </si>
  <si>
    <t>100000442298453</t>
  </si>
  <si>
    <t>勿仁其木各</t>
  </si>
  <si>
    <t>152326196303186861</t>
  </si>
  <si>
    <t>100000442299185</t>
  </si>
  <si>
    <t>100000442299198</t>
  </si>
  <si>
    <t>玉青</t>
  </si>
  <si>
    <t>152326195905156876</t>
  </si>
  <si>
    <t>100000442339849</t>
  </si>
  <si>
    <t>100000442339866</t>
  </si>
  <si>
    <t>张文玉</t>
  </si>
  <si>
    <t>152326195309126865</t>
  </si>
  <si>
    <t>4301100723675249</t>
  </si>
  <si>
    <t>4301100723675251</t>
  </si>
  <si>
    <t>白淑兰</t>
  </si>
  <si>
    <t>15232619530912686543</t>
  </si>
  <si>
    <t>152326194708156864</t>
  </si>
  <si>
    <t>4301100964750775</t>
  </si>
  <si>
    <t>4301100964750776</t>
  </si>
  <si>
    <t>孔月华</t>
  </si>
  <si>
    <t>15232619470815686464</t>
  </si>
  <si>
    <t>152326196106266870</t>
  </si>
  <si>
    <t>4301101099062368</t>
  </si>
  <si>
    <t>4301101099062369</t>
  </si>
  <si>
    <t>刘相民</t>
  </si>
  <si>
    <t>明仁嘎查</t>
  </si>
  <si>
    <t>15232619501110687X</t>
  </si>
  <si>
    <t>100000438789273</t>
  </si>
  <si>
    <t>100000438789671</t>
  </si>
  <si>
    <t>周文</t>
  </si>
  <si>
    <t>15232619501110687X43</t>
  </si>
  <si>
    <t>152326195910186877</t>
  </si>
  <si>
    <t>100000438803424</t>
  </si>
  <si>
    <t>100000438803636</t>
  </si>
  <si>
    <t>慕相海</t>
  </si>
  <si>
    <t>15232619470406687X</t>
  </si>
  <si>
    <t>100000438806755</t>
  </si>
  <si>
    <t>100000438807073</t>
  </si>
  <si>
    <t>刘朋</t>
  </si>
  <si>
    <t>152326196803136895</t>
  </si>
  <si>
    <t>100000438808838</t>
  </si>
  <si>
    <t>100000438809111</t>
  </si>
  <si>
    <t>宝满仓</t>
  </si>
  <si>
    <t>15232619680313689542</t>
  </si>
  <si>
    <t>152326195005206866</t>
  </si>
  <si>
    <t>100000438833383</t>
  </si>
  <si>
    <t>100000438833674</t>
  </si>
  <si>
    <t>周香芝</t>
  </si>
  <si>
    <t>152326197008212128</t>
  </si>
  <si>
    <t>100000438838319</t>
  </si>
  <si>
    <t>100000438838712</t>
  </si>
  <si>
    <t>孙瑞华</t>
  </si>
  <si>
    <t>15232619590324686X</t>
  </si>
  <si>
    <t>100000440605020</t>
  </si>
  <si>
    <t>100000440626293</t>
  </si>
  <si>
    <t>席金荣</t>
  </si>
  <si>
    <t>152326195310056876</t>
  </si>
  <si>
    <t>100000440606453</t>
  </si>
  <si>
    <t>100000440616292</t>
  </si>
  <si>
    <t>周俊</t>
  </si>
  <si>
    <t>152326194908076869</t>
  </si>
  <si>
    <t>100000440609414</t>
  </si>
  <si>
    <t>100000440646350</t>
  </si>
  <si>
    <t>张国华</t>
  </si>
  <si>
    <t>15232619490807686944</t>
  </si>
  <si>
    <t>152326195208126874</t>
  </si>
  <si>
    <t>100000440615105</t>
  </si>
  <si>
    <t>100000440628198</t>
  </si>
  <si>
    <t>李金国</t>
  </si>
  <si>
    <t>15232619470705687X</t>
  </si>
  <si>
    <t>100000440618724</t>
  </si>
  <si>
    <t>100000440608843</t>
  </si>
  <si>
    <t>李秀良</t>
  </si>
  <si>
    <t>15232619470705687X44</t>
  </si>
  <si>
    <t>152326195208026865</t>
  </si>
  <si>
    <t>100000440619675</t>
  </si>
  <si>
    <t>100000440647724</t>
  </si>
  <si>
    <t>张立华</t>
  </si>
  <si>
    <t>152326194410236861</t>
  </si>
  <si>
    <t>100000440642288</t>
  </si>
  <si>
    <t>100000440607741</t>
  </si>
  <si>
    <t>李秀芝</t>
  </si>
  <si>
    <t>15232619441023686144</t>
  </si>
  <si>
    <t>152326195803166897</t>
  </si>
  <si>
    <t>100000440644177</t>
  </si>
  <si>
    <t>100000440608362</t>
  </si>
  <si>
    <t>吴振江</t>
  </si>
  <si>
    <t>152326194906126877</t>
  </si>
  <si>
    <t>100000440653509</t>
  </si>
  <si>
    <t>100000440673774</t>
  </si>
  <si>
    <t>张秀义</t>
  </si>
  <si>
    <t>15232619490612687744</t>
  </si>
  <si>
    <t>152326196307136861</t>
  </si>
  <si>
    <t>100000440657156</t>
  </si>
  <si>
    <t>100000440657539</t>
  </si>
  <si>
    <t>王翠艳</t>
  </si>
  <si>
    <t>152326195704126865</t>
  </si>
  <si>
    <t>100000440665068</t>
  </si>
  <si>
    <t>100000440656648</t>
  </si>
  <si>
    <t>潘香</t>
  </si>
  <si>
    <t>152326197504276876</t>
  </si>
  <si>
    <t>100000440667735</t>
  </si>
  <si>
    <t>100000440667998</t>
  </si>
  <si>
    <t>王春富</t>
  </si>
  <si>
    <t>152326195306046886</t>
  </si>
  <si>
    <t>100000440669923</t>
  </si>
  <si>
    <t>100000440651650</t>
  </si>
  <si>
    <t>姜凤兰</t>
  </si>
  <si>
    <t>152326194902016873</t>
  </si>
  <si>
    <t>100000450151461</t>
  </si>
  <si>
    <t>100000450151615</t>
  </si>
  <si>
    <t>徐文</t>
  </si>
  <si>
    <t>152326194803106865</t>
  </si>
  <si>
    <t>100000472373920</t>
  </si>
  <si>
    <t>100000472412046</t>
  </si>
  <si>
    <t>梁美荣</t>
  </si>
  <si>
    <t>15232619480310686523</t>
  </si>
  <si>
    <t>152326195507306883</t>
  </si>
  <si>
    <t>100000583058308</t>
  </si>
  <si>
    <t>100000583058625</t>
  </si>
  <si>
    <t>王桂珍</t>
  </si>
  <si>
    <t>15232619550730688323</t>
  </si>
  <si>
    <t>152326197901116892</t>
  </si>
  <si>
    <t>3000745964</t>
  </si>
  <si>
    <t>300002432345</t>
  </si>
  <si>
    <t>单军</t>
  </si>
  <si>
    <t>152326196708226876</t>
  </si>
  <si>
    <t>3000757178</t>
  </si>
  <si>
    <t>300002352544</t>
  </si>
  <si>
    <t>梁长明</t>
  </si>
  <si>
    <t>152326196009156864</t>
  </si>
  <si>
    <t>3000757244</t>
  </si>
  <si>
    <t>300002361999</t>
  </si>
  <si>
    <t>潘太芹</t>
  </si>
  <si>
    <t>152326196509156879</t>
  </si>
  <si>
    <t>4301100723665014</t>
  </si>
  <si>
    <t>4301100723665015</t>
  </si>
  <si>
    <t>刘玉山</t>
  </si>
  <si>
    <t>15232619650915687943</t>
  </si>
  <si>
    <t>15232619660115688X</t>
  </si>
  <si>
    <t>4301100723673694</t>
  </si>
  <si>
    <t>4301100723673696</t>
  </si>
  <si>
    <t>张凤华</t>
  </si>
  <si>
    <t>152326195803186871</t>
  </si>
  <si>
    <t>4301100723692038</t>
  </si>
  <si>
    <t>4301100723692039</t>
  </si>
  <si>
    <t>吴杰</t>
  </si>
  <si>
    <t>15232619580318687142</t>
  </si>
  <si>
    <t>152326195501096870</t>
  </si>
  <si>
    <t>4301100723824941</t>
  </si>
  <si>
    <t>4301100723824942</t>
  </si>
  <si>
    <t>刘仁</t>
  </si>
  <si>
    <t>152326195201146872</t>
  </si>
  <si>
    <t>4301100760726075</t>
  </si>
  <si>
    <t>4301100760726076</t>
  </si>
  <si>
    <t>陈瑞利</t>
  </si>
  <si>
    <t>15232619520114687244</t>
  </si>
  <si>
    <t>152326196807076877</t>
  </si>
  <si>
    <t>4301100760727245</t>
  </si>
  <si>
    <t>4301100760727246</t>
  </si>
  <si>
    <t>王深</t>
  </si>
  <si>
    <t>15232619680707687743</t>
  </si>
  <si>
    <t>152326196604056876</t>
  </si>
  <si>
    <t>4301100760728203</t>
  </si>
  <si>
    <t>4301100760728204</t>
  </si>
  <si>
    <t>李树军</t>
  </si>
  <si>
    <t>152326196901096874</t>
  </si>
  <si>
    <t>4301100760732369</t>
  </si>
  <si>
    <t>4301100760732370</t>
  </si>
  <si>
    <t>吴苓</t>
  </si>
  <si>
    <t>152326196910176876</t>
  </si>
  <si>
    <t>4301100775155987</t>
  </si>
  <si>
    <t>4301100775155988</t>
  </si>
  <si>
    <t>周俊奎</t>
  </si>
  <si>
    <t>南大德号嘎查</t>
  </si>
  <si>
    <t>152326196603166870</t>
  </si>
  <si>
    <t>100000439125050</t>
  </si>
  <si>
    <t>100000439225220</t>
  </si>
  <si>
    <t>周井龙</t>
  </si>
  <si>
    <t>152326195706126893</t>
  </si>
  <si>
    <t>100000439418952</t>
  </si>
  <si>
    <t>100000439419214</t>
  </si>
  <si>
    <t>韩士清</t>
  </si>
  <si>
    <t>152326196208106878</t>
  </si>
  <si>
    <t>100000439583942</t>
  </si>
  <si>
    <t>100000439579265</t>
  </si>
  <si>
    <t>张彦文</t>
  </si>
  <si>
    <t>152326197206186872</t>
  </si>
  <si>
    <t>100000439588020</t>
  </si>
  <si>
    <t>100000439615110</t>
  </si>
  <si>
    <t>包宝山</t>
  </si>
  <si>
    <t>152326197305276873</t>
  </si>
  <si>
    <t>100000439632185</t>
  </si>
  <si>
    <t>4301100847865071</t>
  </si>
  <si>
    <t>卜庆文</t>
  </si>
  <si>
    <t>15232619730527687344</t>
  </si>
  <si>
    <t>152326195609016879</t>
  </si>
  <si>
    <t>100000439762440</t>
  </si>
  <si>
    <t>100000439754742</t>
  </si>
  <si>
    <t>白搞力套</t>
  </si>
  <si>
    <t>152326198909116875</t>
  </si>
  <si>
    <t>100000439830242</t>
  </si>
  <si>
    <t>100000439821077</t>
  </si>
  <si>
    <t>单宝</t>
  </si>
  <si>
    <t>152326196608176875</t>
  </si>
  <si>
    <t>100000439852523</t>
  </si>
  <si>
    <t>100000439852700</t>
  </si>
  <si>
    <t>谢俊杰</t>
  </si>
  <si>
    <t>152326197107206874</t>
  </si>
  <si>
    <t>100000439867634</t>
  </si>
  <si>
    <t>100000439867674</t>
  </si>
  <si>
    <t>王锰</t>
  </si>
  <si>
    <t>152326197601226870</t>
  </si>
  <si>
    <t>100000439978059</t>
  </si>
  <si>
    <t>100000439978101</t>
  </si>
  <si>
    <t>单福东</t>
  </si>
  <si>
    <t>152326195212196875</t>
  </si>
  <si>
    <t>100000439998848</t>
  </si>
  <si>
    <t>100000440011296</t>
  </si>
  <si>
    <t>王月付</t>
  </si>
  <si>
    <t>152326196208066888</t>
  </si>
  <si>
    <t>100000440014111</t>
  </si>
  <si>
    <t>100000440027900</t>
  </si>
  <si>
    <t>梁吴日其其格</t>
  </si>
  <si>
    <t>152326195710116874</t>
  </si>
  <si>
    <t>100000440015082</t>
  </si>
  <si>
    <t>100000440015175</t>
  </si>
  <si>
    <t>左凤林</t>
  </si>
  <si>
    <t>152326196802146899</t>
  </si>
  <si>
    <t>100000440040488</t>
  </si>
  <si>
    <t>100000440041108</t>
  </si>
  <si>
    <t>张艳龙</t>
  </si>
  <si>
    <t>152326196212046871</t>
  </si>
  <si>
    <t>100000440044095</t>
  </si>
  <si>
    <t>100000440066088</t>
  </si>
  <si>
    <t>王文</t>
  </si>
  <si>
    <t>152326196106206878</t>
  </si>
  <si>
    <t>100000440088442</t>
  </si>
  <si>
    <t>100000440089462</t>
  </si>
  <si>
    <t>邢文涛</t>
  </si>
  <si>
    <t>15232619610620687853</t>
  </si>
  <si>
    <t>152326196201036897</t>
  </si>
  <si>
    <t>100000440134223</t>
  </si>
  <si>
    <t>100000440134276</t>
  </si>
  <si>
    <t>单福春</t>
  </si>
  <si>
    <t>152326195610046899</t>
  </si>
  <si>
    <t>100000440135798</t>
  </si>
  <si>
    <t>100000440135901</t>
  </si>
  <si>
    <t>张权</t>
  </si>
  <si>
    <t>152326196808131487</t>
  </si>
  <si>
    <t>100000440145192</t>
  </si>
  <si>
    <t>100000440145614</t>
  </si>
  <si>
    <t>木义银</t>
  </si>
  <si>
    <t>15232619680813148712</t>
  </si>
  <si>
    <t>152326195603236870</t>
  </si>
  <si>
    <t>100000440146882</t>
  </si>
  <si>
    <t>100000440146930</t>
  </si>
  <si>
    <t>李金宝</t>
  </si>
  <si>
    <t>152326196309206886</t>
  </si>
  <si>
    <t>100000440236099</t>
  </si>
  <si>
    <t>100000440236690</t>
  </si>
  <si>
    <t>康玉荣</t>
  </si>
  <si>
    <t>15232619680120687X</t>
  </si>
  <si>
    <t>100000440256137</t>
  </si>
  <si>
    <t>100000440256189</t>
  </si>
  <si>
    <t>王喜坤</t>
  </si>
  <si>
    <t>152326197209286895</t>
  </si>
  <si>
    <t>100000440301785</t>
  </si>
  <si>
    <t>100000440301855</t>
  </si>
  <si>
    <t>德力格</t>
  </si>
  <si>
    <t>15232619890803689X</t>
  </si>
  <si>
    <t>100000440303862</t>
  </si>
  <si>
    <t>100000440345553</t>
  </si>
  <si>
    <t>包益博</t>
  </si>
  <si>
    <t>152326198506016888</t>
  </si>
  <si>
    <t>100000440371007</t>
  </si>
  <si>
    <t>100000440336287</t>
  </si>
  <si>
    <t>王海花</t>
  </si>
  <si>
    <t>152326198610166878</t>
  </si>
  <si>
    <t>100000440373313</t>
  </si>
  <si>
    <t>100000440373379</t>
  </si>
  <si>
    <t>卜范明</t>
  </si>
  <si>
    <t>15232619861016687844</t>
  </si>
  <si>
    <t>15232619820314687X</t>
  </si>
  <si>
    <t>100000440376087</t>
  </si>
  <si>
    <t>100000440376150</t>
  </si>
  <si>
    <t>卜范军</t>
  </si>
  <si>
    <t>15232619820314687X43</t>
  </si>
  <si>
    <t>152326196912146873</t>
  </si>
  <si>
    <t>100000440377112</t>
  </si>
  <si>
    <t>100000440377168</t>
  </si>
  <si>
    <t>152326198410066872</t>
  </si>
  <si>
    <t>100000440378228</t>
  </si>
  <si>
    <t>100000440378362</t>
  </si>
  <si>
    <t>梁海山</t>
  </si>
  <si>
    <t>152326195909096874</t>
  </si>
  <si>
    <t>100000440399766</t>
  </si>
  <si>
    <t>100000440399832</t>
  </si>
  <si>
    <t>王喜林</t>
  </si>
  <si>
    <t>15232619590909687442</t>
  </si>
  <si>
    <t>152326195801186886</t>
  </si>
  <si>
    <t>100000442863305</t>
  </si>
  <si>
    <t>100000442857062</t>
  </si>
  <si>
    <t>邢秀兰</t>
  </si>
  <si>
    <t>15232619600223687X</t>
  </si>
  <si>
    <t>100000471142092</t>
  </si>
  <si>
    <t>100000471151847</t>
  </si>
  <si>
    <t>包赛白音</t>
  </si>
  <si>
    <t>152326195101136888</t>
  </si>
  <si>
    <t>100000471155895</t>
  </si>
  <si>
    <t>100000471146794</t>
  </si>
  <si>
    <t>包舍力玛</t>
  </si>
  <si>
    <t>152326196008176871</t>
  </si>
  <si>
    <t>100000471172566</t>
  </si>
  <si>
    <t>100000471172983</t>
  </si>
  <si>
    <t>王敖门呼力德</t>
  </si>
  <si>
    <t>152326197411266871</t>
  </si>
  <si>
    <t>3000742478</t>
  </si>
  <si>
    <t>300002445366</t>
  </si>
  <si>
    <t>王树锋</t>
  </si>
  <si>
    <t>152326198011146875</t>
  </si>
  <si>
    <t>3000742479</t>
  </si>
  <si>
    <t>300002445370</t>
  </si>
  <si>
    <t>邢明军</t>
  </si>
  <si>
    <t>152326195910116916</t>
  </si>
  <si>
    <t>3000742537</t>
  </si>
  <si>
    <t>300002440771</t>
  </si>
  <si>
    <t>左福贵</t>
  </si>
  <si>
    <t>152326195810146878</t>
  </si>
  <si>
    <t>3000742554</t>
  </si>
  <si>
    <t>300002429298</t>
  </si>
  <si>
    <t>张信</t>
  </si>
  <si>
    <t>152326196106156866</t>
  </si>
  <si>
    <t>3000742555</t>
  </si>
  <si>
    <t>300002429300</t>
  </si>
  <si>
    <t>吴玉敏</t>
  </si>
  <si>
    <t>152326197303106870</t>
  </si>
  <si>
    <t>3000742556</t>
  </si>
  <si>
    <t>300002429305</t>
  </si>
  <si>
    <t>李铁刚</t>
  </si>
  <si>
    <t>152326196811206873</t>
  </si>
  <si>
    <t>3000742559</t>
  </si>
  <si>
    <t>300002429313</t>
  </si>
  <si>
    <t>孙德林</t>
  </si>
  <si>
    <t>15232619681120687343</t>
  </si>
  <si>
    <t>152326197709256895</t>
  </si>
  <si>
    <t>3000742585</t>
  </si>
  <si>
    <t>300002425511</t>
  </si>
  <si>
    <t>陈力军</t>
  </si>
  <si>
    <t>152326197011296887</t>
  </si>
  <si>
    <t>3000742616</t>
  </si>
  <si>
    <t>300002426240</t>
  </si>
  <si>
    <t>梁玉花</t>
  </si>
  <si>
    <t>15232619701129688723</t>
  </si>
  <si>
    <t>152326194307246869</t>
  </si>
  <si>
    <t>3000742617</t>
  </si>
  <si>
    <t>300002426243</t>
  </si>
  <si>
    <t>包金力米</t>
  </si>
  <si>
    <t>152326195101226867</t>
  </si>
  <si>
    <t>3000742859</t>
  </si>
  <si>
    <t>300002441000</t>
  </si>
  <si>
    <t>周景兰</t>
  </si>
  <si>
    <t>152326196604126897</t>
  </si>
  <si>
    <t>3000742861</t>
  </si>
  <si>
    <t>300002441006</t>
  </si>
  <si>
    <t>王国军</t>
  </si>
  <si>
    <t>152326196711156872</t>
  </si>
  <si>
    <t>3000742862</t>
  </si>
  <si>
    <t>300002441010</t>
  </si>
  <si>
    <t>修瑞岐</t>
  </si>
  <si>
    <t>152326196906026875</t>
  </si>
  <si>
    <t>3000742863</t>
  </si>
  <si>
    <t>300002441012</t>
  </si>
  <si>
    <t>152326198208176891</t>
  </si>
  <si>
    <t>3000742865</t>
  </si>
  <si>
    <t>300002441020</t>
  </si>
  <si>
    <t>于国忠</t>
  </si>
  <si>
    <t>152326196401056892</t>
  </si>
  <si>
    <t>3000742867</t>
  </si>
  <si>
    <t>300002441729</t>
  </si>
  <si>
    <t>周景民</t>
  </si>
  <si>
    <t>15232619920825687X</t>
  </si>
  <si>
    <t>3000742875</t>
  </si>
  <si>
    <t>300002446093</t>
  </si>
  <si>
    <t>包铁桩</t>
  </si>
  <si>
    <t>脱贫不稳定户</t>
  </si>
  <si>
    <t>152326198012236872</t>
  </si>
  <si>
    <t>3000742876</t>
  </si>
  <si>
    <t>300002446802</t>
  </si>
  <si>
    <t>隋景柱</t>
  </si>
  <si>
    <t>152326196202186870</t>
  </si>
  <si>
    <t>3000743025</t>
  </si>
  <si>
    <t>300002440587</t>
  </si>
  <si>
    <t>单洪奎</t>
  </si>
  <si>
    <t>15232619620218687013</t>
  </si>
  <si>
    <t>152326196104206874</t>
  </si>
  <si>
    <t>3000743193</t>
  </si>
  <si>
    <t>300002446810</t>
  </si>
  <si>
    <t>单洪志</t>
  </si>
  <si>
    <t>152326198709226877</t>
  </si>
  <si>
    <t>3000743198</t>
  </si>
  <si>
    <t>300002445387</t>
  </si>
  <si>
    <t>任树龙</t>
  </si>
  <si>
    <t>152326196112296873</t>
  </si>
  <si>
    <t>3000743200</t>
  </si>
  <si>
    <t>300002446101</t>
  </si>
  <si>
    <t>于洪泽</t>
  </si>
  <si>
    <t>152326197112166627</t>
  </si>
  <si>
    <t>3000743221</t>
  </si>
  <si>
    <t>300002429029</t>
  </si>
  <si>
    <t>石秀芳</t>
  </si>
  <si>
    <t>152326195706192276</t>
  </si>
  <si>
    <t>3000743226</t>
  </si>
  <si>
    <t>300002429059</t>
  </si>
  <si>
    <t>封忠</t>
  </si>
  <si>
    <t>152326196410116914</t>
  </si>
  <si>
    <t>3000743247</t>
  </si>
  <si>
    <t>300002429061</t>
  </si>
  <si>
    <t>单洪举</t>
  </si>
  <si>
    <t>152326195406176872</t>
  </si>
  <si>
    <t>3000743541</t>
  </si>
  <si>
    <t>300002437880</t>
  </si>
  <si>
    <t>王国玉</t>
  </si>
  <si>
    <t>152326195207206872</t>
  </si>
  <si>
    <t>3000743542</t>
  </si>
  <si>
    <t>300002437882</t>
  </si>
  <si>
    <t>于塔木</t>
  </si>
  <si>
    <t>152326196801176877</t>
  </si>
  <si>
    <t>3000743790</t>
  </si>
  <si>
    <t>300002430570</t>
  </si>
  <si>
    <t>包七十三</t>
  </si>
  <si>
    <t>152326196802256895</t>
  </si>
  <si>
    <t>3000743922</t>
  </si>
  <si>
    <t>300002446861</t>
  </si>
  <si>
    <t>包金海</t>
  </si>
  <si>
    <t>15232619520805687X</t>
  </si>
  <si>
    <t>3000743923</t>
  </si>
  <si>
    <t>300002446866</t>
  </si>
  <si>
    <t>张坤</t>
  </si>
  <si>
    <t>15232619840227687X</t>
  </si>
  <si>
    <t>3000743946</t>
  </si>
  <si>
    <t>300002446869</t>
  </si>
  <si>
    <t>包林</t>
  </si>
  <si>
    <t>152326196212296870</t>
  </si>
  <si>
    <t>3000744017</t>
  </si>
  <si>
    <t>300002439497</t>
  </si>
  <si>
    <t>王成瑞</t>
  </si>
  <si>
    <t>152326196908016910</t>
  </si>
  <si>
    <t>3000744041</t>
  </si>
  <si>
    <t>300002357061</t>
  </si>
  <si>
    <t>梁初一</t>
  </si>
  <si>
    <t>152326196811056879</t>
  </si>
  <si>
    <t>3000744071</t>
  </si>
  <si>
    <t>300002442760</t>
  </si>
  <si>
    <t>周景军</t>
  </si>
  <si>
    <t>152326197310086898</t>
  </si>
  <si>
    <t>3000744072</t>
  </si>
  <si>
    <t>300002442765</t>
  </si>
  <si>
    <t>孙亚刚</t>
  </si>
  <si>
    <t>152326195506186875</t>
  </si>
  <si>
    <t>3000744435</t>
  </si>
  <si>
    <t>300002442869</t>
  </si>
  <si>
    <t>于舍乐</t>
  </si>
  <si>
    <t>15232619561121687X</t>
  </si>
  <si>
    <t>3000744457</t>
  </si>
  <si>
    <t>300002433852</t>
  </si>
  <si>
    <t>王化军</t>
  </si>
  <si>
    <t>152326195404036876</t>
  </si>
  <si>
    <t>3000744486</t>
  </si>
  <si>
    <t>300002433909</t>
  </si>
  <si>
    <t>常玉龙</t>
  </si>
  <si>
    <t>152326193810026877</t>
  </si>
  <si>
    <t>3000744602</t>
  </si>
  <si>
    <t>300002443126</t>
  </si>
  <si>
    <t>包青山</t>
  </si>
  <si>
    <t>152326195206106861</t>
  </si>
  <si>
    <t>3000744683</t>
  </si>
  <si>
    <t>300002350276</t>
  </si>
  <si>
    <t>梁白糖</t>
  </si>
  <si>
    <t>15232619541219687X</t>
  </si>
  <si>
    <t>3000744760</t>
  </si>
  <si>
    <t>300002442890</t>
  </si>
  <si>
    <t>贺宪凤</t>
  </si>
  <si>
    <t>152326196901066878</t>
  </si>
  <si>
    <t>3000744761</t>
  </si>
  <si>
    <t>300002442894</t>
  </si>
  <si>
    <t>马好日老</t>
  </si>
  <si>
    <t>152326196705296879</t>
  </si>
  <si>
    <t>3000744786</t>
  </si>
  <si>
    <t>300002442921</t>
  </si>
  <si>
    <t>包图门白音</t>
  </si>
  <si>
    <t>15232619721009687X</t>
  </si>
  <si>
    <t>3000744788</t>
  </si>
  <si>
    <t>300002442926</t>
  </si>
  <si>
    <t>包根有</t>
  </si>
  <si>
    <t>152326196109186876</t>
  </si>
  <si>
    <t>3000744794</t>
  </si>
  <si>
    <t>300002443652</t>
  </si>
  <si>
    <t>152326198407096878</t>
  </si>
  <si>
    <t>3000744815</t>
  </si>
  <si>
    <t>300002424167</t>
  </si>
  <si>
    <t>李占虎</t>
  </si>
  <si>
    <t>152326197110266878</t>
  </si>
  <si>
    <t>3000744922</t>
  </si>
  <si>
    <t>300002430734</t>
  </si>
  <si>
    <t>周井忠</t>
  </si>
  <si>
    <t>152326196011186878</t>
  </si>
  <si>
    <t>3000745013</t>
  </si>
  <si>
    <t>300002351039</t>
  </si>
  <si>
    <t>常凤国</t>
  </si>
  <si>
    <t>15232619601118687844</t>
  </si>
  <si>
    <t>152326196309266870</t>
  </si>
  <si>
    <t>3000745130</t>
  </si>
  <si>
    <t>300002441841</t>
  </si>
  <si>
    <t>张明志</t>
  </si>
  <si>
    <t>152326197206086871</t>
  </si>
  <si>
    <t>3000745147</t>
  </si>
  <si>
    <t>300002423164</t>
  </si>
  <si>
    <t>隋景利</t>
  </si>
  <si>
    <t>15232619720608687143</t>
  </si>
  <si>
    <t>152326196209076877</t>
  </si>
  <si>
    <t>3000745242</t>
  </si>
  <si>
    <t>300002431449</t>
  </si>
  <si>
    <t>王树申</t>
  </si>
  <si>
    <t>152326196407206871</t>
  </si>
  <si>
    <t>3000745246</t>
  </si>
  <si>
    <t>300002430777</t>
  </si>
  <si>
    <t>张申</t>
  </si>
  <si>
    <t>152326198310106865</t>
  </si>
  <si>
    <t>3000745248</t>
  </si>
  <si>
    <t>300002430782</t>
  </si>
  <si>
    <t>王丽红</t>
  </si>
  <si>
    <t>152326194910106860</t>
  </si>
  <si>
    <t>3000745263</t>
  </si>
  <si>
    <t>300002266834</t>
  </si>
  <si>
    <t>郑玉芹</t>
  </si>
  <si>
    <t>152326194105026876</t>
  </si>
  <si>
    <t>3000745361</t>
  </si>
  <si>
    <t>300002328245</t>
  </si>
  <si>
    <t>左良生</t>
  </si>
  <si>
    <t>152326197901044075</t>
  </si>
  <si>
    <t>3000745364</t>
  </si>
  <si>
    <t>300002328257</t>
  </si>
  <si>
    <t>常明</t>
  </si>
  <si>
    <t>152326197203276864</t>
  </si>
  <si>
    <t>3000745365</t>
  </si>
  <si>
    <t>300002328260</t>
  </si>
  <si>
    <t>张玉兰</t>
  </si>
  <si>
    <t>152326198008036894</t>
  </si>
  <si>
    <t>3000745451</t>
  </si>
  <si>
    <t>300002441860</t>
  </si>
  <si>
    <t>张俊东</t>
  </si>
  <si>
    <t>152326196003226868</t>
  </si>
  <si>
    <t>3000745618</t>
  </si>
  <si>
    <t>300002431622</t>
  </si>
  <si>
    <t>梁云霞</t>
  </si>
  <si>
    <t>15232619751005687X</t>
  </si>
  <si>
    <t>3000745682</t>
  </si>
  <si>
    <t>300002328268</t>
  </si>
  <si>
    <t>封小军</t>
  </si>
  <si>
    <t>152326194911016867</t>
  </si>
  <si>
    <t>3000745959</t>
  </si>
  <si>
    <t>300002431623</t>
  </si>
  <si>
    <t>马素珍</t>
  </si>
  <si>
    <t>152326196508156877</t>
  </si>
  <si>
    <t>3000745960</t>
  </si>
  <si>
    <t>300002431628</t>
  </si>
  <si>
    <t>王德明</t>
  </si>
  <si>
    <t>15232619651119687X</t>
  </si>
  <si>
    <t>3000745967</t>
  </si>
  <si>
    <t>300002431665</t>
  </si>
  <si>
    <t>李少明</t>
  </si>
  <si>
    <t>152326196801066897</t>
  </si>
  <si>
    <t>3000747243</t>
  </si>
  <si>
    <t>300002439483</t>
  </si>
  <si>
    <t>于格西格</t>
  </si>
  <si>
    <t>152326198911116874</t>
  </si>
  <si>
    <t>3000747250</t>
  </si>
  <si>
    <t>300002424620</t>
  </si>
  <si>
    <t>修小明</t>
  </si>
  <si>
    <t>152326196807186865</t>
  </si>
  <si>
    <t>3000747269</t>
  </si>
  <si>
    <t>300002435544</t>
  </si>
  <si>
    <t>何舍布道</t>
  </si>
  <si>
    <t>152326194904056879</t>
  </si>
  <si>
    <t>3000747295</t>
  </si>
  <si>
    <t>300002435560</t>
  </si>
  <si>
    <t>王悦财</t>
  </si>
  <si>
    <t>152326197312096870</t>
  </si>
  <si>
    <t>3000747297</t>
  </si>
  <si>
    <t>300002435567</t>
  </si>
  <si>
    <t>邢明德</t>
  </si>
  <si>
    <t>152326196303026868</t>
  </si>
  <si>
    <t>3000747308</t>
  </si>
  <si>
    <t>4301100896095477</t>
  </si>
  <si>
    <t>常秀华</t>
  </si>
  <si>
    <t>152326197803056873</t>
  </si>
  <si>
    <t>3000747375</t>
  </si>
  <si>
    <t>300002423294</t>
  </si>
  <si>
    <t>包金山</t>
  </si>
  <si>
    <t>152326197611156896</t>
  </si>
  <si>
    <t>3000747376</t>
  </si>
  <si>
    <t>300002423298</t>
  </si>
  <si>
    <t>梁常海</t>
  </si>
  <si>
    <t>15232619770310687X</t>
  </si>
  <si>
    <t>3000747539</t>
  </si>
  <si>
    <t>300002444631</t>
  </si>
  <si>
    <t>常青林</t>
  </si>
  <si>
    <t>152326197808206893</t>
  </si>
  <si>
    <t>3000747540</t>
  </si>
  <si>
    <t>300002444637</t>
  </si>
  <si>
    <t>张呼日勒</t>
  </si>
  <si>
    <t>152326197901156878</t>
  </si>
  <si>
    <t>3000747565</t>
  </si>
  <si>
    <t>300002426033</t>
  </si>
  <si>
    <t>王晓富</t>
  </si>
  <si>
    <t>152326198011276899</t>
  </si>
  <si>
    <t>3000747638</t>
  </si>
  <si>
    <t>300002425457</t>
  </si>
  <si>
    <t>刁那顺白力嘎</t>
  </si>
  <si>
    <t>15232619590528689X</t>
  </si>
  <si>
    <t>3000747639</t>
  </si>
  <si>
    <t>300002425461</t>
  </si>
  <si>
    <t>苏亚军</t>
  </si>
  <si>
    <t>15232619611109687X</t>
  </si>
  <si>
    <t>3000747641</t>
  </si>
  <si>
    <t>300002425467</t>
  </si>
  <si>
    <t>孙亚臣</t>
  </si>
  <si>
    <t>152326196103146873</t>
  </si>
  <si>
    <t>3000747643</t>
  </si>
  <si>
    <t>300002426180</t>
  </si>
  <si>
    <t>朱殿洪</t>
  </si>
  <si>
    <t>152326196809226891</t>
  </si>
  <si>
    <t>3000747644</t>
  </si>
  <si>
    <t>300002426182</t>
  </si>
  <si>
    <t>包春生</t>
  </si>
  <si>
    <t>152326195408136866</t>
  </si>
  <si>
    <t>3000747646</t>
  </si>
  <si>
    <t>300002425499</t>
  </si>
  <si>
    <t>张连芳</t>
  </si>
  <si>
    <t>152326196111086866</t>
  </si>
  <si>
    <t>3000747669</t>
  </si>
  <si>
    <t>300002331868</t>
  </si>
  <si>
    <t>王化珍</t>
  </si>
  <si>
    <t>152326195704166867</t>
  </si>
  <si>
    <t>3000747697</t>
  </si>
  <si>
    <t>300002331883</t>
  </si>
  <si>
    <t>王秀芬</t>
  </si>
  <si>
    <t>15232619570416686743</t>
  </si>
  <si>
    <t>152326196401036875</t>
  </si>
  <si>
    <t>3000747705</t>
  </si>
  <si>
    <t>300002332607</t>
  </si>
  <si>
    <t>王明文</t>
  </si>
  <si>
    <t>152326198510186871</t>
  </si>
  <si>
    <t>3000747706</t>
  </si>
  <si>
    <t>300002332610</t>
  </si>
  <si>
    <t>王志华</t>
  </si>
  <si>
    <t>152326197510186893</t>
  </si>
  <si>
    <t>3000748159</t>
  </si>
  <si>
    <t>300002263200</t>
  </si>
  <si>
    <t>包金</t>
  </si>
  <si>
    <t>15232619751018689343</t>
  </si>
  <si>
    <t>152326198510066896</t>
  </si>
  <si>
    <t>3000748161</t>
  </si>
  <si>
    <t>300002263911</t>
  </si>
  <si>
    <t>左利君</t>
  </si>
  <si>
    <t>152326197311196888</t>
  </si>
  <si>
    <t>3000748166</t>
  </si>
  <si>
    <t>300002263924</t>
  </si>
  <si>
    <t>刘翠香</t>
  </si>
  <si>
    <t>152326196402286876</t>
  </si>
  <si>
    <t>3000748169</t>
  </si>
  <si>
    <t>300002263932</t>
  </si>
  <si>
    <t>左凤民</t>
  </si>
  <si>
    <t>152326197706166878</t>
  </si>
  <si>
    <t>3000748459</t>
  </si>
  <si>
    <t>300002266121</t>
  </si>
  <si>
    <t>孙宝军</t>
  </si>
  <si>
    <t>152326197102136870</t>
  </si>
  <si>
    <t>3000748482</t>
  </si>
  <si>
    <t>300002265446</t>
  </si>
  <si>
    <t>刁常明</t>
  </si>
  <si>
    <t>152326196506246879</t>
  </si>
  <si>
    <t>3000748489</t>
  </si>
  <si>
    <t>300002263959</t>
  </si>
  <si>
    <t>孙士忠</t>
  </si>
  <si>
    <t>152326196502286873</t>
  </si>
  <si>
    <t>3000748621</t>
  </si>
  <si>
    <t>300002259969</t>
  </si>
  <si>
    <t>包金锁</t>
  </si>
  <si>
    <t>152326196507136874</t>
  </si>
  <si>
    <t>3000748623</t>
  </si>
  <si>
    <t>300002258538</t>
  </si>
  <si>
    <t>曲彬</t>
  </si>
  <si>
    <t>15232619650713687444</t>
  </si>
  <si>
    <t>152326196611076875</t>
  </si>
  <si>
    <t>3000748629</t>
  </si>
  <si>
    <t>300002258555</t>
  </si>
  <si>
    <t>王树林</t>
  </si>
  <si>
    <t>152326197012286891</t>
  </si>
  <si>
    <t>3000748771</t>
  </si>
  <si>
    <t>300002267833</t>
  </si>
  <si>
    <t>格西格</t>
  </si>
  <si>
    <t>152326195911306893</t>
  </si>
  <si>
    <t>3000748775</t>
  </si>
  <si>
    <t>300002350902</t>
  </si>
  <si>
    <t>任秀山</t>
  </si>
  <si>
    <t>152326196601206875</t>
  </si>
  <si>
    <t>3000748797</t>
  </si>
  <si>
    <t>300002339736</t>
  </si>
  <si>
    <t>吴振华</t>
  </si>
  <si>
    <t>152326196508166872</t>
  </si>
  <si>
    <t>3000748806</t>
  </si>
  <si>
    <t>300002266177</t>
  </si>
  <si>
    <t>孙亚辉</t>
  </si>
  <si>
    <t>152326197307106894</t>
  </si>
  <si>
    <t>3000748819</t>
  </si>
  <si>
    <t>300002351030</t>
  </si>
  <si>
    <t>王亮</t>
  </si>
  <si>
    <t>152326198312136865</t>
  </si>
  <si>
    <t>3000748822</t>
  </si>
  <si>
    <t>300002339772</t>
  </si>
  <si>
    <t>邴耀璐</t>
  </si>
  <si>
    <t>152326197112186898</t>
  </si>
  <si>
    <t>3000748823</t>
  </si>
  <si>
    <t>300002339776</t>
  </si>
  <si>
    <t>王树民</t>
  </si>
  <si>
    <t>152326198101236874</t>
  </si>
  <si>
    <t>3000748824</t>
  </si>
  <si>
    <t>300002339778</t>
  </si>
  <si>
    <t>康金柱</t>
  </si>
  <si>
    <t>152326198110056912</t>
  </si>
  <si>
    <t>3000748990</t>
  </si>
  <si>
    <t>300002258604</t>
  </si>
  <si>
    <t>白音拉</t>
  </si>
  <si>
    <t>152326198308206875</t>
  </si>
  <si>
    <t>3000748991</t>
  </si>
  <si>
    <t>300002259313</t>
  </si>
  <si>
    <t>王树辉</t>
  </si>
  <si>
    <t>152326193903056872</t>
  </si>
  <si>
    <t>3000748994</t>
  </si>
  <si>
    <t>300002259320</t>
  </si>
  <si>
    <t>孙义</t>
  </si>
  <si>
    <t>152326195504136874</t>
  </si>
  <si>
    <t>3000749859</t>
  </si>
  <si>
    <t>300002339174</t>
  </si>
  <si>
    <t>王晓前</t>
  </si>
  <si>
    <t>152326195606176893</t>
  </si>
  <si>
    <t>3000749913</t>
  </si>
  <si>
    <t>300002263233</t>
  </si>
  <si>
    <t>孟庆有</t>
  </si>
  <si>
    <t>152326195706226878</t>
  </si>
  <si>
    <t>3000749936</t>
  </si>
  <si>
    <t>300002260771</t>
  </si>
  <si>
    <t>周景林</t>
  </si>
  <si>
    <t>15232619570622687842</t>
  </si>
  <si>
    <t>152326195708216876</t>
  </si>
  <si>
    <t>3000750025</t>
  </si>
  <si>
    <t>300002328153</t>
  </si>
  <si>
    <t>单洪树</t>
  </si>
  <si>
    <t>152326195706236873</t>
  </si>
  <si>
    <t>3000750047</t>
  </si>
  <si>
    <t>300002328159</t>
  </si>
  <si>
    <t>张明坤</t>
  </si>
  <si>
    <t>152326197010106877</t>
  </si>
  <si>
    <t>3000750048</t>
  </si>
  <si>
    <t>300002328162</t>
  </si>
  <si>
    <t>王常锁</t>
  </si>
  <si>
    <t>152326196001136877</t>
  </si>
  <si>
    <t>3000751255</t>
  </si>
  <si>
    <t>300002329130</t>
  </si>
  <si>
    <t>窦洪斌</t>
  </si>
  <si>
    <t>152326196203156876</t>
  </si>
  <si>
    <t>3000751338</t>
  </si>
  <si>
    <t>300002263095</t>
  </si>
  <si>
    <t>单玉龙</t>
  </si>
  <si>
    <t>152326197408146879</t>
  </si>
  <si>
    <t>3000751655</t>
  </si>
  <si>
    <t>300002263084</t>
  </si>
  <si>
    <t>李铁庄</t>
  </si>
  <si>
    <t>152326195504166870</t>
  </si>
  <si>
    <t>3000751656</t>
  </si>
  <si>
    <t>300002263086</t>
  </si>
  <si>
    <t>单洪森</t>
  </si>
  <si>
    <t>15232619851006687X</t>
  </si>
  <si>
    <t>3000751894</t>
  </si>
  <si>
    <t>300002338599</t>
  </si>
  <si>
    <t>单艳民</t>
  </si>
  <si>
    <t>152326198008186876</t>
  </si>
  <si>
    <t>3000751895</t>
  </si>
  <si>
    <t>300002338601</t>
  </si>
  <si>
    <t>宝洪利</t>
  </si>
  <si>
    <t>152326194712126879</t>
  </si>
  <si>
    <t>3000752022</t>
  </si>
  <si>
    <t>300002343470</t>
  </si>
  <si>
    <t>包银宝</t>
  </si>
  <si>
    <t>152326196807246872</t>
  </si>
  <si>
    <t>3000752028</t>
  </si>
  <si>
    <t>300002342756</t>
  </si>
  <si>
    <t>满树明</t>
  </si>
  <si>
    <t>152326194705106896</t>
  </si>
  <si>
    <t>3000752300</t>
  </si>
  <si>
    <t>300002342108</t>
  </si>
  <si>
    <t>白道不等</t>
  </si>
  <si>
    <t>152326197102206875</t>
  </si>
  <si>
    <t>3000752302</t>
  </si>
  <si>
    <t>300002342819</t>
  </si>
  <si>
    <t>包金祥</t>
  </si>
  <si>
    <t>15232619710220687514</t>
  </si>
  <si>
    <t>152326195209286896</t>
  </si>
  <si>
    <t>3000752308</t>
  </si>
  <si>
    <t>300002341397</t>
  </si>
  <si>
    <t>包朝老</t>
  </si>
  <si>
    <t>152326195311066881</t>
  </si>
  <si>
    <t>3000752497</t>
  </si>
  <si>
    <t>300002260891</t>
  </si>
  <si>
    <t>王化荣</t>
  </si>
  <si>
    <t>15232619621227687X</t>
  </si>
  <si>
    <t>3000752501</t>
  </si>
  <si>
    <t>300002260905</t>
  </si>
  <si>
    <t>马术绿色</t>
  </si>
  <si>
    <t>152326197608026871</t>
  </si>
  <si>
    <t>3000752503</t>
  </si>
  <si>
    <t>300002261619</t>
  </si>
  <si>
    <t>王亚民</t>
  </si>
  <si>
    <t>152326197107016886</t>
  </si>
  <si>
    <t>3000752898</t>
  </si>
  <si>
    <t>300002258448</t>
  </si>
  <si>
    <t>刘艳华</t>
  </si>
  <si>
    <t>15232619790901687X</t>
  </si>
  <si>
    <t>3000752903</t>
  </si>
  <si>
    <t>300002260119</t>
  </si>
  <si>
    <t>王亚军</t>
  </si>
  <si>
    <t>15232619790901687X44</t>
  </si>
  <si>
    <t>152326198102096893</t>
  </si>
  <si>
    <t>3000752904</t>
  </si>
  <si>
    <t>300002260126</t>
  </si>
  <si>
    <t>周金勇</t>
  </si>
  <si>
    <t>152326195709027612</t>
  </si>
  <si>
    <t>3000752907</t>
  </si>
  <si>
    <t>300002260136</t>
  </si>
  <si>
    <t>包扎力嘎白音</t>
  </si>
  <si>
    <t>152326197309016876</t>
  </si>
  <si>
    <t>3000752912</t>
  </si>
  <si>
    <t>300002435878</t>
  </si>
  <si>
    <t>单福刚</t>
  </si>
  <si>
    <t>152326195709066873</t>
  </si>
  <si>
    <t>3000753042</t>
  </si>
  <si>
    <t>300002329169</t>
  </si>
  <si>
    <t>封玉廷</t>
  </si>
  <si>
    <t>15232619570906687343</t>
  </si>
  <si>
    <t>152326196005056882</t>
  </si>
  <si>
    <t>3000753094</t>
  </si>
  <si>
    <t>300002266151</t>
  </si>
  <si>
    <t>韩桂珍</t>
  </si>
  <si>
    <t>152326196403016878</t>
  </si>
  <si>
    <t>3000754299</t>
  </si>
  <si>
    <t>300002435938</t>
  </si>
  <si>
    <t>包三月</t>
  </si>
  <si>
    <t>152326196604086872</t>
  </si>
  <si>
    <t>3000755775</t>
  </si>
  <si>
    <t>300002437501</t>
  </si>
  <si>
    <t>孙亚彬</t>
  </si>
  <si>
    <t>15232619530712687X</t>
  </si>
  <si>
    <t>3000756077</t>
  </si>
  <si>
    <t>300002436788</t>
  </si>
  <si>
    <t>王宝田</t>
  </si>
  <si>
    <t>15232619700427687X</t>
  </si>
  <si>
    <t>3000756098</t>
  </si>
  <si>
    <t>300002436820</t>
  </si>
  <si>
    <t>王小义</t>
  </si>
  <si>
    <t>152326197112206895</t>
  </si>
  <si>
    <t>3000756101</t>
  </si>
  <si>
    <t>300002436830</t>
  </si>
  <si>
    <t>常云锋</t>
  </si>
  <si>
    <t>152326195301016899</t>
  </si>
  <si>
    <t>3000756470</t>
  </si>
  <si>
    <t>300002438399</t>
  </si>
  <si>
    <t>常西尼根</t>
  </si>
  <si>
    <t>152326199005016913</t>
  </si>
  <si>
    <t>3000756471</t>
  </si>
  <si>
    <t>300002437713</t>
  </si>
  <si>
    <t>包泽林</t>
  </si>
  <si>
    <t>15232619690329687X</t>
  </si>
  <si>
    <t>3000756491</t>
  </si>
  <si>
    <t>300002437731</t>
  </si>
  <si>
    <t>单福林</t>
  </si>
  <si>
    <t>152326196009046892</t>
  </si>
  <si>
    <t>3000756816</t>
  </si>
  <si>
    <t>300002362744</t>
  </si>
  <si>
    <t>包亚拉</t>
  </si>
  <si>
    <t>152326197412116875</t>
  </si>
  <si>
    <t>3000757177</t>
  </si>
  <si>
    <t>300002352542</t>
  </si>
  <si>
    <t>马巴图白音</t>
  </si>
  <si>
    <t>152326195805146873</t>
  </si>
  <si>
    <t>3000757180</t>
  </si>
  <si>
    <t>300002352549</t>
  </si>
  <si>
    <t>单洪芳</t>
  </si>
  <si>
    <t>152326196412096873</t>
  </si>
  <si>
    <t>3000757201</t>
  </si>
  <si>
    <t>300002352562</t>
  </si>
  <si>
    <t>马搞套搞</t>
  </si>
  <si>
    <t>152326197212066877</t>
  </si>
  <si>
    <t>3000757208</t>
  </si>
  <si>
    <t>300002352602</t>
  </si>
  <si>
    <t>包宝音套搞</t>
  </si>
  <si>
    <t>152326198201206891</t>
  </si>
  <si>
    <t>3000757209</t>
  </si>
  <si>
    <t>300002352606</t>
  </si>
  <si>
    <t>王中华</t>
  </si>
  <si>
    <t>152326197207246873</t>
  </si>
  <si>
    <t>3000757211</t>
  </si>
  <si>
    <t>300002352615</t>
  </si>
  <si>
    <t>梁德全</t>
  </si>
  <si>
    <t>15232619480516687X</t>
  </si>
  <si>
    <t>3000757572</t>
  </si>
  <si>
    <t>300002436630</t>
  </si>
  <si>
    <t>单坤</t>
  </si>
  <si>
    <t>152326195707256876</t>
  </si>
  <si>
    <t>3000757943</t>
  </si>
  <si>
    <t>300002437515</t>
  </si>
  <si>
    <t>邴永发</t>
  </si>
  <si>
    <t>152326196707066890</t>
  </si>
  <si>
    <t>3000757948</t>
  </si>
  <si>
    <t>300002437535</t>
  </si>
  <si>
    <t>陈利峰</t>
  </si>
  <si>
    <t>15232619621104687X</t>
  </si>
  <si>
    <t>3000757949</t>
  </si>
  <si>
    <t>300002437537</t>
  </si>
  <si>
    <t>张洪</t>
  </si>
  <si>
    <t>152326197804176877</t>
  </si>
  <si>
    <t>3000757966</t>
  </si>
  <si>
    <t>300002437541</t>
  </si>
  <si>
    <t>康金桩</t>
  </si>
  <si>
    <t>15232619780417687712</t>
  </si>
  <si>
    <t>152326195812276879</t>
  </si>
  <si>
    <t>3000757970</t>
  </si>
  <si>
    <t>300002437571</t>
  </si>
  <si>
    <t>王成云</t>
  </si>
  <si>
    <t>152326198102056875</t>
  </si>
  <si>
    <t>3000780675</t>
  </si>
  <si>
    <t>300002426398</t>
  </si>
  <si>
    <t>窦振华</t>
  </si>
  <si>
    <t>152326197304026872</t>
  </si>
  <si>
    <t>3000780677</t>
  </si>
  <si>
    <t>300002426406</t>
  </si>
  <si>
    <t>李宝祥</t>
  </si>
  <si>
    <t>152326195908146876</t>
  </si>
  <si>
    <t>3000780678</t>
  </si>
  <si>
    <t>300002426409</t>
  </si>
  <si>
    <t>于永贵</t>
  </si>
  <si>
    <t>152326195411066870</t>
  </si>
  <si>
    <t>3000780681</t>
  </si>
  <si>
    <t>300002427122</t>
  </si>
  <si>
    <t>张珍</t>
  </si>
  <si>
    <t>152326195806266869</t>
  </si>
  <si>
    <t>3000780682</t>
  </si>
  <si>
    <t>300002427126</t>
  </si>
  <si>
    <t>于桂芹</t>
  </si>
  <si>
    <t>152326197012066872</t>
  </si>
  <si>
    <t>3000780706</t>
  </si>
  <si>
    <t>300002427132</t>
  </si>
  <si>
    <t>包根锁</t>
  </si>
  <si>
    <t>152326197503126892</t>
  </si>
  <si>
    <t>3000780707</t>
  </si>
  <si>
    <t>300002427137</t>
  </si>
  <si>
    <t>薛福林</t>
  </si>
  <si>
    <t>152326197412046870</t>
  </si>
  <si>
    <t>3000781701</t>
  </si>
  <si>
    <t>300002429391</t>
  </si>
  <si>
    <t>孙亚军</t>
  </si>
  <si>
    <t>152326195702176877</t>
  </si>
  <si>
    <t>3000781702</t>
  </si>
  <si>
    <t>300002429393</t>
  </si>
  <si>
    <t>单玉国</t>
  </si>
  <si>
    <t>152326198703226876</t>
  </si>
  <si>
    <t>3000781704</t>
  </si>
  <si>
    <t>300002429399</t>
  </si>
  <si>
    <t>王志国</t>
  </si>
  <si>
    <t>152326199603036877</t>
  </si>
  <si>
    <t>3000781705</t>
  </si>
  <si>
    <t>300002428716</t>
  </si>
  <si>
    <t>贺冬</t>
  </si>
  <si>
    <t>152326197809106878</t>
  </si>
  <si>
    <t>3000781707</t>
  </si>
  <si>
    <t>300002429426</t>
  </si>
  <si>
    <t>白音那</t>
  </si>
  <si>
    <t>152326197902136879</t>
  </si>
  <si>
    <t>3000783029</t>
  </si>
  <si>
    <t>300002443139</t>
  </si>
  <si>
    <t>张俊生</t>
  </si>
  <si>
    <t>152326195806106873</t>
  </si>
  <si>
    <t>3000784041</t>
  </si>
  <si>
    <t>300002442262</t>
  </si>
  <si>
    <t>常玉海</t>
  </si>
  <si>
    <t>15232619580610687342</t>
  </si>
  <si>
    <t>152326195806266877</t>
  </si>
  <si>
    <t>3000784044</t>
  </si>
  <si>
    <t>300002442267</t>
  </si>
  <si>
    <t>隋连丰</t>
  </si>
  <si>
    <t>150430196807043408</t>
  </si>
  <si>
    <t>3000784045</t>
  </si>
  <si>
    <t>300002442271</t>
  </si>
  <si>
    <t>包子英</t>
  </si>
  <si>
    <t>152326196812246877</t>
  </si>
  <si>
    <t>3899999360221606</t>
  </si>
  <si>
    <t>3899999360222765</t>
  </si>
  <si>
    <t>包孟白音</t>
  </si>
  <si>
    <t>152326196712286898</t>
  </si>
  <si>
    <t>4301101096834021</t>
  </si>
  <si>
    <t>4301101096834022</t>
  </si>
  <si>
    <t>李宝军</t>
  </si>
  <si>
    <t>152326197410146878</t>
  </si>
  <si>
    <t>4301101096907359</t>
  </si>
  <si>
    <t>4301101096907360</t>
  </si>
  <si>
    <t>单兴</t>
  </si>
  <si>
    <t>152326199312066902</t>
  </si>
  <si>
    <t>4301101271485973</t>
  </si>
  <si>
    <t>4301101271485974</t>
  </si>
  <si>
    <t>李满香</t>
  </si>
  <si>
    <t>15232619931206690254</t>
  </si>
  <si>
    <t>清河村</t>
  </si>
  <si>
    <t>152326195608117125</t>
  </si>
  <si>
    <t>100000441622285</t>
  </si>
  <si>
    <t>100000441622355</t>
  </si>
  <si>
    <t>王淑霞</t>
  </si>
  <si>
    <t>152326194408157128</t>
  </si>
  <si>
    <t>100000441623478</t>
  </si>
  <si>
    <t>100000441641182</t>
  </si>
  <si>
    <t>白素云</t>
  </si>
  <si>
    <t>152326195603207121</t>
  </si>
  <si>
    <t>100000441629512</t>
  </si>
  <si>
    <t>100000441661493</t>
  </si>
  <si>
    <t>高凤琴</t>
  </si>
  <si>
    <t>152326196201247715</t>
  </si>
  <si>
    <t>100000441643905</t>
  </si>
  <si>
    <t>100000441644049</t>
  </si>
  <si>
    <t>秦常江</t>
  </si>
  <si>
    <t>养殖收入大幅下降</t>
  </si>
  <si>
    <t>152326195509187128</t>
  </si>
  <si>
    <t>100000441656426</t>
  </si>
  <si>
    <t>100000441673103</t>
  </si>
  <si>
    <t>152326195508047123</t>
  </si>
  <si>
    <t>100000441664510</t>
  </si>
  <si>
    <t>100000441664629</t>
  </si>
  <si>
    <t>刘淑芝</t>
  </si>
  <si>
    <t>152326195006097112</t>
  </si>
  <si>
    <t>100000441674706</t>
  </si>
  <si>
    <t>100000441669483</t>
  </si>
  <si>
    <t>张喜财</t>
  </si>
  <si>
    <t>正常算账，24年没种地。</t>
  </si>
  <si>
    <t>152326196106307126</t>
  </si>
  <si>
    <t>100000441675598</t>
  </si>
  <si>
    <t>100000441659256</t>
  </si>
  <si>
    <t>陈久枝</t>
  </si>
  <si>
    <t>152326196608037111</t>
  </si>
  <si>
    <t>100000441676877</t>
  </si>
  <si>
    <t>100000441689816</t>
  </si>
  <si>
    <t>姜国彬</t>
  </si>
  <si>
    <t>152326195603197111</t>
  </si>
  <si>
    <t>100000441679377</t>
  </si>
  <si>
    <t>100000441692286</t>
  </si>
  <si>
    <t>高志龙</t>
  </si>
  <si>
    <t>15232619560319711111</t>
  </si>
  <si>
    <t>152326194712117112</t>
  </si>
  <si>
    <t>100000441696448</t>
  </si>
  <si>
    <t>100000441714370</t>
  </si>
  <si>
    <t>王天兴</t>
  </si>
  <si>
    <t>152326196806257115</t>
  </si>
  <si>
    <t>100000441698595</t>
  </si>
  <si>
    <t>100000441716961</t>
  </si>
  <si>
    <t>张敬春</t>
  </si>
  <si>
    <t>15232619680625711543</t>
  </si>
  <si>
    <t>152326197609227114</t>
  </si>
  <si>
    <t>100000441722733</t>
  </si>
  <si>
    <t>100000441723986</t>
  </si>
  <si>
    <t>赵显华</t>
  </si>
  <si>
    <t>152326195910017117</t>
  </si>
  <si>
    <t>100000441747784</t>
  </si>
  <si>
    <t>100000441758537</t>
  </si>
  <si>
    <t>刘玉彬</t>
  </si>
  <si>
    <t>152326194803137119</t>
  </si>
  <si>
    <t>100000441749096</t>
  </si>
  <si>
    <t>100000441749135</t>
  </si>
  <si>
    <t>林玉清</t>
  </si>
  <si>
    <t>152326194412097113</t>
  </si>
  <si>
    <t>100000441749973</t>
  </si>
  <si>
    <t>100000441741188</t>
  </si>
  <si>
    <t>时春</t>
  </si>
  <si>
    <t>152326196203267111</t>
  </si>
  <si>
    <t>100000441756742</t>
  </si>
  <si>
    <t>100000441756963</t>
  </si>
  <si>
    <t>王忠杰</t>
  </si>
  <si>
    <t>152326196006107127</t>
  </si>
  <si>
    <t>100000441800198</t>
  </si>
  <si>
    <t>100000441785189</t>
  </si>
  <si>
    <t>任秀枝</t>
  </si>
  <si>
    <t>15232619600610712742</t>
  </si>
  <si>
    <t>152326197905207118</t>
  </si>
  <si>
    <t>100000478176163</t>
  </si>
  <si>
    <t>100000478176464</t>
  </si>
  <si>
    <t>邱福军</t>
  </si>
  <si>
    <t>152326196210107116</t>
  </si>
  <si>
    <t>3000752114</t>
  </si>
  <si>
    <t>300002258373</t>
  </si>
  <si>
    <t>包永新</t>
  </si>
  <si>
    <t>15232619640810712X</t>
  </si>
  <si>
    <t>4301100631948857</t>
  </si>
  <si>
    <t>4301100631949318</t>
  </si>
  <si>
    <t>梁桂珍</t>
  </si>
  <si>
    <t>152326195612047115</t>
  </si>
  <si>
    <t>4301100760736712</t>
  </si>
  <si>
    <t>4301100760736713</t>
  </si>
  <si>
    <t>于显青</t>
  </si>
  <si>
    <t>152326196502017147</t>
  </si>
  <si>
    <t>4301100760736941</t>
  </si>
  <si>
    <t>4301100760736942</t>
  </si>
  <si>
    <t>张翠云</t>
  </si>
  <si>
    <t>152326196508127128</t>
  </si>
  <si>
    <t>4301100774981625</t>
  </si>
  <si>
    <t>4301100774981627</t>
  </si>
  <si>
    <t>杭玉珍</t>
  </si>
  <si>
    <t>152326197402017128</t>
  </si>
  <si>
    <t>4301100775004619</t>
  </si>
  <si>
    <t>4301100775004621</t>
  </si>
  <si>
    <t>梁华</t>
  </si>
  <si>
    <t>萨仁阿日嘎查</t>
  </si>
  <si>
    <t>152326196003266878</t>
  </si>
  <si>
    <t>100000442698789</t>
  </si>
  <si>
    <t>100000442698803</t>
  </si>
  <si>
    <t>吴图门白音</t>
  </si>
  <si>
    <t>15232619600326687853</t>
  </si>
  <si>
    <t>152326198402106897</t>
  </si>
  <si>
    <t>4301100692646561</t>
  </si>
  <si>
    <t>4301100692647263</t>
  </si>
  <si>
    <t>王双喜</t>
  </si>
  <si>
    <t>15232619840210689744</t>
  </si>
  <si>
    <t>152326196803256870</t>
  </si>
  <si>
    <t>4301100692652772</t>
  </si>
  <si>
    <t>4301100692653197</t>
  </si>
  <si>
    <t>李白已拉</t>
  </si>
  <si>
    <t>150525195704126876</t>
  </si>
  <si>
    <t>4301100723733434</t>
  </si>
  <si>
    <t>4301100723733435</t>
  </si>
  <si>
    <t>巴特</t>
  </si>
  <si>
    <t>152326198612146897</t>
  </si>
  <si>
    <t>4301100760736301</t>
  </si>
  <si>
    <t>4301100760736302</t>
  </si>
  <si>
    <t>陈英</t>
  </si>
  <si>
    <t>15232619741003688X</t>
  </si>
  <si>
    <t>4301101101619511</t>
  </si>
  <si>
    <t>4301101101619514</t>
  </si>
  <si>
    <t>阿力坦其木格</t>
  </si>
  <si>
    <t>三合村</t>
  </si>
  <si>
    <t>152326195309026872</t>
  </si>
  <si>
    <t>100000442720610</t>
  </si>
  <si>
    <t>100000442720622</t>
  </si>
  <si>
    <t>郭金友</t>
  </si>
  <si>
    <t>152326196007076879</t>
  </si>
  <si>
    <t>100000442723071</t>
  </si>
  <si>
    <t>100000442723091</t>
  </si>
  <si>
    <t>姜俊海</t>
  </si>
  <si>
    <t>15232619600707687943</t>
  </si>
  <si>
    <t>152326196307226875</t>
  </si>
  <si>
    <t>100000442724058</t>
  </si>
  <si>
    <t>100000442724063</t>
  </si>
  <si>
    <t>姜俊合</t>
  </si>
  <si>
    <t>15232619630722687543</t>
  </si>
  <si>
    <t>152326195403236876</t>
  </si>
  <si>
    <t>100000442725477</t>
  </si>
  <si>
    <t>100000442725488</t>
  </si>
  <si>
    <t>刘忠学</t>
  </si>
  <si>
    <t>152326195501216879</t>
  </si>
  <si>
    <t>100000442726940</t>
  </si>
  <si>
    <t>100000442738365</t>
  </si>
  <si>
    <t>孙书国</t>
  </si>
  <si>
    <t>152326196102106861</t>
  </si>
  <si>
    <t>100000442729021</t>
  </si>
  <si>
    <t>100000442772190</t>
  </si>
  <si>
    <t>孙秀侠</t>
  </si>
  <si>
    <t>152326196010226890</t>
  </si>
  <si>
    <t>100000442739348</t>
  </si>
  <si>
    <t>100000442727634</t>
  </si>
  <si>
    <t>孙书耀</t>
  </si>
  <si>
    <t>152326197503206876</t>
  </si>
  <si>
    <t>100000442770105</t>
  </si>
  <si>
    <t>100000442727998</t>
  </si>
  <si>
    <t>王国强</t>
  </si>
  <si>
    <t>152326195303106863</t>
  </si>
  <si>
    <t>100000442789876</t>
  </si>
  <si>
    <t>100000442789894</t>
  </si>
  <si>
    <t>王秀霞</t>
  </si>
  <si>
    <t>152326195811236875</t>
  </si>
  <si>
    <t>100000442790484</t>
  </si>
  <si>
    <t>100000442774382</t>
  </si>
  <si>
    <t>张华</t>
  </si>
  <si>
    <t>15232619680310691X</t>
  </si>
  <si>
    <t>100000442795619</t>
  </si>
  <si>
    <t>100000442795653</t>
  </si>
  <si>
    <t>周国坡</t>
  </si>
  <si>
    <t>152326198812276936</t>
  </si>
  <si>
    <t>100000442810033</t>
  </si>
  <si>
    <t>100000442794378</t>
  </si>
  <si>
    <t>张晓瑜</t>
  </si>
  <si>
    <t>15232619881227693643</t>
  </si>
  <si>
    <t>152326198106166895</t>
  </si>
  <si>
    <t>100000442814271</t>
  </si>
  <si>
    <t>100000442797680</t>
  </si>
  <si>
    <t>朱全华</t>
  </si>
  <si>
    <t>152326197306076873</t>
  </si>
  <si>
    <t>4301100692679616</t>
  </si>
  <si>
    <t>4301100692679879</t>
  </si>
  <si>
    <t>王永利</t>
  </si>
  <si>
    <t>152326195109186863</t>
  </si>
  <si>
    <t>4301100760733175</t>
  </si>
  <si>
    <t>4301100760733177</t>
  </si>
  <si>
    <t>孙桂英</t>
  </si>
  <si>
    <t>152326195010116873</t>
  </si>
  <si>
    <t>4301100760733724</t>
  </si>
  <si>
    <t>4301100760733725</t>
  </si>
  <si>
    <t>王发</t>
  </si>
  <si>
    <t>152326197205206878</t>
  </si>
  <si>
    <t>4301100760734078</t>
  </si>
  <si>
    <t>4301100760734079</t>
  </si>
  <si>
    <t>田财</t>
  </si>
  <si>
    <t>152326195004146881</t>
  </si>
  <si>
    <t>4301100760734717</t>
  </si>
  <si>
    <t>4301100760734719</t>
  </si>
  <si>
    <t>王清花</t>
  </si>
  <si>
    <t>15232619550817689X</t>
  </si>
  <si>
    <t>4301100760735008</t>
  </si>
  <si>
    <t>4301100760735009</t>
  </si>
  <si>
    <t>孙青海</t>
  </si>
  <si>
    <t>15232619550817689X42</t>
  </si>
  <si>
    <t>152326195106136860</t>
  </si>
  <si>
    <t>4301100760735658</t>
  </si>
  <si>
    <t>4301100760735660</t>
  </si>
  <si>
    <t>周子芬</t>
  </si>
  <si>
    <t>152326197504106877</t>
  </si>
  <si>
    <t>4301100775032875</t>
  </si>
  <si>
    <t>4301100775032876</t>
  </si>
  <si>
    <t>李佳富</t>
  </si>
  <si>
    <t>152326198805197148</t>
  </si>
  <si>
    <t>4301101092302207</t>
  </si>
  <si>
    <t>4301101092302210</t>
  </si>
  <si>
    <t>邢春艳</t>
  </si>
  <si>
    <t>152326198204046889</t>
  </si>
  <si>
    <t>4301101092335377</t>
  </si>
  <si>
    <t>4301101092335378</t>
  </si>
  <si>
    <t>孙永辉</t>
  </si>
  <si>
    <t>15232619820404688953</t>
  </si>
  <si>
    <t>152326196207136872</t>
  </si>
  <si>
    <t>4301101099954918</t>
  </si>
  <si>
    <t>4301101099954919</t>
  </si>
  <si>
    <t>孙青义</t>
  </si>
  <si>
    <t>15232619620713687242</t>
  </si>
  <si>
    <t>152326197402276904</t>
  </si>
  <si>
    <t>4301101102899818</t>
  </si>
  <si>
    <t>4301101102899819</t>
  </si>
  <si>
    <t>周春霞</t>
  </si>
  <si>
    <t>斯布呼勒敖包嘎查</t>
  </si>
  <si>
    <t>152326195501087114</t>
  </si>
  <si>
    <t>100000453964719</t>
  </si>
  <si>
    <t>100000453974840</t>
  </si>
  <si>
    <t>包百岁</t>
  </si>
  <si>
    <t>152326194106137113</t>
  </si>
  <si>
    <t>100000453966559</t>
  </si>
  <si>
    <t>100000453966661</t>
  </si>
  <si>
    <t>152326196702137119</t>
  </si>
  <si>
    <t>100000453968270</t>
  </si>
  <si>
    <t>100000453968353</t>
  </si>
  <si>
    <t>包敖特根仓</t>
  </si>
  <si>
    <t>152326195507197111</t>
  </si>
  <si>
    <t>100000453975804</t>
  </si>
  <si>
    <t>100000453975931</t>
  </si>
  <si>
    <t>包毕力格</t>
  </si>
  <si>
    <t>152326195212217111</t>
  </si>
  <si>
    <t>100000453996025</t>
  </si>
  <si>
    <t>100000453996192</t>
  </si>
  <si>
    <t>李金才</t>
  </si>
  <si>
    <t>152326195703207129</t>
  </si>
  <si>
    <t>100000453997954</t>
  </si>
  <si>
    <t>4301100896073930</t>
  </si>
  <si>
    <t>牛桂霞</t>
  </si>
  <si>
    <t>152326197106067112</t>
  </si>
  <si>
    <t>100000454001297</t>
  </si>
  <si>
    <t>4301100727782653</t>
  </si>
  <si>
    <t>林玉河</t>
  </si>
  <si>
    <t>15232619741116711X</t>
  </si>
  <si>
    <t>100000454007322</t>
  </si>
  <si>
    <t>100000454007354</t>
  </si>
  <si>
    <t>包财音图</t>
  </si>
  <si>
    <t>152326195412247112</t>
  </si>
  <si>
    <t>100000454030296</t>
  </si>
  <si>
    <t>100000454006382</t>
  </si>
  <si>
    <t>张勤</t>
  </si>
  <si>
    <t>15232619560228714X</t>
  </si>
  <si>
    <t>100000468765690</t>
  </si>
  <si>
    <t>100000468769510</t>
  </si>
  <si>
    <t>希其木格</t>
  </si>
  <si>
    <t>152326197210047111</t>
  </si>
  <si>
    <t>100000468824194</t>
  </si>
  <si>
    <t>100000468851656</t>
  </si>
  <si>
    <t>贾刚</t>
  </si>
  <si>
    <t>152326194112197112</t>
  </si>
  <si>
    <t>100000468835988</t>
  </si>
  <si>
    <t>100000468836065</t>
  </si>
  <si>
    <t>15232619411219711242</t>
  </si>
  <si>
    <t>152326197409287139</t>
  </si>
  <si>
    <t>4301100896131017</t>
  </si>
  <si>
    <t>4301100896131018</t>
  </si>
  <si>
    <t>包海军</t>
  </si>
  <si>
    <t>四方地村</t>
  </si>
  <si>
    <t>152326195403027118</t>
  </si>
  <si>
    <t>100000442696724</t>
  </si>
  <si>
    <t>100000442711344</t>
  </si>
  <si>
    <t>董仕才</t>
  </si>
  <si>
    <t>152326194308267119</t>
  </si>
  <si>
    <t>100000442730440</t>
  </si>
  <si>
    <t>100000442730752</t>
  </si>
  <si>
    <t>胡守义</t>
  </si>
  <si>
    <t>15232619430826711923</t>
  </si>
  <si>
    <t>152326196210057139</t>
  </si>
  <si>
    <t>100000442738769</t>
  </si>
  <si>
    <t>100000442738879</t>
  </si>
  <si>
    <t>石海生</t>
  </si>
  <si>
    <t>152326197506157117</t>
  </si>
  <si>
    <t>100000442746386</t>
  </si>
  <si>
    <t>100000442750761</t>
  </si>
  <si>
    <t>倪国良</t>
  </si>
  <si>
    <t>15232619500918713X</t>
  </si>
  <si>
    <t>100000442752578</t>
  </si>
  <si>
    <t>100000442752699</t>
  </si>
  <si>
    <t>石海深</t>
  </si>
  <si>
    <t>15232619491030711X</t>
  </si>
  <si>
    <t>100000442758669</t>
  </si>
  <si>
    <t>100000442759379</t>
  </si>
  <si>
    <t>王玉忠</t>
  </si>
  <si>
    <t>152326196907157113</t>
  </si>
  <si>
    <t>100000442767532</t>
  </si>
  <si>
    <t>100000442767675</t>
  </si>
  <si>
    <t>孙连武</t>
  </si>
  <si>
    <t>152326195401177120</t>
  </si>
  <si>
    <t>100000442769372</t>
  </si>
  <si>
    <t>100000442780197</t>
  </si>
  <si>
    <t>唐桂琴</t>
  </si>
  <si>
    <t>15232619570816712X</t>
  </si>
  <si>
    <t>100000442772869</t>
  </si>
  <si>
    <t>100000442773356</t>
  </si>
  <si>
    <t>张素霞</t>
  </si>
  <si>
    <t>152326195308137116</t>
  </si>
  <si>
    <t>100000442800337</t>
  </si>
  <si>
    <t>100000442779096</t>
  </si>
  <si>
    <t>于宝全</t>
  </si>
  <si>
    <t>15232619491217711X</t>
  </si>
  <si>
    <t>100000442810308</t>
  </si>
  <si>
    <t>100000442810508</t>
  </si>
  <si>
    <t>152326196401167111</t>
  </si>
  <si>
    <t>100000472258293</t>
  </si>
  <si>
    <t>100000472258988</t>
  </si>
  <si>
    <t>于民</t>
  </si>
  <si>
    <t>152326197810127115</t>
  </si>
  <si>
    <t>4301100723706986</t>
  </si>
  <si>
    <t>4301100723706987</t>
  </si>
  <si>
    <t>胡海俊</t>
  </si>
  <si>
    <t>15232619781012711563</t>
  </si>
  <si>
    <t>15232619421212712X</t>
  </si>
  <si>
    <t>4301100760732837</t>
  </si>
  <si>
    <t>4301100760732838</t>
  </si>
  <si>
    <t>赵显珍</t>
  </si>
  <si>
    <t>四合福村</t>
  </si>
  <si>
    <t>152326195408167128</t>
  </si>
  <si>
    <t>100000442478968</t>
  </si>
  <si>
    <t>100000442479533</t>
  </si>
  <si>
    <t>田云宏</t>
  </si>
  <si>
    <t>152326194604057116</t>
  </si>
  <si>
    <t>100000442494079</t>
  </si>
  <si>
    <t>100000442475733</t>
  </si>
  <si>
    <t>崔清林</t>
  </si>
  <si>
    <t>15232619460405711612</t>
  </si>
  <si>
    <t>152326195010027125</t>
  </si>
  <si>
    <t>100000442520143</t>
  </si>
  <si>
    <t>100000442520290</t>
  </si>
  <si>
    <t>杜春兰</t>
  </si>
  <si>
    <t>152326196203177116</t>
  </si>
  <si>
    <t>100000442522473</t>
  </si>
  <si>
    <t>100000442522641</t>
  </si>
  <si>
    <t>樊国良</t>
  </si>
  <si>
    <t>15232619620317711611</t>
  </si>
  <si>
    <t>152326195305167117</t>
  </si>
  <si>
    <t>100000442524746</t>
  </si>
  <si>
    <t>100000442525102</t>
  </si>
  <si>
    <t>冯连芳</t>
  </si>
  <si>
    <t>15232619530516711743</t>
  </si>
  <si>
    <t>152326194907047126</t>
  </si>
  <si>
    <t>100000442527749</t>
  </si>
  <si>
    <t>100000442528568</t>
  </si>
  <si>
    <t>梁风兰</t>
  </si>
  <si>
    <t>152326195312137127</t>
  </si>
  <si>
    <t>100000442529173</t>
  </si>
  <si>
    <t>100000442529269</t>
  </si>
  <si>
    <t>高云玲</t>
  </si>
  <si>
    <t>15232619531213712762</t>
  </si>
  <si>
    <t>152326195411067128</t>
  </si>
  <si>
    <t>100000442547580</t>
  </si>
  <si>
    <t>100000442573296</t>
  </si>
  <si>
    <t>李玉荣</t>
  </si>
  <si>
    <t>152326196910027117</t>
  </si>
  <si>
    <t>100000442548015</t>
  </si>
  <si>
    <t>4301100727832477</t>
  </si>
  <si>
    <t>高伟</t>
  </si>
  <si>
    <t>152326194805027124</t>
  </si>
  <si>
    <t>100000442570553</t>
  </si>
  <si>
    <t>100000442570934</t>
  </si>
  <si>
    <t>张桂芹</t>
  </si>
  <si>
    <t>152326195009137116</t>
  </si>
  <si>
    <t>100000442571438</t>
  </si>
  <si>
    <t>100000442571523</t>
  </si>
  <si>
    <t>李平安</t>
  </si>
  <si>
    <t>152326195507187116</t>
  </si>
  <si>
    <t>100000442572252</t>
  </si>
  <si>
    <t>100000442572305</t>
  </si>
  <si>
    <t>李清</t>
  </si>
  <si>
    <t>152326197606057113</t>
  </si>
  <si>
    <t>100000442575955</t>
  </si>
  <si>
    <t>4301100727894605</t>
  </si>
  <si>
    <t>刘艳龙</t>
  </si>
  <si>
    <t>152326194808257128</t>
  </si>
  <si>
    <t>100000442576693</t>
  </si>
  <si>
    <t>100000442577082</t>
  </si>
  <si>
    <t>庞秀云</t>
  </si>
  <si>
    <t>152326195709097127</t>
  </si>
  <si>
    <t>100000442577331</t>
  </si>
  <si>
    <t>100000442577669</t>
  </si>
  <si>
    <t>张风英</t>
  </si>
  <si>
    <t>15232619570909712743</t>
  </si>
  <si>
    <t>152326194606017126</t>
  </si>
  <si>
    <t>100000442577951</t>
  </si>
  <si>
    <t>100000442578053</t>
  </si>
  <si>
    <t>孙占侠</t>
  </si>
  <si>
    <t>152326196309167127</t>
  </si>
  <si>
    <t>100000442578434</t>
  </si>
  <si>
    <t>100000442578512</t>
  </si>
  <si>
    <t>谭福侠</t>
  </si>
  <si>
    <t>152326198302037118</t>
  </si>
  <si>
    <t>100000442578972</t>
  </si>
  <si>
    <t>4301100727894389</t>
  </si>
  <si>
    <t>高艳强</t>
  </si>
  <si>
    <t>152326194001087121</t>
  </si>
  <si>
    <t>100000442579374</t>
  </si>
  <si>
    <t>100000442579548</t>
  </si>
  <si>
    <t>吴风英</t>
  </si>
  <si>
    <t>152326196210207141</t>
  </si>
  <si>
    <t>100000442597829</t>
  </si>
  <si>
    <t>100000442597904</t>
  </si>
  <si>
    <t>于国芹</t>
  </si>
  <si>
    <t>15232619621020714143</t>
  </si>
  <si>
    <t>152326193812177126</t>
  </si>
  <si>
    <t>100000442605561</t>
  </si>
  <si>
    <t>100000442605594</t>
  </si>
  <si>
    <t>张桂荣</t>
  </si>
  <si>
    <t>152326195110127115</t>
  </si>
  <si>
    <t>100000442640025</t>
  </si>
  <si>
    <t>100000442664730</t>
  </si>
  <si>
    <t>张海</t>
  </si>
  <si>
    <t>15232619511012711511</t>
  </si>
  <si>
    <t>152326195403207119</t>
  </si>
  <si>
    <t>100000442694480</t>
  </si>
  <si>
    <t>100000442706632</t>
  </si>
  <si>
    <t>张士有</t>
  </si>
  <si>
    <t>152326194709087127</t>
  </si>
  <si>
    <t>100000442695376</t>
  </si>
  <si>
    <t>100000442707783</t>
  </si>
  <si>
    <t>郑秀芳</t>
  </si>
  <si>
    <t>152326195006117128</t>
  </si>
  <si>
    <t>100000442707058</t>
  </si>
  <si>
    <t>100000442707289</t>
  </si>
  <si>
    <t>郑淑芹</t>
  </si>
  <si>
    <t>152326195210187115</t>
  </si>
  <si>
    <t>100000469076214</t>
  </si>
  <si>
    <t>100000469076497</t>
  </si>
  <si>
    <t>吴井春</t>
  </si>
  <si>
    <t>152326194310067116</t>
  </si>
  <si>
    <t>100000469083432</t>
  </si>
  <si>
    <t>100000469092971</t>
  </si>
  <si>
    <t>马福</t>
  </si>
  <si>
    <t>15232619431006711612</t>
  </si>
  <si>
    <t>152326194906127116</t>
  </si>
  <si>
    <t>3000755776</t>
  </si>
  <si>
    <t>300002437503</t>
  </si>
  <si>
    <t>辛洪全</t>
  </si>
  <si>
    <t>152326195507147114</t>
  </si>
  <si>
    <t>4301100723713331</t>
  </si>
  <si>
    <t>4301100723713332</t>
  </si>
  <si>
    <t>张桂发</t>
  </si>
  <si>
    <t>152326195304027112</t>
  </si>
  <si>
    <t>4301100723714461</t>
  </si>
  <si>
    <t>4301100723714462</t>
  </si>
  <si>
    <t>董清海</t>
  </si>
  <si>
    <t>15232619530402711214</t>
  </si>
  <si>
    <t>152326195705127130</t>
  </si>
  <si>
    <t>4301100723759898</t>
  </si>
  <si>
    <t>4301100723759899</t>
  </si>
  <si>
    <t>刘殿富</t>
  </si>
  <si>
    <t>15232619570512713011</t>
  </si>
  <si>
    <t>152326196004207140</t>
  </si>
  <si>
    <t>4301100760717237</t>
  </si>
  <si>
    <t>4301100760717239</t>
  </si>
  <si>
    <t>郭秀芹</t>
  </si>
  <si>
    <t>152326195610137117</t>
  </si>
  <si>
    <t>4301100760720374</t>
  </si>
  <si>
    <t>4301100760720375</t>
  </si>
  <si>
    <t>侯奎</t>
  </si>
  <si>
    <t>152326196301047147</t>
  </si>
  <si>
    <t>4301100760721959</t>
  </si>
  <si>
    <t>4301100760721960</t>
  </si>
  <si>
    <t>崔桂侠</t>
  </si>
  <si>
    <t>太平屯村</t>
  </si>
  <si>
    <t>152326195009217116</t>
  </si>
  <si>
    <t>100000380236190</t>
  </si>
  <si>
    <t>100000380240705</t>
  </si>
  <si>
    <t>蔡玉祥</t>
  </si>
  <si>
    <t>152326195508287119</t>
  </si>
  <si>
    <t>100000441107206</t>
  </si>
  <si>
    <t>100000441107218</t>
  </si>
  <si>
    <t>孙孝民</t>
  </si>
  <si>
    <t>15232619691120711X</t>
  </si>
  <si>
    <t>100000441108835</t>
  </si>
  <si>
    <t>100000441108875</t>
  </si>
  <si>
    <t>周福丛</t>
  </si>
  <si>
    <t>152326195912127117</t>
  </si>
  <si>
    <t>100000441256945</t>
  </si>
  <si>
    <t>100000441257011</t>
  </si>
  <si>
    <t>刘国喜</t>
  </si>
  <si>
    <t>152326193807097113</t>
  </si>
  <si>
    <t>100000441259227</t>
  </si>
  <si>
    <t>100000441259350</t>
  </si>
  <si>
    <t>谭玉厅</t>
  </si>
  <si>
    <t>152326195010217113</t>
  </si>
  <si>
    <t>100000441281640</t>
  </si>
  <si>
    <t>100000441281715</t>
  </si>
  <si>
    <t>项永贵</t>
  </si>
  <si>
    <t>15232619781003711X</t>
  </si>
  <si>
    <t>100000441298801</t>
  </si>
  <si>
    <t>100000441331394</t>
  </si>
  <si>
    <t>陈延坤</t>
  </si>
  <si>
    <t>152326195206117114</t>
  </si>
  <si>
    <t>100000441332859</t>
  </si>
  <si>
    <t>100000441351499</t>
  </si>
  <si>
    <t>刘树祥</t>
  </si>
  <si>
    <t>152326194404267127</t>
  </si>
  <si>
    <t>100000441339186</t>
  </si>
  <si>
    <t>100000441339275</t>
  </si>
  <si>
    <t>张秀云</t>
  </si>
  <si>
    <t>152326195301037112</t>
  </si>
  <si>
    <t>100000441348068</t>
  </si>
  <si>
    <t>100000441348611</t>
  </si>
  <si>
    <t>肖蝉江</t>
  </si>
  <si>
    <t>152326196510097116</t>
  </si>
  <si>
    <t>100000441366734</t>
  </si>
  <si>
    <t>100000441366856</t>
  </si>
  <si>
    <t>田密武</t>
  </si>
  <si>
    <t>152326195811037112</t>
  </si>
  <si>
    <t>100000441381712</t>
  </si>
  <si>
    <t>100000441393441</t>
  </si>
  <si>
    <t>李刚</t>
  </si>
  <si>
    <t>152326195111287110</t>
  </si>
  <si>
    <t>100000441414842</t>
  </si>
  <si>
    <t>100000441422110</t>
  </si>
  <si>
    <t>高风海</t>
  </si>
  <si>
    <t>15232619511128711043</t>
  </si>
  <si>
    <t>152326195207087121</t>
  </si>
  <si>
    <t>100000441424294</t>
  </si>
  <si>
    <t>100000441424383</t>
  </si>
  <si>
    <t>孔庆杰</t>
  </si>
  <si>
    <t>152326197107017133</t>
  </si>
  <si>
    <t>100000441425800</t>
  </si>
  <si>
    <t>100000441425966</t>
  </si>
  <si>
    <t>刘振国</t>
  </si>
  <si>
    <t>152326195502127114</t>
  </si>
  <si>
    <t>100000441427403</t>
  </si>
  <si>
    <t>100000441427494</t>
  </si>
  <si>
    <t>周福</t>
  </si>
  <si>
    <t>15232619550212711442</t>
  </si>
  <si>
    <t>152326194812247117</t>
  </si>
  <si>
    <t>100000441452069</t>
  </si>
  <si>
    <t>100000441460537</t>
  </si>
  <si>
    <t>张国文</t>
  </si>
  <si>
    <t>152326195107147115</t>
  </si>
  <si>
    <t>100000441695423</t>
  </si>
  <si>
    <t>100000441695481</t>
  </si>
  <si>
    <t>李恩</t>
  </si>
  <si>
    <t>152326194701057134</t>
  </si>
  <si>
    <t>100000441698422</t>
  </si>
  <si>
    <t>100000441698475</t>
  </si>
  <si>
    <t>胡顺</t>
  </si>
  <si>
    <t>15232619530925711X</t>
  </si>
  <si>
    <t>100000441699574</t>
  </si>
  <si>
    <t>100000441733457</t>
  </si>
  <si>
    <t>孙孝林</t>
  </si>
  <si>
    <t>152326195612087133</t>
  </si>
  <si>
    <t>100000441735100</t>
  </si>
  <si>
    <t>100000441735163</t>
  </si>
  <si>
    <t>杨学会</t>
  </si>
  <si>
    <t>152326199401017117</t>
  </si>
  <si>
    <t>100000441737919</t>
  </si>
  <si>
    <t>100000441742475</t>
  </si>
  <si>
    <t>周华</t>
  </si>
  <si>
    <t>152326195610177119</t>
  </si>
  <si>
    <t>100000441740883</t>
  </si>
  <si>
    <t>100000441740950</t>
  </si>
  <si>
    <t>辛凤山</t>
  </si>
  <si>
    <t>152326196810207129</t>
  </si>
  <si>
    <t>100000441743009</t>
  </si>
  <si>
    <t>100000441772089</t>
  </si>
  <si>
    <t>周桂荣</t>
  </si>
  <si>
    <t>152326197111047116</t>
  </si>
  <si>
    <t>100000441744647</t>
  </si>
  <si>
    <t>100000441745056</t>
  </si>
  <si>
    <t>林海忠</t>
  </si>
  <si>
    <t>15232619570425711X</t>
  </si>
  <si>
    <t>100000441875275</t>
  </si>
  <si>
    <t>100000441875281</t>
  </si>
  <si>
    <t>孙龙德</t>
  </si>
  <si>
    <t>152326195406147115</t>
  </si>
  <si>
    <t>100000441895895</t>
  </si>
  <si>
    <t>100000441875592</t>
  </si>
  <si>
    <t>张玉臣</t>
  </si>
  <si>
    <t>152326196410257135</t>
  </si>
  <si>
    <t>100000441912677</t>
  </si>
  <si>
    <t>100000441912687</t>
  </si>
  <si>
    <t>张凤山</t>
  </si>
  <si>
    <t>152326196106197115</t>
  </si>
  <si>
    <t>100000441913359</t>
  </si>
  <si>
    <t>100000441930315</t>
  </si>
  <si>
    <t>周福玉</t>
  </si>
  <si>
    <t>152326197909087117</t>
  </si>
  <si>
    <t>100000441915478</t>
  </si>
  <si>
    <t>100000441915638</t>
  </si>
  <si>
    <t>刘志江</t>
  </si>
  <si>
    <t>152326195902087115</t>
  </si>
  <si>
    <t>100000441916573</t>
  </si>
  <si>
    <t>100000441916593</t>
  </si>
  <si>
    <t>李奎</t>
  </si>
  <si>
    <t>152326195407067117</t>
  </si>
  <si>
    <t>100000441930654</t>
  </si>
  <si>
    <t>100000441930680</t>
  </si>
  <si>
    <t>周福祥</t>
  </si>
  <si>
    <t>152326195303087121</t>
  </si>
  <si>
    <t>100000441933036</t>
  </si>
  <si>
    <t>100000441933065</t>
  </si>
  <si>
    <t>马桂荣</t>
  </si>
  <si>
    <t>152326194412037110</t>
  </si>
  <si>
    <t>100000441939958</t>
  </si>
  <si>
    <t>100000441931210</t>
  </si>
  <si>
    <t>王井余</t>
  </si>
  <si>
    <t>152326195009117115</t>
  </si>
  <si>
    <t>100000441974321</t>
  </si>
  <si>
    <t>100000441974370</t>
  </si>
  <si>
    <t>刘国良</t>
  </si>
  <si>
    <t>152326195502167116</t>
  </si>
  <si>
    <t>100000441974926</t>
  </si>
  <si>
    <t>100000441974965</t>
  </si>
  <si>
    <t>辛海</t>
  </si>
  <si>
    <t>152326196210237121</t>
  </si>
  <si>
    <t>100000441976003</t>
  </si>
  <si>
    <t>100000441976120</t>
  </si>
  <si>
    <t>宋风香</t>
  </si>
  <si>
    <t>152326196307057119</t>
  </si>
  <si>
    <t>100000441976582</t>
  </si>
  <si>
    <t>100000441997646</t>
  </si>
  <si>
    <t>王华</t>
  </si>
  <si>
    <t>152326195802107131</t>
  </si>
  <si>
    <t>100000441995269</t>
  </si>
  <si>
    <t>100000441995341</t>
  </si>
  <si>
    <t>田密军</t>
  </si>
  <si>
    <t>152326195005057119</t>
  </si>
  <si>
    <t>100000442010418</t>
  </si>
  <si>
    <t>100000442010482</t>
  </si>
  <si>
    <t>辛清</t>
  </si>
  <si>
    <t>152326195101027112</t>
  </si>
  <si>
    <t>100000442011552</t>
  </si>
  <si>
    <t>100000442036502</t>
  </si>
  <si>
    <t>刘振刚</t>
  </si>
  <si>
    <t>15232619510102711244</t>
  </si>
  <si>
    <t>152326195604067116</t>
  </si>
  <si>
    <t>100000442026438</t>
  </si>
  <si>
    <t>100000442064091</t>
  </si>
  <si>
    <t>李江</t>
  </si>
  <si>
    <t>15232619560406711642</t>
  </si>
  <si>
    <t>152326195406287126</t>
  </si>
  <si>
    <t>100000442027706</t>
  </si>
  <si>
    <t>100000442027894</t>
  </si>
  <si>
    <t>姜秀芬</t>
  </si>
  <si>
    <t>15232619660922711X</t>
  </si>
  <si>
    <t>100000442028728</t>
  </si>
  <si>
    <t>100000442028760</t>
  </si>
  <si>
    <t>李合</t>
  </si>
  <si>
    <t>15232619660922711X42</t>
  </si>
  <si>
    <t>152326198307057118</t>
  </si>
  <si>
    <t>100000442029098</t>
  </si>
  <si>
    <t>100000442029118</t>
  </si>
  <si>
    <t>15232619800921711X</t>
  </si>
  <si>
    <t>100000442029664</t>
  </si>
  <si>
    <t>100000442029688</t>
  </si>
  <si>
    <t>华玉宣</t>
  </si>
  <si>
    <t>152326195102107114</t>
  </si>
  <si>
    <t>100000442037587</t>
  </si>
  <si>
    <t>100000442037674</t>
  </si>
  <si>
    <t>王玉树</t>
  </si>
  <si>
    <t>152326196501077113</t>
  </si>
  <si>
    <t>100000442060385</t>
  </si>
  <si>
    <t>100000442060425</t>
  </si>
  <si>
    <t>姜志</t>
  </si>
  <si>
    <t>15232619650107711343</t>
  </si>
  <si>
    <t>152326195508227116</t>
  </si>
  <si>
    <t>100000442061525</t>
  </si>
  <si>
    <t>100000442061985</t>
  </si>
  <si>
    <t>张振千</t>
  </si>
  <si>
    <t>152326195010037112</t>
  </si>
  <si>
    <t>100000442063225</t>
  </si>
  <si>
    <t>100000442063279</t>
  </si>
  <si>
    <t>张风阁</t>
  </si>
  <si>
    <t>152326194404247118</t>
  </si>
  <si>
    <t>100000442066169</t>
  </si>
  <si>
    <t>100000442066209</t>
  </si>
  <si>
    <t>邵占发</t>
  </si>
  <si>
    <t>152326196306097119</t>
  </si>
  <si>
    <t>100000442067985</t>
  </si>
  <si>
    <t>100000442068001</t>
  </si>
  <si>
    <t>李成</t>
  </si>
  <si>
    <t>152326197102027156</t>
  </si>
  <si>
    <t>100000442071438</t>
  </si>
  <si>
    <t>100000442071526</t>
  </si>
  <si>
    <t>王辉军</t>
  </si>
  <si>
    <t>15232619670201715X</t>
  </si>
  <si>
    <t>100000442209443</t>
  </si>
  <si>
    <t>100000442209448</t>
  </si>
  <si>
    <t>张玉学</t>
  </si>
  <si>
    <t>152326199302067135</t>
  </si>
  <si>
    <t>100000442226029</t>
  </si>
  <si>
    <t>100000442226041</t>
  </si>
  <si>
    <t>赵磊</t>
  </si>
  <si>
    <t>152326196111077118</t>
  </si>
  <si>
    <t>100000442226344</t>
  </si>
  <si>
    <t>100000442226366</t>
  </si>
  <si>
    <t>王绍柱</t>
  </si>
  <si>
    <t>15232619630619711X</t>
  </si>
  <si>
    <t>100000442226627</t>
  </si>
  <si>
    <t>100000442226654</t>
  </si>
  <si>
    <t>徐文江</t>
  </si>
  <si>
    <t>152326196109247114</t>
  </si>
  <si>
    <t>100000442246756</t>
  </si>
  <si>
    <t>100000442246770</t>
  </si>
  <si>
    <t>马才</t>
  </si>
  <si>
    <t>152326194909177119</t>
  </si>
  <si>
    <t>100000442275065</t>
  </si>
  <si>
    <t>100000442275122</t>
  </si>
  <si>
    <t>齐文山</t>
  </si>
  <si>
    <t>152326197708197125</t>
  </si>
  <si>
    <t>100000442276257</t>
  </si>
  <si>
    <t>100000442276312</t>
  </si>
  <si>
    <t>张丽红</t>
  </si>
  <si>
    <t>152326197512267128</t>
  </si>
  <si>
    <t>100000442277682</t>
  </si>
  <si>
    <t>100000442291315</t>
  </si>
  <si>
    <t>宋华</t>
  </si>
  <si>
    <t>152326196608177114</t>
  </si>
  <si>
    <t>100000442292145</t>
  </si>
  <si>
    <t>100000442292173</t>
  </si>
  <si>
    <t>张玉成</t>
  </si>
  <si>
    <t>152326194909107137</t>
  </si>
  <si>
    <t>100000442302054</t>
  </si>
  <si>
    <t>100000442302131</t>
  </si>
  <si>
    <t>崔树山</t>
  </si>
  <si>
    <t>152326194711227133</t>
  </si>
  <si>
    <t>100000442303213</t>
  </si>
  <si>
    <t>100000442303301</t>
  </si>
  <si>
    <t>刘文才</t>
  </si>
  <si>
    <t>152326196006107119</t>
  </si>
  <si>
    <t>100000442304145</t>
  </si>
  <si>
    <t>100000442304211</t>
  </si>
  <si>
    <t>李金</t>
  </si>
  <si>
    <t>152326197002167119</t>
  </si>
  <si>
    <t>100000442305534</t>
  </si>
  <si>
    <t>100000442305581</t>
  </si>
  <si>
    <t>张玉双</t>
  </si>
  <si>
    <t>152326196910087136</t>
  </si>
  <si>
    <t>100000442308561</t>
  </si>
  <si>
    <t>100000442308651</t>
  </si>
  <si>
    <t>马喜中</t>
  </si>
  <si>
    <t>152326196502037113</t>
  </si>
  <si>
    <t>100000442311047</t>
  </si>
  <si>
    <t>100000442311149</t>
  </si>
  <si>
    <t>魏喜合</t>
  </si>
  <si>
    <t>152326196112017117</t>
  </si>
  <si>
    <t>100000442315829</t>
  </si>
  <si>
    <t>100000442315943</t>
  </si>
  <si>
    <t>华泽树</t>
  </si>
  <si>
    <t>152326195805097135</t>
  </si>
  <si>
    <t>100000442340409</t>
  </si>
  <si>
    <t>100000442314371</t>
  </si>
  <si>
    <t>魏国清</t>
  </si>
  <si>
    <t>152326196802117115</t>
  </si>
  <si>
    <t>100000442360801</t>
  </si>
  <si>
    <t>100000442360847</t>
  </si>
  <si>
    <t>辛风武</t>
  </si>
  <si>
    <t>152326195104087110</t>
  </si>
  <si>
    <t>100000442365843</t>
  </si>
  <si>
    <t>100000442365927</t>
  </si>
  <si>
    <t>李润</t>
  </si>
  <si>
    <t>152326196107107118</t>
  </si>
  <si>
    <t>100000442370014</t>
  </si>
  <si>
    <t>100000442364140</t>
  </si>
  <si>
    <t>152326197011197133</t>
  </si>
  <si>
    <t>100000442422070</t>
  </si>
  <si>
    <t>100000442422142</t>
  </si>
  <si>
    <t>周福来</t>
  </si>
  <si>
    <t>152326197403107117</t>
  </si>
  <si>
    <t>100000442433373</t>
  </si>
  <si>
    <t>100000442427122</t>
  </si>
  <si>
    <t>15232619740310711712</t>
  </si>
  <si>
    <t>152326195908287118</t>
  </si>
  <si>
    <t>100000442452107</t>
  </si>
  <si>
    <t>100000442452180</t>
  </si>
  <si>
    <t>孙龙镇</t>
  </si>
  <si>
    <t>15232619720729711X</t>
  </si>
  <si>
    <t>100000442466482</t>
  </si>
  <si>
    <t>100000442486846</t>
  </si>
  <si>
    <t>姜波</t>
  </si>
  <si>
    <t>152326198810017113</t>
  </si>
  <si>
    <t>100000442489291</t>
  </si>
  <si>
    <t>100000442489374</t>
  </si>
  <si>
    <t>姜延龙</t>
  </si>
  <si>
    <t>152326195503177113</t>
  </si>
  <si>
    <t>100000442502337</t>
  </si>
  <si>
    <t>100000442502441</t>
  </si>
  <si>
    <t>崔树申</t>
  </si>
  <si>
    <t>152326195803207118</t>
  </si>
  <si>
    <t>100000442506881</t>
  </si>
  <si>
    <t>100000442507011</t>
  </si>
  <si>
    <t>姜维义</t>
  </si>
  <si>
    <t>152326197201067110</t>
  </si>
  <si>
    <t>100000442509558</t>
  </si>
  <si>
    <t>100000442516249</t>
  </si>
  <si>
    <t>郑学</t>
  </si>
  <si>
    <t>152326197412307110</t>
  </si>
  <si>
    <t>100000442511977</t>
  </si>
  <si>
    <t>100000442504274</t>
  </si>
  <si>
    <t>霍占龙</t>
  </si>
  <si>
    <t>152326196103187114</t>
  </si>
  <si>
    <t>100000442514794</t>
  </si>
  <si>
    <t>100000442514826</t>
  </si>
  <si>
    <t>肖蝉合</t>
  </si>
  <si>
    <t>152326196808237134</t>
  </si>
  <si>
    <t>100000442534889</t>
  </si>
  <si>
    <t>100000442517938</t>
  </si>
  <si>
    <t>赵海山</t>
  </si>
  <si>
    <t>152326195910167115</t>
  </si>
  <si>
    <t>100000442537319</t>
  </si>
  <si>
    <t>100000442537437</t>
  </si>
  <si>
    <t>张风祥</t>
  </si>
  <si>
    <t>152326195112237115</t>
  </si>
  <si>
    <t>100000442550284</t>
  </si>
  <si>
    <t>100000442539440</t>
  </si>
  <si>
    <t>刘宝贵</t>
  </si>
  <si>
    <t>15232619511223711512</t>
  </si>
  <si>
    <t>152326197101017116</t>
  </si>
  <si>
    <t>100000442553904</t>
  </si>
  <si>
    <t>100000442564134</t>
  </si>
  <si>
    <t>魏喜成</t>
  </si>
  <si>
    <t>150525197211046877</t>
  </si>
  <si>
    <t>100000442555954</t>
  </si>
  <si>
    <t>100000442555991</t>
  </si>
  <si>
    <t>马喜民</t>
  </si>
  <si>
    <t>152326197411207118</t>
  </si>
  <si>
    <t>100000442557570</t>
  </si>
  <si>
    <t>100000442557597</t>
  </si>
  <si>
    <t>肖树文</t>
  </si>
  <si>
    <t>152326196001067111</t>
  </si>
  <si>
    <t>100000442562261</t>
  </si>
  <si>
    <t>100000442562725</t>
  </si>
  <si>
    <t>李忠森</t>
  </si>
  <si>
    <t>15232619710405713X</t>
  </si>
  <si>
    <t>100000442582289</t>
  </si>
  <si>
    <t>100000442582427</t>
  </si>
  <si>
    <t>王志彬</t>
  </si>
  <si>
    <t>152326196612207136</t>
  </si>
  <si>
    <t>100000442583976</t>
  </si>
  <si>
    <t>100000442584088</t>
  </si>
  <si>
    <t>王志会</t>
  </si>
  <si>
    <t>15232619620621711X</t>
  </si>
  <si>
    <t>100000442585695</t>
  </si>
  <si>
    <t>100000442585838</t>
  </si>
  <si>
    <t>姜坤</t>
  </si>
  <si>
    <t>152326197001027114</t>
  </si>
  <si>
    <t>100000442664618</t>
  </si>
  <si>
    <t>100000442664874</t>
  </si>
  <si>
    <t>徐长青</t>
  </si>
  <si>
    <t>152326198209277117</t>
  </si>
  <si>
    <t>100000442666400</t>
  </si>
  <si>
    <t>100000442666429</t>
  </si>
  <si>
    <t>辛建忠</t>
  </si>
  <si>
    <t>152326197612067115</t>
  </si>
  <si>
    <t>100000442667126</t>
  </si>
  <si>
    <t>100000442667160</t>
  </si>
  <si>
    <t>赵胜军</t>
  </si>
  <si>
    <t>152326197101067113</t>
  </si>
  <si>
    <t>100000442691855</t>
  </si>
  <si>
    <t>100000442691881</t>
  </si>
  <si>
    <t>霍占山</t>
  </si>
  <si>
    <t>152326196506067117</t>
  </si>
  <si>
    <t>100000442694690</t>
  </si>
  <si>
    <t>100000442694723</t>
  </si>
  <si>
    <t>魏喜发</t>
  </si>
  <si>
    <t>152326197005167114</t>
  </si>
  <si>
    <t>100000442695369</t>
  </si>
  <si>
    <t>100000442707715</t>
  </si>
  <si>
    <t>孙连坤</t>
  </si>
  <si>
    <t>15232619510115711X</t>
  </si>
  <si>
    <t>100000470785423</t>
  </si>
  <si>
    <t>100000470785792</t>
  </si>
  <si>
    <t>姜维全</t>
  </si>
  <si>
    <t>152326197110177111</t>
  </si>
  <si>
    <t>100000586396483</t>
  </si>
  <si>
    <t>100000586396562</t>
  </si>
  <si>
    <t>崔军</t>
  </si>
  <si>
    <t>152326195802127116</t>
  </si>
  <si>
    <t>100000586436744</t>
  </si>
  <si>
    <t>100000586444406</t>
  </si>
  <si>
    <t>李德</t>
  </si>
  <si>
    <t>15232619580212711643</t>
  </si>
  <si>
    <t>152326199612297112</t>
  </si>
  <si>
    <t>100000586440563</t>
  </si>
  <si>
    <t>100000586440647</t>
  </si>
  <si>
    <t>张爽</t>
  </si>
  <si>
    <t>152326196206077110</t>
  </si>
  <si>
    <t>100000586441970</t>
  </si>
  <si>
    <t>100000586442042</t>
  </si>
  <si>
    <t>魏喜才</t>
  </si>
  <si>
    <t>152326196808227120</t>
  </si>
  <si>
    <t>100000586461499</t>
  </si>
  <si>
    <t>4301100767963741</t>
  </si>
  <si>
    <t>邢海英</t>
  </si>
  <si>
    <t>152326196203217114</t>
  </si>
  <si>
    <t>100000586465365</t>
  </si>
  <si>
    <t>100000586466775</t>
  </si>
  <si>
    <t>董风祥</t>
  </si>
  <si>
    <t>15232619770101711X</t>
  </si>
  <si>
    <t>100000586486495</t>
  </si>
  <si>
    <t>100000586486537</t>
  </si>
  <si>
    <t>胡树国</t>
  </si>
  <si>
    <t>152326195211297121</t>
  </si>
  <si>
    <t>100000586497041</t>
  </si>
  <si>
    <t>100000586505214</t>
  </si>
  <si>
    <t>王玉芹</t>
  </si>
  <si>
    <t>152326196808287115</t>
  </si>
  <si>
    <t>100000586504157</t>
  </si>
  <si>
    <t>100000586496461</t>
  </si>
  <si>
    <t>周福军</t>
  </si>
  <si>
    <t>152326196506037110</t>
  </si>
  <si>
    <t>100000586521806</t>
  </si>
  <si>
    <t>100000586542322</t>
  </si>
  <si>
    <t>张忠友</t>
  </si>
  <si>
    <t>15232619660826711X</t>
  </si>
  <si>
    <t>100000586526469</t>
  </si>
  <si>
    <t>100000586538864</t>
  </si>
  <si>
    <t>姜维辉</t>
  </si>
  <si>
    <t>152326194911097126</t>
  </si>
  <si>
    <t>100000586528697</t>
  </si>
  <si>
    <t>100000586528830</t>
  </si>
  <si>
    <t>何凤侠</t>
  </si>
  <si>
    <t>152326194302287119</t>
  </si>
  <si>
    <t>100000586537306</t>
  </si>
  <si>
    <t>100000586525669</t>
  </si>
  <si>
    <t>郝受天</t>
  </si>
  <si>
    <t>152326196506167118</t>
  </si>
  <si>
    <t>100000586543751</t>
  </si>
  <si>
    <t>100000586524701</t>
  </si>
  <si>
    <t>胡守山</t>
  </si>
  <si>
    <t>152326198403197110</t>
  </si>
  <si>
    <t>100000586571695</t>
  </si>
  <si>
    <t>100000586529339</t>
  </si>
  <si>
    <t>王少占</t>
  </si>
  <si>
    <t>152326196304157114</t>
  </si>
  <si>
    <t>100000586572233</t>
  </si>
  <si>
    <t>100000586572832</t>
  </si>
  <si>
    <t>杨学民</t>
  </si>
  <si>
    <t>152326194507237115</t>
  </si>
  <si>
    <t>100000587113930</t>
  </si>
  <si>
    <t>100000587114035</t>
  </si>
  <si>
    <t>姜维才</t>
  </si>
  <si>
    <t>152326197301017110</t>
  </si>
  <si>
    <t>100000587115169</t>
  </si>
  <si>
    <t>100000587122647</t>
  </si>
  <si>
    <t>胡守辉</t>
  </si>
  <si>
    <t>152326197911117119</t>
  </si>
  <si>
    <t>100000587117168</t>
  </si>
  <si>
    <t>100000587117190</t>
  </si>
  <si>
    <t>邵国友</t>
  </si>
  <si>
    <t>152326197406097110</t>
  </si>
  <si>
    <t>100000587126610</t>
  </si>
  <si>
    <t>100000587126634</t>
  </si>
  <si>
    <t>李艳坤</t>
  </si>
  <si>
    <t>152326197602117131</t>
  </si>
  <si>
    <t>100000587127305</t>
  </si>
  <si>
    <t>100000587166036</t>
  </si>
  <si>
    <t>周明</t>
  </si>
  <si>
    <t>152326197811157113</t>
  </si>
  <si>
    <t>100000587159444</t>
  </si>
  <si>
    <t>100000587159464</t>
  </si>
  <si>
    <t>卜凡东</t>
  </si>
  <si>
    <t>152326197009087138</t>
  </si>
  <si>
    <t>100000587189197</t>
  </si>
  <si>
    <t>100000587189208</t>
  </si>
  <si>
    <t>张忠</t>
  </si>
  <si>
    <t>152326195205097115</t>
  </si>
  <si>
    <t>100000587190907</t>
  </si>
  <si>
    <t>100000587182137</t>
  </si>
  <si>
    <t>田密清</t>
  </si>
  <si>
    <t>152326195203087116</t>
  </si>
  <si>
    <t>100000587191477</t>
  </si>
  <si>
    <t>100000587191587</t>
  </si>
  <si>
    <t>林森</t>
  </si>
  <si>
    <t>15232619520308711611</t>
  </si>
  <si>
    <t>15232619630118714X</t>
  </si>
  <si>
    <t>100000587193476</t>
  </si>
  <si>
    <t>100000587183837</t>
  </si>
  <si>
    <t>严玉侠</t>
  </si>
  <si>
    <t>152326195711137116</t>
  </si>
  <si>
    <t>100000587194395</t>
  </si>
  <si>
    <t>100000587194428</t>
  </si>
  <si>
    <t>刘文福</t>
  </si>
  <si>
    <t>152326198506087117</t>
  </si>
  <si>
    <t>100000587199963</t>
  </si>
  <si>
    <t>100000587181623</t>
  </si>
  <si>
    <t>马清余</t>
  </si>
  <si>
    <t>15232619741108711X</t>
  </si>
  <si>
    <t>100000587209474</t>
  </si>
  <si>
    <t>100000587222802</t>
  </si>
  <si>
    <t>王丽民</t>
  </si>
  <si>
    <t>152326198308017118</t>
  </si>
  <si>
    <t>100000587211365</t>
  </si>
  <si>
    <t>100000587202844</t>
  </si>
  <si>
    <t>李桂保</t>
  </si>
  <si>
    <t>152326196009297114</t>
  </si>
  <si>
    <t>100000587214492</t>
  </si>
  <si>
    <t>100000587214516</t>
  </si>
  <si>
    <t>魏喜忠</t>
  </si>
  <si>
    <t>152326195110307124</t>
  </si>
  <si>
    <t>100000587216784</t>
  </si>
  <si>
    <t>100000587217007</t>
  </si>
  <si>
    <t>张志霞</t>
  </si>
  <si>
    <t>152326196706297136</t>
  </si>
  <si>
    <t>100000587217259</t>
  </si>
  <si>
    <t>100000587220337</t>
  </si>
  <si>
    <t>李风军</t>
  </si>
  <si>
    <t>152326198104237119</t>
  </si>
  <si>
    <t>100000587218239</t>
  </si>
  <si>
    <t>100000587221039</t>
  </si>
  <si>
    <t>15232619751023711X</t>
  </si>
  <si>
    <t>100000587219059</t>
  </si>
  <si>
    <t>100000587219103</t>
  </si>
  <si>
    <t>胡海林</t>
  </si>
  <si>
    <t>152326197604187117</t>
  </si>
  <si>
    <t>100000587227351</t>
  </si>
  <si>
    <t>100000587253251</t>
  </si>
  <si>
    <t>辛建军</t>
  </si>
  <si>
    <t>152326195012237118</t>
  </si>
  <si>
    <t>100000587227914</t>
  </si>
  <si>
    <t>100000587253834</t>
  </si>
  <si>
    <t>陈玉山</t>
  </si>
  <si>
    <t>15232619501223711843</t>
  </si>
  <si>
    <t>152326194103217118</t>
  </si>
  <si>
    <t>100000587232865</t>
  </si>
  <si>
    <t>100000587232976</t>
  </si>
  <si>
    <t>牟存云</t>
  </si>
  <si>
    <t>152326196705087110</t>
  </si>
  <si>
    <t>100000587233214</t>
  </si>
  <si>
    <t>100000587242699</t>
  </si>
  <si>
    <t>马喜山</t>
  </si>
  <si>
    <t>15232619501005713X</t>
  </si>
  <si>
    <t>100000587234996</t>
  </si>
  <si>
    <t>100000587252723</t>
  </si>
  <si>
    <t>卜宪儒</t>
  </si>
  <si>
    <t>15232619501005713X53</t>
  </si>
  <si>
    <t>152326195109107125</t>
  </si>
  <si>
    <t>100000587235683</t>
  </si>
  <si>
    <t>100000587246539</t>
  </si>
  <si>
    <t>张喜侠</t>
  </si>
  <si>
    <t>152326194602247127</t>
  </si>
  <si>
    <t>100000587240952</t>
  </si>
  <si>
    <t>100000587241013</t>
  </si>
  <si>
    <t>贾玉珍</t>
  </si>
  <si>
    <t>152326195508207123</t>
  </si>
  <si>
    <t>100000587241364</t>
  </si>
  <si>
    <t>100000587241592</t>
  </si>
  <si>
    <t>刘桂侠</t>
  </si>
  <si>
    <t>152326198108147110</t>
  </si>
  <si>
    <t>100000587243466</t>
  </si>
  <si>
    <t>100000587243701</t>
  </si>
  <si>
    <t>王利强</t>
  </si>
  <si>
    <t>152326194312197125</t>
  </si>
  <si>
    <t>100000587245074</t>
  </si>
  <si>
    <t>100000587252493</t>
  </si>
  <si>
    <t>孟庆芝</t>
  </si>
  <si>
    <t>152326198110127119</t>
  </si>
  <si>
    <t>100000587248162</t>
  </si>
  <si>
    <t>100000587228382</t>
  </si>
  <si>
    <t>郑辉</t>
  </si>
  <si>
    <t>152326198201127122</t>
  </si>
  <si>
    <t>100000587248904</t>
  </si>
  <si>
    <t>100000587237631</t>
  </si>
  <si>
    <t>邵风燕</t>
  </si>
  <si>
    <t>152326195501017116</t>
  </si>
  <si>
    <t>100000587250674</t>
  </si>
  <si>
    <t>100000587224112</t>
  </si>
  <si>
    <t>刘清杰</t>
  </si>
  <si>
    <t>152326198311017135</t>
  </si>
  <si>
    <t>100000587258965</t>
  </si>
  <si>
    <t>100000587259014</t>
  </si>
  <si>
    <t>辛建璋</t>
  </si>
  <si>
    <t>152326195812207136</t>
  </si>
  <si>
    <t>100000587260178</t>
  </si>
  <si>
    <t>100000587260194</t>
  </si>
  <si>
    <t>项永富</t>
  </si>
  <si>
    <t>15232619870102711X</t>
  </si>
  <si>
    <t>100000587260782</t>
  </si>
  <si>
    <t>100000587260839</t>
  </si>
  <si>
    <t>魏丽辉</t>
  </si>
  <si>
    <t>152326196211217114</t>
  </si>
  <si>
    <t>100000587261509</t>
  </si>
  <si>
    <t>100000587261529</t>
  </si>
  <si>
    <t>孙连文</t>
  </si>
  <si>
    <t>152326198003257110</t>
  </si>
  <si>
    <t>100000587262202</t>
  </si>
  <si>
    <t>100000587262303</t>
  </si>
  <si>
    <t>张风起</t>
  </si>
  <si>
    <t>152326197301047117</t>
  </si>
  <si>
    <t>100000587262650</t>
  </si>
  <si>
    <t>100000587262771</t>
  </si>
  <si>
    <t>王小军</t>
  </si>
  <si>
    <t>152326196508207128</t>
  </si>
  <si>
    <t>100000587263102</t>
  </si>
  <si>
    <t>100000587258836</t>
  </si>
  <si>
    <t>卜显花</t>
  </si>
  <si>
    <t>152326196708097111</t>
  </si>
  <si>
    <t>100000587269943</t>
  </si>
  <si>
    <t>100000587260563</t>
  </si>
  <si>
    <t>李守信</t>
  </si>
  <si>
    <t>152326197408147150</t>
  </si>
  <si>
    <t>100000587271800</t>
  </si>
  <si>
    <t>100000587257615</t>
  </si>
  <si>
    <t>李彦博</t>
  </si>
  <si>
    <t>15232619740814715042</t>
  </si>
  <si>
    <t>152326194909047138</t>
  </si>
  <si>
    <t>100000587365380</t>
  </si>
  <si>
    <t>100000587365411</t>
  </si>
  <si>
    <t>张玉忠</t>
  </si>
  <si>
    <t>152326194709297132</t>
  </si>
  <si>
    <t>100000587378167</t>
  </si>
  <si>
    <t>100000587386803</t>
  </si>
  <si>
    <t>孙龙先</t>
  </si>
  <si>
    <t>152326195111067118</t>
  </si>
  <si>
    <t>100000587383196</t>
  </si>
  <si>
    <t>100000587383210</t>
  </si>
  <si>
    <t>赵玉</t>
  </si>
  <si>
    <t>15232619511106711814</t>
  </si>
  <si>
    <t>152326198607047114</t>
  </si>
  <si>
    <t>100000587383377</t>
  </si>
  <si>
    <t>100000587383398</t>
  </si>
  <si>
    <t>李东</t>
  </si>
  <si>
    <t>15232619860704711452</t>
  </si>
  <si>
    <t>152326198301107110</t>
  </si>
  <si>
    <t>100000587384494</t>
  </si>
  <si>
    <t>100000587384728</t>
  </si>
  <si>
    <t>张涛</t>
  </si>
  <si>
    <t>152326198409097110</t>
  </si>
  <si>
    <t>100000587385021</t>
  </si>
  <si>
    <t>100000587366419</t>
  </si>
  <si>
    <t>刘广辉</t>
  </si>
  <si>
    <t>152326195309197110</t>
  </si>
  <si>
    <t>100000587385473</t>
  </si>
  <si>
    <t>100000587377156</t>
  </si>
  <si>
    <t>姜维柱</t>
  </si>
  <si>
    <t>152326197510037118</t>
  </si>
  <si>
    <t>100000587386441</t>
  </si>
  <si>
    <t>100000587386478</t>
  </si>
  <si>
    <t>152326196204167147</t>
  </si>
  <si>
    <t>100000587387306</t>
  </si>
  <si>
    <t>4301100767994575</t>
  </si>
  <si>
    <t>岳风英</t>
  </si>
  <si>
    <t>152326196101097115</t>
  </si>
  <si>
    <t>100000587387818</t>
  </si>
  <si>
    <t>100000587387882</t>
  </si>
  <si>
    <t>田密峰</t>
  </si>
  <si>
    <t>152326197408277115</t>
  </si>
  <si>
    <t>100000587389331</t>
  </si>
  <si>
    <t>100000587410117</t>
  </si>
  <si>
    <t>刘艳东</t>
  </si>
  <si>
    <t>152326194810107110</t>
  </si>
  <si>
    <t>100000587404562</t>
  </si>
  <si>
    <t>100000587404674</t>
  </si>
  <si>
    <t>何龙</t>
  </si>
  <si>
    <t>152326197707027116</t>
  </si>
  <si>
    <t>100000587406670</t>
  </si>
  <si>
    <t>100000587406953</t>
  </si>
  <si>
    <t>高艳锋</t>
  </si>
  <si>
    <t>152326197810187134</t>
  </si>
  <si>
    <t>100000587419967</t>
  </si>
  <si>
    <t>100000587410772</t>
  </si>
  <si>
    <t>张海风</t>
  </si>
  <si>
    <t>15232619781018713422</t>
  </si>
  <si>
    <t>152326197801057119</t>
  </si>
  <si>
    <t>100000587428777</t>
  </si>
  <si>
    <t>100000587428841</t>
  </si>
  <si>
    <t>王少柱</t>
  </si>
  <si>
    <t>152326197908147130</t>
  </si>
  <si>
    <t>100000587435286</t>
  </si>
  <si>
    <t>100000587450267</t>
  </si>
  <si>
    <t>张立刚</t>
  </si>
  <si>
    <t>15232619720526711X</t>
  </si>
  <si>
    <t>100000587440165</t>
  </si>
  <si>
    <t>100000587434573</t>
  </si>
  <si>
    <t>刘玉芳</t>
  </si>
  <si>
    <t>152326197005067121</t>
  </si>
  <si>
    <t>100000587451281</t>
  </si>
  <si>
    <t>100000587460934</t>
  </si>
  <si>
    <t>邵桂芹</t>
  </si>
  <si>
    <t>152326196211277117</t>
  </si>
  <si>
    <t>100000587451991</t>
  </si>
  <si>
    <t>100000587461619</t>
  </si>
  <si>
    <t>孙连江</t>
  </si>
  <si>
    <t>152326197505047119</t>
  </si>
  <si>
    <t>100000587475745</t>
  </si>
  <si>
    <t>100000587475813</t>
  </si>
  <si>
    <t>张海波</t>
  </si>
  <si>
    <t>152326197410247118</t>
  </si>
  <si>
    <t>100000587518191</t>
  </si>
  <si>
    <t>100000587518209</t>
  </si>
  <si>
    <t>杜军</t>
  </si>
  <si>
    <t>15232619741024711844</t>
  </si>
  <si>
    <t>152326197309237118</t>
  </si>
  <si>
    <t>100000587560163</t>
  </si>
  <si>
    <t>100000587551254</t>
  </si>
  <si>
    <t>张学</t>
  </si>
  <si>
    <t>150525197111106879</t>
  </si>
  <si>
    <t>100000587580276</t>
  </si>
  <si>
    <t>100000587557055</t>
  </si>
  <si>
    <t>李立军</t>
  </si>
  <si>
    <t>152326196002027170</t>
  </si>
  <si>
    <t>100000588448932</t>
  </si>
  <si>
    <t>100000588449092</t>
  </si>
  <si>
    <t>王荣</t>
  </si>
  <si>
    <t>15232619600202717042</t>
  </si>
  <si>
    <t>152326195409277126</t>
  </si>
  <si>
    <t>100000588459611</t>
  </si>
  <si>
    <t>100000588467796</t>
  </si>
  <si>
    <t>王凤芹</t>
  </si>
  <si>
    <t>15232619790428711X</t>
  </si>
  <si>
    <t>100000588474261</t>
  </si>
  <si>
    <t>100000588474406</t>
  </si>
  <si>
    <t>刘玉峰</t>
  </si>
  <si>
    <t>152326197206027134</t>
  </si>
  <si>
    <t>100000588490879</t>
  </si>
  <si>
    <t>100000588468506</t>
  </si>
  <si>
    <t>王利奎</t>
  </si>
  <si>
    <t>152326198105287118</t>
  </si>
  <si>
    <t>100000588500555</t>
  </si>
  <si>
    <t>100000588493087</t>
  </si>
  <si>
    <t>刘长波</t>
  </si>
  <si>
    <t>152326195001257121</t>
  </si>
  <si>
    <t>100000588503963</t>
  </si>
  <si>
    <t>100000588519798</t>
  </si>
  <si>
    <t>胡桂珍</t>
  </si>
  <si>
    <t>152326198612107134</t>
  </si>
  <si>
    <t>100000588507347</t>
  </si>
  <si>
    <t>100000588477476</t>
  </si>
  <si>
    <t>李桂竹</t>
  </si>
  <si>
    <t>152326198110137114</t>
  </si>
  <si>
    <t>100000588512279</t>
  </si>
  <si>
    <t>100000588512602</t>
  </si>
  <si>
    <t>刘福金</t>
  </si>
  <si>
    <t>152326200203077114</t>
  </si>
  <si>
    <t>100000588523362</t>
  </si>
  <si>
    <t>4301100767980179</t>
  </si>
  <si>
    <t>霍健财</t>
  </si>
  <si>
    <t>152326195003207128</t>
  </si>
  <si>
    <t>100000588599411</t>
  </si>
  <si>
    <t>100000588604745</t>
  </si>
  <si>
    <t>152326197506157133</t>
  </si>
  <si>
    <t>100000588600306</t>
  </si>
  <si>
    <t>100000588595121</t>
  </si>
  <si>
    <t>林海栋</t>
  </si>
  <si>
    <t>152326197308167111</t>
  </si>
  <si>
    <t>100000588611713</t>
  </si>
  <si>
    <t>100000588605474</t>
  </si>
  <si>
    <t>152326196401247111</t>
  </si>
  <si>
    <t>100000588617505</t>
  </si>
  <si>
    <t>100000588617765</t>
  </si>
  <si>
    <t>张玉琦</t>
  </si>
  <si>
    <t>152326197006037135</t>
  </si>
  <si>
    <t>100000588622874</t>
  </si>
  <si>
    <t>100000588623516</t>
  </si>
  <si>
    <t>姜武</t>
  </si>
  <si>
    <t>15232619700603713544</t>
  </si>
  <si>
    <t>152326197911087116</t>
  </si>
  <si>
    <t>100000588627565</t>
  </si>
  <si>
    <t>100000588627803</t>
  </si>
  <si>
    <t>张立国</t>
  </si>
  <si>
    <t>152326196610207116</t>
  </si>
  <si>
    <t>100000588643380</t>
  </si>
  <si>
    <t>100000588653275</t>
  </si>
  <si>
    <t>张文</t>
  </si>
  <si>
    <t>152326194204137125</t>
  </si>
  <si>
    <t>100000588666318</t>
  </si>
  <si>
    <t>100000588690458</t>
  </si>
  <si>
    <t>齐桂珍</t>
  </si>
  <si>
    <t>152326196002067113</t>
  </si>
  <si>
    <t>100000588735389</t>
  </si>
  <si>
    <t>100000588726856</t>
  </si>
  <si>
    <t>胡风江</t>
  </si>
  <si>
    <t>152326196609277117</t>
  </si>
  <si>
    <t>100000588751049</t>
  </si>
  <si>
    <t>100000588751312</t>
  </si>
  <si>
    <t>姜文</t>
  </si>
  <si>
    <t>152326198712297115</t>
  </si>
  <si>
    <t>100000588768808</t>
  </si>
  <si>
    <t>100000588788283</t>
  </si>
  <si>
    <t>152326197911157110</t>
  </si>
  <si>
    <t>100000588779285</t>
  </si>
  <si>
    <t>100000588792848</t>
  </si>
  <si>
    <t>周辉</t>
  </si>
  <si>
    <t>15232619800710711X</t>
  </si>
  <si>
    <t>100000588782554</t>
  </si>
  <si>
    <t>100000588762828</t>
  </si>
  <si>
    <t>陈延明</t>
  </si>
  <si>
    <t>15232619800710711X44</t>
  </si>
  <si>
    <t>15232619550321712X</t>
  </si>
  <si>
    <t>100000588784723</t>
  </si>
  <si>
    <t>100000588776360</t>
  </si>
  <si>
    <t>李桂杰</t>
  </si>
  <si>
    <t>152326197410207132</t>
  </si>
  <si>
    <t>100000588789309</t>
  </si>
  <si>
    <t>100000588802477</t>
  </si>
  <si>
    <t>张玉强</t>
  </si>
  <si>
    <t>152326196808127154</t>
  </si>
  <si>
    <t>100000588789895</t>
  </si>
  <si>
    <t>100000588790050</t>
  </si>
  <si>
    <t>齐艳军</t>
  </si>
  <si>
    <t>152326196407237117</t>
  </si>
  <si>
    <t>100000588798643</t>
  </si>
  <si>
    <t>100000588798829</t>
  </si>
  <si>
    <t>魏喜全</t>
  </si>
  <si>
    <t>152326197307267110</t>
  </si>
  <si>
    <t>100000588807100</t>
  </si>
  <si>
    <t>100000588807234</t>
  </si>
  <si>
    <t>王辉江</t>
  </si>
  <si>
    <t>152326196705107118</t>
  </si>
  <si>
    <t>100000588815939</t>
  </si>
  <si>
    <t>100000588816103</t>
  </si>
  <si>
    <t>刘春</t>
  </si>
  <si>
    <t>152326196110177117</t>
  </si>
  <si>
    <t>100000588817054</t>
  </si>
  <si>
    <t>100000588817208</t>
  </si>
  <si>
    <t>田密金</t>
  </si>
  <si>
    <t>152326194302227124</t>
  </si>
  <si>
    <t>100000588820509</t>
  </si>
  <si>
    <t>100000588797251</t>
  </si>
  <si>
    <t>李素兰</t>
  </si>
  <si>
    <t>152326197301197115</t>
  </si>
  <si>
    <t>100000588830021</t>
  </si>
  <si>
    <t>100000588830187</t>
  </si>
  <si>
    <t>152326194302277121</t>
  </si>
  <si>
    <t>100000588833904</t>
  </si>
  <si>
    <t>100000588834102</t>
  </si>
  <si>
    <t>米桂侠</t>
  </si>
  <si>
    <t>15232619681010711X</t>
  </si>
  <si>
    <t>100000588838033</t>
  </si>
  <si>
    <t>100000588849927</t>
  </si>
  <si>
    <t>李立新</t>
  </si>
  <si>
    <t>152326196807267112</t>
  </si>
  <si>
    <t>3000747695</t>
  </si>
  <si>
    <t>300002331880</t>
  </si>
  <si>
    <t>孙龙全</t>
  </si>
  <si>
    <t>152326195201027136</t>
  </si>
  <si>
    <t>3000750024</t>
  </si>
  <si>
    <t>300002328147</t>
  </si>
  <si>
    <t>邵占丰</t>
  </si>
  <si>
    <t>152326196207107123</t>
  </si>
  <si>
    <t>3000751704</t>
  </si>
  <si>
    <t>300002343465</t>
  </si>
  <si>
    <t>项风琴</t>
  </si>
  <si>
    <t>152326196005157114</t>
  </si>
  <si>
    <t>3899999360169595</t>
  </si>
  <si>
    <t>3899999360169634</t>
  </si>
  <si>
    <t>周海</t>
  </si>
  <si>
    <t>152326195205157114</t>
  </si>
  <si>
    <t>3899999360193768</t>
  </si>
  <si>
    <t>3899999360194078</t>
  </si>
  <si>
    <t>刘振双</t>
  </si>
  <si>
    <t>152326196304177115</t>
  </si>
  <si>
    <t>3899999360196166</t>
  </si>
  <si>
    <t>3899999360196345</t>
  </si>
  <si>
    <t>田密国</t>
  </si>
  <si>
    <t>152324197803056010</t>
  </si>
  <si>
    <t>4301101069479289</t>
  </si>
  <si>
    <t>4301101069479290</t>
  </si>
  <si>
    <t>刘德</t>
  </si>
  <si>
    <t>图力格嘎查</t>
  </si>
  <si>
    <t>152326195209057129</t>
  </si>
  <si>
    <t>100000441799364</t>
  </si>
  <si>
    <t>100000441827120</t>
  </si>
  <si>
    <t>纪桂霞</t>
  </si>
  <si>
    <t>152326194006197119</t>
  </si>
  <si>
    <t>100000441804180</t>
  </si>
  <si>
    <t>100000441804268</t>
  </si>
  <si>
    <t>李成文</t>
  </si>
  <si>
    <t>152326194912237119</t>
  </si>
  <si>
    <t>100000441832013</t>
  </si>
  <si>
    <t>100000441832163</t>
  </si>
  <si>
    <t>吕玉民</t>
  </si>
  <si>
    <t>152326195612157111</t>
  </si>
  <si>
    <t>100000442410918</t>
  </si>
  <si>
    <t>100000442410998</t>
  </si>
  <si>
    <t>152326196205137118</t>
  </si>
  <si>
    <t>4301100760721261</t>
  </si>
  <si>
    <t>4301100760721262</t>
  </si>
  <si>
    <t>于国江</t>
  </si>
  <si>
    <t>15232619620513711843</t>
  </si>
  <si>
    <t>152326196404017127</t>
  </si>
  <si>
    <t>4301100760738388</t>
  </si>
  <si>
    <t>4301100760738390</t>
  </si>
  <si>
    <t>席代小</t>
  </si>
  <si>
    <t>乌兰艾勒嘎查</t>
  </si>
  <si>
    <t>152326197302267111</t>
  </si>
  <si>
    <t>100000416272525</t>
  </si>
  <si>
    <t>100000416273052</t>
  </si>
  <si>
    <t>包斯日古冷</t>
  </si>
  <si>
    <t>152326194908067129</t>
  </si>
  <si>
    <t>100000416274513</t>
  </si>
  <si>
    <t>100000416281178</t>
  </si>
  <si>
    <t>哈日义很</t>
  </si>
  <si>
    <t>15232619680210711X</t>
  </si>
  <si>
    <t>100000416338798</t>
  </si>
  <si>
    <t>100000416339230</t>
  </si>
  <si>
    <t>宝云志</t>
  </si>
  <si>
    <t>152326197701087134</t>
  </si>
  <si>
    <t>100000442713024</t>
  </si>
  <si>
    <t>100000442715066</t>
  </si>
  <si>
    <t>152326198312147118</t>
  </si>
  <si>
    <t>100000442730807</t>
  </si>
  <si>
    <t>100000442730820</t>
  </si>
  <si>
    <t>于宝</t>
  </si>
  <si>
    <t>152326197506257118</t>
  </si>
  <si>
    <t>100000442732031</t>
  </si>
  <si>
    <t>100000442732100</t>
  </si>
  <si>
    <t>刘常青</t>
  </si>
  <si>
    <t>152326195910257110</t>
  </si>
  <si>
    <t>100000442747515</t>
  </si>
  <si>
    <t>100000416353674</t>
  </si>
  <si>
    <t>宝六十六</t>
  </si>
  <si>
    <t>152326198605237133</t>
  </si>
  <si>
    <t>100000442769508</t>
  </si>
  <si>
    <t>100000442780309</t>
  </si>
  <si>
    <t>常春</t>
  </si>
  <si>
    <t>152326198304197115</t>
  </si>
  <si>
    <t>100000442772687</t>
  </si>
  <si>
    <t>100000442773763</t>
  </si>
  <si>
    <t>梁宝力高</t>
  </si>
  <si>
    <t>152326198307077119</t>
  </si>
  <si>
    <t>100000442806420</t>
  </si>
  <si>
    <t>100000442832078</t>
  </si>
  <si>
    <t>赵阿古拉</t>
  </si>
  <si>
    <t>152326194812177139</t>
  </si>
  <si>
    <t>100000442807077</t>
  </si>
  <si>
    <t>100000442807126</t>
  </si>
  <si>
    <t>魏振忠</t>
  </si>
  <si>
    <t>152326196603157114</t>
  </si>
  <si>
    <t>100000442813037</t>
  </si>
  <si>
    <t>100000442825052</t>
  </si>
  <si>
    <t>董得格吉日胡</t>
  </si>
  <si>
    <t>15232619510112713X</t>
  </si>
  <si>
    <t>100000442833528</t>
  </si>
  <si>
    <t>100000442833562</t>
  </si>
  <si>
    <t>包才音扎力根</t>
  </si>
  <si>
    <t>152326196504197110</t>
  </si>
  <si>
    <t>100000442854851</t>
  </si>
  <si>
    <t>100000442854900</t>
  </si>
  <si>
    <t>梁达木日加卜</t>
  </si>
  <si>
    <t>15232619650419711042</t>
  </si>
  <si>
    <t>152326197611097136</t>
  </si>
  <si>
    <t>100000471775457</t>
  </si>
  <si>
    <t>100000471830706</t>
  </si>
  <si>
    <t>韩根柱</t>
  </si>
  <si>
    <t>152326195711247112</t>
  </si>
  <si>
    <t>100000471788466</t>
  </si>
  <si>
    <t>100000471788622</t>
  </si>
  <si>
    <t>梁那尔勿日图</t>
  </si>
  <si>
    <t>152326194812157111</t>
  </si>
  <si>
    <t>100000471805563</t>
  </si>
  <si>
    <t>100000471819891</t>
  </si>
  <si>
    <t>董高力套</t>
  </si>
  <si>
    <t>150525200002056870</t>
  </si>
  <si>
    <t>100000474218618</t>
  </si>
  <si>
    <t>100000474279943</t>
  </si>
  <si>
    <t>李胡日查</t>
  </si>
  <si>
    <t>15232619660228711X</t>
  </si>
  <si>
    <t>100000474268381</t>
  </si>
  <si>
    <t>100000474268833</t>
  </si>
  <si>
    <t>梁常明</t>
  </si>
  <si>
    <t>152326197510247115</t>
  </si>
  <si>
    <t>100000474285373</t>
  </si>
  <si>
    <t>100000474312327</t>
  </si>
  <si>
    <t>梁朝鲁巴根</t>
  </si>
  <si>
    <t>15232619751024711543</t>
  </si>
  <si>
    <t>152326196305137115</t>
  </si>
  <si>
    <t>100000474316103</t>
  </si>
  <si>
    <t>100000474288961</t>
  </si>
  <si>
    <t>吴胡日乐巴根</t>
  </si>
  <si>
    <t>152326196208077114</t>
  </si>
  <si>
    <t>100000474320395</t>
  </si>
  <si>
    <t>100000474319055</t>
  </si>
  <si>
    <t>尹宝山</t>
  </si>
  <si>
    <t>152326195108087142</t>
  </si>
  <si>
    <t>100000474335074</t>
  </si>
  <si>
    <t>100000474351128</t>
  </si>
  <si>
    <t>宝达拉胡</t>
  </si>
  <si>
    <t>152326195309237119</t>
  </si>
  <si>
    <t>100000474343044</t>
  </si>
  <si>
    <t>100000474343161</t>
  </si>
  <si>
    <t>赵九海</t>
  </si>
  <si>
    <t>152326196502022309</t>
  </si>
  <si>
    <t>100000482032136</t>
  </si>
  <si>
    <t>100000482032389</t>
  </si>
  <si>
    <t>张桂英</t>
  </si>
  <si>
    <t>152326197205087119</t>
  </si>
  <si>
    <t>100000612271182</t>
  </si>
  <si>
    <t>100000612271375</t>
  </si>
  <si>
    <t>席布日扎力根</t>
  </si>
  <si>
    <t>152326199007197113</t>
  </si>
  <si>
    <t>3000742539</t>
  </si>
  <si>
    <t>300002440776</t>
  </si>
  <si>
    <t>双龙</t>
  </si>
  <si>
    <t>152326195612187118</t>
  </si>
  <si>
    <t>3000742860</t>
  </si>
  <si>
    <t>300002441002</t>
  </si>
  <si>
    <t>赵舍冷</t>
  </si>
  <si>
    <t>152326195703217116</t>
  </si>
  <si>
    <t>3000742890</t>
  </si>
  <si>
    <t>300002441742</t>
  </si>
  <si>
    <t>陈常山</t>
  </si>
  <si>
    <t>152326198308147158</t>
  </si>
  <si>
    <t>3000744015</t>
  </si>
  <si>
    <t>300002439330</t>
  </si>
  <si>
    <t>那顺勿力吉</t>
  </si>
  <si>
    <t>152326197507067113</t>
  </si>
  <si>
    <t>3000744039</t>
  </si>
  <si>
    <t>300002357056</t>
  </si>
  <si>
    <t>包阿木古冷</t>
  </si>
  <si>
    <t>152326197511147116</t>
  </si>
  <si>
    <t>3000744069</t>
  </si>
  <si>
    <t>300002442051</t>
  </si>
  <si>
    <t>尹巴塔</t>
  </si>
  <si>
    <t>152326195011057115</t>
  </si>
  <si>
    <t>3000744098</t>
  </si>
  <si>
    <t>300002441127</t>
  </si>
  <si>
    <t>152326196605077118</t>
  </si>
  <si>
    <t>3000744442</t>
  </si>
  <si>
    <t>300002441149</t>
  </si>
  <si>
    <t>宝山</t>
  </si>
  <si>
    <t>152326197101167114</t>
  </si>
  <si>
    <t>3000744455</t>
  </si>
  <si>
    <t>300002441203</t>
  </si>
  <si>
    <t>宝代来</t>
  </si>
  <si>
    <t>152326198302287117</t>
  </si>
  <si>
    <t>3000744458</t>
  </si>
  <si>
    <t>300002433853</t>
  </si>
  <si>
    <t>尹宝音德力根</t>
  </si>
  <si>
    <t>152326196906237138</t>
  </si>
  <si>
    <t>3000744460</t>
  </si>
  <si>
    <t>300002433170</t>
  </si>
  <si>
    <t>梁图门勿力吉</t>
  </si>
  <si>
    <t>152326195304097129</t>
  </si>
  <si>
    <t>3000744483</t>
  </si>
  <si>
    <t>300002433896</t>
  </si>
  <si>
    <t>宝舍勃乐马</t>
  </si>
  <si>
    <t>152326195409237116</t>
  </si>
  <si>
    <t>3000744691</t>
  </si>
  <si>
    <t>300002351001</t>
  </si>
  <si>
    <t>赵久成</t>
  </si>
  <si>
    <t>152326196902157114</t>
  </si>
  <si>
    <t>3000744789</t>
  </si>
  <si>
    <t>300002442930</t>
  </si>
  <si>
    <t>陈巴特尔</t>
  </si>
  <si>
    <t>152326196602017152</t>
  </si>
  <si>
    <t>3000744810</t>
  </si>
  <si>
    <t>300002424132</t>
  </si>
  <si>
    <t>梁朝鲁</t>
  </si>
  <si>
    <t>152326195705067123</t>
  </si>
  <si>
    <t>3000744811</t>
  </si>
  <si>
    <t>300002423450</t>
  </si>
  <si>
    <t>韩胖散</t>
  </si>
  <si>
    <t>152326195911017119</t>
  </si>
  <si>
    <t>3000744813</t>
  </si>
  <si>
    <t>300002423458</t>
  </si>
  <si>
    <t>赵仁车</t>
  </si>
  <si>
    <t>15232619591101711944</t>
  </si>
  <si>
    <t>152326197408067118</t>
  </si>
  <si>
    <t>3000744816</t>
  </si>
  <si>
    <t>300002424170</t>
  </si>
  <si>
    <t>刘常明</t>
  </si>
  <si>
    <t>152326196502047151</t>
  </si>
  <si>
    <t>3000745132</t>
  </si>
  <si>
    <t>300002441847</t>
  </si>
  <si>
    <t>赵敖特根</t>
  </si>
  <si>
    <t>152326197210077118</t>
  </si>
  <si>
    <t>3000745134</t>
  </si>
  <si>
    <t>300002441855</t>
  </si>
  <si>
    <t>尹德财</t>
  </si>
  <si>
    <t>152326198207087133</t>
  </si>
  <si>
    <t>3000745148</t>
  </si>
  <si>
    <t>300002423165</t>
  </si>
  <si>
    <t>赵香宝</t>
  </si>
  <si>
    <t>152326195204077163</t>
  </si>
  <si>
    <t>3000745340</t>
  </si>
  <si>
    <t>300002707783</t>
  </si>
  <si>
    <t>董来小</t>
  </si>
  <si>
    <t>152326198004237111</t>
  </si>
  <si>
    <t>3000745362</t>
  </si>
  <si>
    <t>300002328251</t>
  </si>
  <si>
    <t>白福全</t>
  </si>
  <si>
    <t>15232619800423711142</t>
  </si>
  <si>
    <t>152326196409267117</t>
  </si>
  <si>
    <t>3000745418</t>
  </si>
  <si>
    <t>300002358479</t>
  </si>
  <si>
    <t>何套高</t>
  </si>
  <si>
    <t>152326197008077114</t>
  </si>
  <si>
    <t>3000745961</t>
  </si>
  <si>
    <t>300002431630</t>
  </si>
  <si>
    <t>宝满喜</t>
  </si>
  <si>
    <t>152326196007027110</t>
  </si>
  <si>
    <t>3000746949</t>
  </si>
  <si>
    <t>300002435537</t>
  </si>
  <si>
    <t>吴嘎鲁</t>
  </si>
  <si>
    <t>15232619560909712X</t>
  </si>
  <si>
    <t>3000747186</t>
  </si>
  <si>
    <t>300002427624</t>
  </si>
  <si>
    <t>梁敖力根马</t>
  </si>
  <si>
    <t>152326196502207119</t>
  </si>
  <si>
    <t>3000747189</t>
  </si>
  <si>
    <t>300002427632</t>
  </si>
  <si>
    <t>宝敖其乐</t>
  </si>
  <si>
    <t>152326197807037119</t>
  </si>
  <si>
    <t>3000747244</t>
  </si>
  <si>
    <t>300002439487</t>
  </si>
  <si>
    <t>吴通力嘎</t>
  </si>
  <si>
    <t>152326197301167119</t>
  </si>
  <si>
    <t>3000747374</t>
  </si>
  <si>
    <t>300002423289</t>
  </si>
  <si>
    <t>宝都冷</t>
  </si>
  <si>
    <t>152326195712247130</t>
  </si>
  <si>
    <t>3000747378</t>
  </si>
  <si>
    <t>300002423301</t>
  </si>
  <si>
    <t>宝道得</t>
  </si>
  <si>
    <t>152326197601287112</t>
  </si>
  <si>
    <t>3000747637</t>
  </si>
  <si>
    <t>300002425453</t>
  </si>
  <si>
    <t>吴常付</t>
  </si>
  <si>
    <t>152326197012187113</t>
  </si>
  <si>
    <t>3000747694</t>
  </si>
  <si>
    <t>300002331876</t>
  </si>
  <si>
    <t>高早得敖</t>
  </si>
  <si>
    <t>152326197404067110</t>
  </si>
  <si>
    <t>3000748163</t>
  </si>
  <si>
    <t>300002263914</t>
  </si>
  <si>
    <t>魏福亮</t>
  </si>
  <si>
    <t>152326197112037112</t>
  </si>
  <si>
    <t>3000748167</t>
  </si>
  <si>
    <t>300002263926</t>
  </si>
  <si>
    <t>李宝柱</t>
  </si>
  <si>
    <t>15232619711203711262</t>
  </si>
  <si>
    <t>152326194303117111</t>
  </si>
  <si>
    <t>3000748168</t>
  </si>
  <si>
    <t>300002263929</t>
  </si>
  <si>
    <t>宝金山</t>
  </si>
  <si>
    <t>152326197909297114</t>
  </si>
  <si>
    <t>3000748461</t>
  </si>
  <si>
    <t>300002266126</t>
  </si>
  <si>
    <t>吴勿日图那斯图</t>
  </si>
  <si>
    <t>152326197101247114</t>
  </si>
  <si>
    <t>3000748485</t>
  </si>
  <si>
    <t>300002265459</t>
  </si>
  <si>
    <t>包常明</t>
  </si>
  <si>
    <t>152326196207257121</t>
  </si>
  <si>
    <t>3000748488</t>
  </si>
  <si>
    <t>300002266173</t>
  </si>
  <si>
    <t>田格日乐</t>
  </si>
  <si>
    <t>152326197603057118</t>
  </si>
  <si>
    <t>3000748778</t>
  </si>
  <si>
    <t>300002350910</t>
  </si>
  <si>
    <t>赵图们乌力吉</t>
  </si>
  <si>
    <t>152326196611077114</t>
  </si>
  <si>
    <t>3000748812</t>
  </si>
  <si>
    <t>300002266215</t>
  </si>
  <si>
    <t>田布和代来</t>
  </si>
  <si>
    <t>152326197412197118</t>
  </si>
  <si>
    <t>3000748814</t>
  </si>
  <si>
    <t>300002266221</t>
  </si>
  <si>
    <t>尹海龙</t>
  </si>
  <si>
    <t>152326197103057111</t>
  </si>
  <si>
    <t>3000749920</t>
  </si>
  <si>
    <t>300002263249</t>
  </si>
  <si>
    <t>蔡马莲</t>
  </si>
  <si>
    <t>152326198001247138</t>
  </si>
  <si>
    <t>3000751256</t>
  </si>
  <si>
    <t>300002329135</t>
  </si>
  <si>
    <t>陈海宝</t>
  </si>
  <si>
    <t>152326196709197114</t>
  </si>
  <si>
    <t>3000751654</t>
  </si>
  <si>
    <t>300002714638</t>
  </si>
  <si>
    <t>梁额尔敦胡拉</t>
  </si>
  <si>
    <t>152326195201227111</t>
  </si>
  <si>
    <t>3000752110</t>
  </si>
  <si>
    <t>300002257654</t>
  </si>
  <si>
    <t>宝布和朝老</t>
  </si>
  <si>
    <t>152326195205037120</t>
  </si>
  <si>
    <t>3000752304</t>
  </si>
  <si>
    <t>300002341386</t>
  </si>
  <si>
    <t>宝哈斯格乐</t>
  </si>
  <si>
    <t>152326195712107146</t>
  </si>
  <si>
    <t>3000752305</t>
  </si>
  <si>
    <t>300002341390</t>
  </si>
  <si>
    <t>刁金花</t>
  </si>
  <si>
    <t>152326196406197117</t>
  </si>
  <si>
    <t>3000752899</t>
  </si>
  <si>
    <t>300002258450</t>
  </si>
  <si>
    <t>阎扎古那木拉</t>
  </si>
  <si>
    <t>152326195907167114</t>
  </si>
  <si>
    <t>3000752908</t>
  </si>
  <si>
    <t>300002260145</t>
  </si>
  <si>
    <t>宋金亮</t>
  </si>
  <si>
    <t>152326197112277116</t>
  </si>
  <si>
    <t>3000753041</t>
  </si>
  <si>
    <t>300002329167</t>
  </si>
  <si>
    <t>梁额和勿力吉</t>
  </si>
  <si>
    <t>152326197104057113</t>
  </si>
  <si>
    <t>3000756472</t>
  </si>
  <si>
    <t>300002437718</t>
  </si>
  <si>
    <t>宋金宝</t>
  </si>
  <si>
    <t>152326195404097118</t>
  </si>
  <si>
    <t>3000756498</t>
  </si>
  <si>
    <t>300002362736</t>
  </si>
  <si>
    <t>白胖散</t>
  </si>
  <si>
    <t>15232619740105711X</t>
  </si>
  <si>
    <t>3000757176</t>
  </si>
  <si>
    <t>300002352539</t>
  </si>
  <si>
    <t>吴铁牛</t>
  </si>
  <si>
    <t>152326195308057132</t>
  </si>
  <si>
    <t>3000757205</t>
  </si>
  <si>
    <t>300002352574</t>
  </si>
  <si>
    <t>董国全</t>
  </si>
  <si>
    <t>152326195404277119</t>
  </si>
  <si>
    <t>3000757568</t>
  </si>
  <si>
    <t>300002436619</t>
  </si>
  <si>
    <t>宝音勿力吉</t>
  </si>
  <si>
    <t>15232619540427711952</t>
  </si>
  <si>
    <t>152326197304157119</t>
  </si>
  <si>
    <t>3000757606</t>
  </si>
  <si>
    <t>300002351799</t>
  </si>
  <si>
    <t>宝巴拉</t>
  </si>
  <si>
    <t>152326197209227115</t>
  </si>
  <si>
    <t>3000757969</t>
  </si>
  <si>
    <t>300002438257</t>
  </si>
  <si>
    <t>宝满都拉</t>
  </si>
  <si>
    <t>152326196312167128</t>
  </si>
  <si>
    <t>3000757973</t>
  </si>
  <si>
    <t>300002437582</t>
  </si>
  <si>
    <t>宝志岭</t>
  </si>
  <si>
    <t>152326197503097112</t>
  </si>
  <si>
    <t>3000758294</t>
  </si>
  <si>
    <t>300002438307</t>
  </si>
  <si>
    <t>陈道格土包力高</t>
  </si>
  <si>
    <t>152326195611117134</t>
  </si>
  <si>
    <t>3000780390</t>
  </si>
  <si>
    <t>300002423276</t>
  </si>
  <si>
    <t>李青龙</t>
  </si>
  <si>
    <t>152326196012237112</t>
  </si>
  <si>
    <t>3000780708</t>
  </si>
  <si>
    <t>300002427139</t>
  </si>
  <si>
    <t>尹宁卜</t>
  </si>
  <si>
    <t>15232619601223711244</t>
  </si>
  <si>
    <t>152326194902167129</t>
  </si>
  <si>
    <t>3000782682</t>
  </si>
  <si>
    <t>300002444574</t>
  </si>
  <si>
    <t>席敖得来</t>
  </si>
  <si>
    <t>152326196907087119</t>
  </si>
  <si>
    <t>3000783024</t>
  </si>
  <si>
    <t>300002445302</t>
  </si>
  <si>
    <t>赵西如巴特尔</t>
  </si>
  <si>
    <t>152326196301017116</t>
  </si>
  <si>
    <t>4301100651613715</t>
  </si>
  <si>
    <t>4301100651613862</t>
  </si>
  <si>
    <t>何哈日侯</t>
  </si>
  <si>
    <t>152326195902107112</t>
  </si>
  <si>
    <t>4301100651626642</t>
  </si>
  <si>
    <t>4301100651626780</t>
  </si>
  <si>
    <t>胡舍冷</t>
  </si>
  <si>
    <t>152326196602127116</t>
  </si>
  <si>
    <t>4301100760737933</t>
  </si>
  <si>
    <t>4301100760737934</t>
  </si>
  <si>
    <t>席胡日乐巴根</t>
  </si>
  <si>
    <t>150525197008060016</t>
  </si>
  <si>
    <t>4301100964760072</t>
  </si>
  <si>
    <t>4301100964760073</t>
  </si>
  <si>
    <t>魏福春</t>
  </si>
  <si>
    <t>152326198808127110</t>
  </si>
  <si>
    <t>4301101131523581</t>
  </si>
  <si>
    <t>4301101131523582</t>
  </si>
  <si>
    <t>郭振</t>
  </si>
  <si>
    <t>152326198407246872</t>
  </si>
  <si>
    <t>4301101301093377</t>
  </si>
  <si>
    <t>4301101301093378</t>
  </si>
  <si>
    <t>佟军</t>
  </si>
  <si>
    <t>新义村</t>
  </si>
  <si>
    <t>152326196111246866</t>
  </si>
  <si>
    <t>100000480150022</t>
  </si>
  <si>
    <t>100000480156958</t>
  </si>
  <si>
    <t>何金小</t>
  </si>
  <si>
    <t>152326195206156869</t>
  </si>
  <si>
    <t>100000480157347</t>
  </si>
  <si>
    <t>100000480186351</t>
  </si>
  <si>
    <t>曹玉芹</t>
  </si>
  <si>
    <t>152326196809046874</t>
  </si>
  <si>
    <t>100000480157833</t>
  </si>
  <si>
    <t>4301100727782890</t>
  </si>
  <si>
    <t>范军</t>
  </si>
  <si>
    <t>152326194912176862</t>
  </si>
  <si>
    <t>100000480159679</t>
  </si>
  <si>
    <t>100000480199806</t>
  </si>
  <si>
    <t>黄秀珍</t>
  </si>
  <si>
    <t>152326194606096864</t>
  </si>
  <si>
    <t>100000480194057</t>
  </si>
  <si>
    <t>100000480214753</t>
  </si>
  <si>
    <t>贾桂芝</t>
  </si>
  <si>
    <t>152326195205106886</t>
  </si>
  <si>
    <t>100000480195572</t>
  </si>
  <si>
    <t>100000480196212</t>
  </si>
  <si>
    <t>梁凤英</t>
  </si>
  <si>
    <t>152326196008186893</t>
  </si>
  <si>
    <t>100000480201844</t>
  </si>
  <si>
    <t>100000480201901</t>
  </si>
  <si>
    <t>李树玉</t>
  </si>
  <si>
    <t>152326193509016864</t>
  </si>
  <si>
    <t>100000480204414</t>
  </si>
  <si>
    <t>100000480196849</t>
  </si>
  <si>
    <t>刘素贞</t>
  </si>
  <si>
    <t>15232619500409687X</t>
  </si>
  <si>
    <t>100000480206791</t>
  </si>
  <si>
    <t>100000480219373</t>
  </si>
  <si>
    <t>张喜贵</t>
  </si>
  <si>
    <t>152326195702186899</t>
  </si>
  <si>
    <t>100000480209964</t>
  </si>
  <si>
    <t>100000480209976</t>
  </si>
  <si>
    <t>黄志忠</t>
  </si>
  <si>
    <t>死亡</t>
  </si>
  <si>
    <t>152326196405196876</t>
  </si>
  <si>
    <t>100000480217976</t>
  </si>
  <si>
    <t>4301100727899505</t>
  </si>
  <si>
    <t>刘富</t>
  </si>
  <si>
    <t>152326196207266896</t>
  </si>
  <si>
    <t>100000480242638</t>
  </si>
  <si>
    <t>100000480227595</t>
  </si>
  <si>
    <t>时九才</t>
  </si>
  <si>
    <t>152326197502126890</t>
  </si>
  <si>
    <t>100000480244026</t>
  </si>
  <si>
    <t>4301100727781789</t>
  </si>
  <si>
    <t>何春</t>
  </si>
  <si>
    <t>152326196501156866</t>
  </si>
  <si>
    <t>100000480247655</t>
  </si>
  <si>
    <t>100000480248327</t>
  </si>
  <si>
    <t>张秀春</t>
  </si>
  <si>
    <t>152326196206236863</t>
  </si>
  <si>
    <t>100000480249537</t>
  </si>
  <si>
    <t>100000480254378</t>
  </si>
  <si>
    <t>王秀莲</t>
  </si>
  <si>
    <t>152326196608166917</t>
  </si>
  <si>
    <t>100000480250317</t>
  </si>
  <si>
    <t>100000480250397</t>
  </si>
  <si>
    <t>时九祥</t>
  </si>
  <si>
    <t>15232619660816691743</t>
  </si>
  <si>
    <t>152326195712106899</t>
  </si>
  <si>
    <t>100000480270147</t>
  </si>
  <si>
    <t>100000480270197</t>
  </si>
  <si>
    <t>王羽山</t>
  </si>
  <si>
    <t>15232619991228687X</t>
  </si>
  <si>
    <t>4301100760737559</t>
  </si>
  <si>
    <t>4301100760737560</t>
  </si>
  <si>
    <t>计智超</t>
  </si>
  <si>
    <t>兴隆村</t>
  </si>
  <si>
    <t>152326194911077125</t>
  </si>
  <si>
    <t>100000478213558</t>
  </si>
  <si>
    <t>100000478229170</t>
  </si>
  <si>
    <t>刘凤英</t>
  </si>
  <si>
    <t>152326196306287123</t>
  </si>
  <si>
    <t>100000478251522</t>
  </si>
  <si>
    <t>100000478274322</t>
  </si>
  <si>
    <t>随亚文</t>
  </si>
  <si>
    <t>152326195007047117</t>
  </si>
  <si>
    <t>100000478292319</t>
  </si>
  <si>
    <t>100000478292610</t>
  </si>
  <si>
    <t>李树林</t>
  </si>
  <si>
    <t>152326195005017117</t>
  </si>
  <si>
    <t>100000478317632</t>
  </si>
  <si>
    <t>100000478333369</t>
  </si>
  <si>
    <t>包福德</t>
  </si>
  <si>
    <t>152326197010107124</t>
  </si>
  <si>
    <t>100000478351885</t>
  </si>
  <si>
    <t>100000478338583</t>
  </si>
  <si>
    <t>王玉红</t>
  </si>
  <si>
    <t>152326195801267117</t>
  </si>
  <si>
    <t>100000478391798</t>
  </si>
  <si>
    <t>100000478402348</t>
  </si>
  <si>
    <t>张庆山</t>
  </si>
  <si>
    <t>15232619560818714X</t>
  </si>
  <si>
    <t>100000478419783</t>
  </si>
  <si>
    <t>100000478396049</t>
  </si>
  <si>
    <t>魏素华</t>
  </si>
  <si>
    <t>15232619560818714X43</t>
  </si>
  <si>
    <t>152326196204027128</t>
  </si>
  <si>
    <t>100000478450842</t>
  </si>
  <si>
    <t>100000478453343</t>
  </si>
  <si>
    <t>高凤芝</t>
  </si>
  <si>
    <t>152326197304257136</t>
  </si>
  <si>
    <t>100000478483980</t>
  </si>
  <si>
    <t>100000478484509</t>
  </si>
  <si>
    <t>杨瑞</t>
  </si>
  <si>
    <t>152326195711197127</t>
  </si>
  <si>
    <t>100000478561537</t>
  </si>
  <si>
    <t>100000478573087</t>
  </si>
  <si>
    <t>张素荣</t>
  </si>
  <si>
    <t>152326195409077116</t>
  </si>
  <si>
    <t>100000478574657</t>
  </si>
  <si>
    <t>100000478574921</t>
  </si>
  <si>
    <t>吕金友</t>
  </si>
  <si>
    <t>152326195307107177</t>
  </si>
  <si>
    <t>100000478600400</t>
  </si>
  <si>
    <t>100000478600828</t>
  </si>
  <si>
    <t>李景阳</t>
  </si>
  <si>
    <t>152326195410197131</t>
  </si>
  <si>
    <t>100000478612334</t>
  </si>
  <si>
    <t>100000478622276</t>
  </si>
  <si>
    <t>李守金</t>
  </si>
  <si>
    <t>15232619541019713142</t>
  </si>
  <si>
    <t>152326194903217116</t>
  </si>
  <si>
    <t>100000478614779</t>
  </si>
  <si>
    <t>100000478615132</t>
  </si>
  <si>
    <t>申喜良</t>
  </si>
  <si>
    <t>152326196808107129</t>
  </si>
  <si>
    <t>100000478629197</t>
  </si>
  <si>
    <t>100000478619508</t>
  </si>
  <si>
    <t>申玉凤</t>
  </si>
  <si>
    <t>152326195211127114</t>
  </si>
  <si>
    <t>100000478664601</t>
  </si>
  <si>
    <t>100000478671597</t>
  </si>
  <si>
    <t>燕振全</t>
  </si>
  <si>
    <t>152326195403147128</t>
  </si>
  <si>
    <t>100000478673761</t>
  </si>
  <si>
    <t>100000478683068</t>
  </si>
  <si>
    <t>贾桂珍</t>
  </si>
  <si>
    <t>152326195012037140</t>
  </si>
  <si>
    <t>100000478701237</t>
  </si>
  <si>
    <t>100000478721245</t>
  </si>
  <si>
    <t>152326195402077121</t>
  </si>
  <si>
    <t>100000478732273</t>
  </si>
  <si>
    <t>100000478732618</t>
  </si>
  <si>
    <t>周风侠</t>
  </si>
  <si>
    <t>152326195401087117</t>
  </si>
  <si>
    <t>100000478739116</t>
  </si>
  <si>
    <t>100000478739414</t>
  </si>
  <si>
    <t>韩永发</t>
  </si>
  <si>
    <t>152326195510157145</t>
  </si>
  <si>
    <t>100000478741308</t>
  </si>
  <si>
    <t>100000478741509</t>
  </si>
  <si>
    <t>隋凤兰</t>
  </si>
  <si>
    <t>152326195202067121</t>
  </si>
  <si>
    <t>100000478764005</t>
  </si>
  <si>
    <t>100000478785727</t>
  </si>
  <si>
    <t>李秀枝</t>
  </si>
  <si>
    <t>152326195302167138</t>
  </si>
  <si>
    <t>100000478765658</t>
  </si>
  <si>
    <t>100000478788237</t>
  </si>
  <si>
    <t>杨青怀</t>
  </si>
  <si>
    <t>152326195510117119</t>
  </si>
  <si>
    <t>100000478770428</t>
  </si>
  <si>
    <t>100000478754276</t>
  </si>
  <si>
    <t>苑国军</t>
  </si>
  <si>
    <t>152326196211057114</t>
  </si>
  <si>
    <t>100000478807642</t>
  </si>
  <si>
    <t>100000478796226</t>
  </si>
  <si>
    <t>邵青山</t>
  </si>
  <si>
    <t>15232619621105711443</t>
  </si>
  <si>
    <t>152326195202027111</t>
  </si>
  <si>
    <t>100000478812878</t>
  </si>
  <si>
    <t>100000478831273</t>
  </si>
  <si>
    <t>闫喜伍</t>
  </si>
  <si>
    <t>152326195201137116</t>
  </si>
  <si>
    <t>100000478834236</t>
  </si>
  <si>
    <t>100000478836235</t>
  </si>
  <si>
    <t>王志明</t>
  </si>
  <si>
    <t>15232619520113711614</t>
  </si>
  <si>
    <t>152326195208307114</t>
  </si>
  <si>
    <t>100000478853096</t>
  </si>
  <si>
    <t>100000478856341</t>
  </si>
  <si>
    <t>郭金</t>
  </si>
  <si>
    <t>15232619520830711443</t>
  </si>
  <si>
    <t>152326194809307115</t>
  </si>
  <si>
    <t>100000478890002</t>
  </si>
  <si>
    <t>100000478890363</t>
  </si>
  <si>
    <t>王俊雨</t>
  </si>
  <si>
    <t>152326195112197141</t>
  </si>
  <si>
    <t>100000478912401</t>
  </si>
  <si>
    <t>100000478878669</t>
  </si>
  <si>
    <t>李桂琴</t>
  </si>
  <si>
    <t>15232619530730711X</t>
  </si>
  <si>
    <t>100000478933223</t>
  </si>
  <si>
    <t>100000478933767</t>
  </si>
  <si>
    <t>刘坤</t>
  </si>
  <si>
    <t>15232619530730711X44</t>
  </si>
  <si>
    <t>152326194204267122</t>
  </si>
  <si>
    <t>100000478952626</t>
  </si>
  <si>
    <t>100000478965049</t>
  </si>
  <si>
    <t>郑文英</t>
  </si>
  <si>
    <t>152326195208157136</t>
  </si>
  <si>
    <t>100000478966736</t>
  </si>
  <si>
    <t>100000478971917</t>
  </si>
  <si>
    <t>张玉青</t>
  </si>
  <si>
    <t>152326197509137111</t>
  </si>
  <si>
    <t>100000478973541</t>
  </si>
  <si>
    <t>100000478974469</t>
  </si>
  <si>
    <t>尚国文</t>
  </si>
  <si>
    <t>152326195303157118</t>
  </si>
  <si>
    <t>100000478983543</t>
  </si>
  <si>
    <t>100000478958579</t>
  </si>
  <si>
    <t>肖久忠</t>
  </si>
  <si>
    <t>152326196005067127</t>
  </si>
  <si>
    <t>100000478995177</t>
  </si>
  <si>
    <t>100000479004917</t>
  </si>
  <si>
    <t>郭桂华</t>
  </si>
  <si>
    <t>15232619600506712743</t>
  </si>
  <si>
    <t>152326194701287124</t>
  </si>
  <si>
    <t>100000479005785</t>
  </si>
  <si>
    <t>100000479014768</t>
  </si>
  <si>
    <t>陈桂荣</t>
  </si>
  <si>
    <t>15232619470128712443</t>
  </si>
  <si>
    <t>152326194812087125</t>
  </si>
  <si>
    <t>100000479012193</t>
  </si>
  <si>
    <t>100000478994290</t>
  </si>
  <si>
    <t>李桂芬</t>
  </si>
  <si>
    <t>15232619481208712543</t>
  </si>
  <si>
    <t>152326194412047116</t>
  </si>
  <si>
    <t>100000479027721</t>
  </si>
  <si>
    <t>100000479006764</t>
  </si>
  <si>
    <t>高清海</t>
  </si>
  <si>
    <t>152326194306287116</t>
  </si>
  <si>
    <t>100000479029642</t>
  </si>
  <si>
    <t>100000479030120</t>
  </si>
  <si>
    <t>王清雨</t>
  </si>
  <si>
    <t>152326196302067115</t>
  </si>
  <si>
    <t>100000479031580</t>
  </si>
  <si>
    <t>100000479031905</t>
  </si>
  <si>
    <t>王广起</t>
  </si>
  <si>
    <t>152326195608227156</t>
  </si>
  <si>
    <t>3000744645</t>
  </si>
  <si>
    <t>300002339187</t>
  </si>
  <si>
    <t>王申</t>
  </si>
  <si>
    <t>152326196205107162</t>
  </si>
  <si>
    <t>4301100723710735</t>
  </si>
  <si>
    <t>4301100723710738</t>
  </si>
  <si>
    <t>董文华</t>
  </si>
  <si>
    <t>152326198407087138</t>
  </si>
  <si>
    <t>4301100723712427</t>
  </si>
  <si>
    <t>4301100723712428</t>
  </si>
  <si>
    <t>徐船</t>
  </si>
  <si>
    <t>15232619840708713843</t>
  </si>
  <si>
    <t>152326195801057128</t>
  </si>
  <si>
    <t>4301100760738041</t>
  </si>
  <si>
    <t>4301100760738043</t>
  </si>
  <si>
    <t>张素芳</t>
  </si>
  <si>
    <t>152326196612107119</t>
  </si>
  <si>
    <t>4301100760739248</t>
  </si>
  <si>
    <t>4301100760739249</t>
  </si>
  <si>
    <t>王成江</t>
  </si>
  <si>
    <t>152326197209057152</t>
  </si>
  <si>
    <t>4301100760740656</t>
  </si>
  <si>
    <t>4301100760740657</t>
  </si>
  <si>
    <t>燕昌卫</t>
  </si>
  <si>
    <t>152326196805087126</t>
  </si>
  <si>
    <t>4301100760741934</t>
  </si>
  <si>
    <t>4301100760741936</t>
  </si>
  <si>
    <t>姜凤华</t>
  </si>
  <si>
    <t>15232619680508712643</t>
  </si>
  <si>
    <t>152326194908107127</t>
  </si>
  <si>
    <t>4301100760743703</t>
  </si>
  <si>
    <t>4301100760743705</t>
  </si>
  <si>
    <t>李桂云</t>
  </si>
  <si>
    <t>152326195211017118</t>
  </si>
  <si>
    <t>4301100760744749</t>
  </si>
  <si>
    <t>4301100760744750</t>
  </si>
  <si>
    <t>杨树全</t>
  </si>
  <si>
    <t>152326195206107127</t>
  </si>
  <si>
    <t>4301100760744992</t>
  </si>
  <si>
    <t>4301100760744994</t>
  </si>
  <si>
    <t>刘桂珍</t>
  </si>
  <si>
    <t>15232619520610712744</t>
  </si>
  <si>
    <t>152326196607087117</t>
  </si>
  <si>
    <t>4301100760745432</t>
  </si>
  <si>
    <t>4301100760745433</t>
  </si>
  <si>
    <t>王广才</t>
  </si>
  <si>
    <t>152326195804107119</t>
  </si>
  <si>
    <t>4301100760745868</t>
  </si>
  <si>
    <t>4301100896062762</t>
  </si>
  <si>
    <t>侯荣德</t>
  </si>
  <si>
    <t>15232619580410711923</t>
  </si>
  <si>
    <t>152326197701037110</t>
  </si>
  <si>
    <t>4301100760746362</t>
  </si>
  <si>
    <t>4301100760746363</t>
  </si>
  <si>
    <t>荣海龙</t>
  </si>
  <si>
    <t>152326198806277115</t>
  </si>
  <si>
    <t>4301101069480420</t>
  </si>
  <si>
    <t>4301101069480421</t>
  </si>
  <si>
    <t>邵海朋</t>
  </si>
  <si>
    <t>15232619880627711544</t>
  </si>
  <si>
    <t>152326197810217110</t>
  </si>
  <si>
    <t>4301101069481220</t>
  </si>
  <si>
    <t>4301101069481221</t>
  </si>
  <si>
    <t>郭小柱</t>
  </si>
  <si>
    <t>永安村</t>
  </si>
  <si>
    <t>152326195508217110</t>
  </si>
  <si>
    <t>100000472882651</t>
  </si>
  <si>
    <t>100000472859532</t>
  </si>
  <si>
    <t>毕占发</t>
  </si>
  <si>
    <t>152326195906147111</t>
  </si>
  <si>
    <t>100000472911579</t>
  </si>
  <si>
    <t>100000472898632</t>
  </si>
  <si>
    <t>程玉</t>
  </si>
  <si>
    <t>15232619580607711X</t>
  </si>
  <si>
    <t>100000472922128</t>
  </si>
  <si>
    <t>100000472922906</t>
  </si>
  <si>
    <t>郭存银</t>
  </si>
  <si>
    <t>15232619580607711X43</t>
  </si>
  <si>
    <t>152326197204127115</t>
  </si>
  <si>
    <t>100000472933387</t>
  </si>
  <si>
    <t>100000472915668</t>
  </si>
  <si>
    <t>焦金福</t>
  </si>
  <si>
    <t>152326195801017118</t>
  </si>
  <si>
    <t>100000472943958</t>
  </si>
  <si>
    <t>100000472939071</t>
  </si>
  <si>
    <t>金玉宝</t>
  </si>
  <si>
    <t>152326196302167116</t>
  </si>
  <si>
    <t>100000472971640</t>
  </si>
  <si>
    <t>100000472947396</t>
  </si>
  <si>
    <t>金玉国</t>
  </si>
  <si>
    <t>152326194812257112</t>
  </si>
  <si>
    <t>100000473000653</t>
  </si>
  <si>
    <t>100000473011472</t>
  </si>
  <si>
    <t>孟庆贵</t>
  </si>
  <si>
    <t>152326195303027137</t>
  </si>
  <si>
    <t>100000473002099</t>
  </si>
  <si>
    <t>100000472996731</t>
  </si>
  <si>
    <t>邱玉泉</t>
  </si>
  <si>
    <t>152326197802087117</t>
  </si>
  <si>
    <t>100000473005161</t>
  </si>
  <si>
    <t>100000473005438</t>
  </si>
  <si>
    <t>杨飞</t>
  </si>
  <si>
    <t>152326197911147115</t>
  </si>
  <si>
    <t>100000473022317</t>
  </si>
  <si>
    <t>4301100727866010</t>
  </si>
  <si>
    <t>许东升</t>
  </si>
  <si>
    <t>152326197608257119</t>
  </si>
  <si>
    <t>100000473033174</t>
  </si>
  <si>
    <t>100000473050887</t>
  </si>
  <si>
    <t>杨华</t>
  </si>
  <si>
    <t>152326195612257139</t>
  </si>
  <si>
    <t>100000473062347</t>
  </si>
  <si>
    <t>100000473046366</t>
  </si>
  <si>
    <t>杨玉彬</t>
  </si>
  <si>
    <t>15232619600129711X</t>
  </si>
  <si>
    <t>100000473074029</t>
  </si>
  <si>
    <t>100000473090251</t>
  </si>
  <si>
    <t>岳文金</t>
  </si>
  <si>
    <t>152326195704187115</t>
  </si>
  <si>
    <t>100000473077562</t>
  </si>
  <si>
    <t>100000473102651</t>
  </si>
  <si>
    <t>张凤起</t>
  </si>
  <si>
    <t>152326197503057145</t>
  </si>
  <si>
    <t>100000473111567</t>
  </si>
  <si>
    <t>100000473109558</t>
  </si>
  <si>
    <t>格日乐</t>
  </si>
  <si>
    <t>15232619530504714X</t>
  </si>
  <si>
    <t>4301100760736451</t>
  </si>
  <si>
    <t>4301100760736452</t>
  </si>
  <si>
    <t>陈玉环</t>
  </si>
  <si>
    <t>15232619530504714X42</t>
  </si>
  <si>
    <t>152326196611127118</t>
  </si>
  <si>
    <t>4301100760751793</t>
  </si>
  <si>
    <t>4301100760751795</t>
  </si>
  <si>
    <t>程宝</t>
  </si>
  <si>
    <t>金额</t>
  </si>
  <si>
    <t>无养老金</t>
  </si>
  <si>
    <t>无公益岗工资</t>
  </si>
  <si>
    <t>无其他工资</t>
  </si>
  <si>
    <t>无低保金</t>
  </si>
  <si>
    <t>无五保金</t>
  </si>
  <si>
    <t>无产业奖励</t>
  </si>
  <si>
    <t>无就业奖励</t>
  </si>
  <si>
    <t>要有五保金</t>
  </si>
  <si>
    <t>3000753095</t>
  </si>
  <si>
    <t>3000744643</t>
  </si>
  <si>
    <t>100000440334534</t>
  </si>
  <si>
    <t>100000442206634</t>
  </si>
  <si>
    <t>100000587386296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</si>
</sst>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Courier New"/>
      <family val="3"/>
    </font>
    <font>
      <sz val="11"/>
      <name val="Courier New"/>
      <family val="3"/>
    </font>
    <font>
      <b/>
      <sz val="11"/>
      <name val="SimSun"/>
      <charset val="134"/>
    </font>
    <font>
      <b/>
      <sz val="20"/>
      <color rgb="FFFF0000"/>
      <name val="宋体"/>
      <charset val="134"/>
      <scheme val="minor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10" fontId="0" fillId="8" borderId="0" xfId="0" applyNumberFormat="1" applyFill="1">
      <alignment vertical="center"/>
    </xf>
    <xf numFmtId="10" fontId="0" fillId="0" borderId="0" xfId="0" applyNumberFormat="1">
      <alignment vertical="center"/>
    </xf>
    <xf numFmtId="10" fontId="0" fillId="9" borderId="0" xfId="0" applyNumberFormat="1" applyFill="1">
      <alignment vertic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0" fillId="8" borderId="0" xfId="0" applyFill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8" xfId="0" applyBorder="1">
      <alignment vertical="center"/>
    </xf>
    <xf numFmtId="0" fontId="5" fillId="8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5" fillId="11" borderId="2" xfId="0" quotePrefix="1" applyFont="1" applyFill="1" applyBorder="1" applyAlignment="1">
      <alignment horizontal="center" vertical="center"/>
    </xf>
    <xf numFmtId="0" fontId="0" fillId="11" borderId="0" xfId="0" applyFill="1">
      <alignment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41"/>
  <sheetViews>
    <sheetView tabSelected="1" topLeftCell="B1" workbookViewId="0">
      <pane ySplit="2" topLeftCell="A68" activePane="bottomLeft" state="frozen"/>
      <selection activeCell="W1" sqref="W1"/>
      <selection pane="bottomLeft" activeCell="G2" sqref="G1:G1048576"/>
    </sheetView>
  </sheetViews>
  <sheetFormatPr defaultColWidth="9" defaultRowHeight="13.5"/>
  <cols>
    <col min="2" max="2" width="17.875" customWidth="1"/>
    <col min="3" max="5" width="9" customWidth="1"/>
    <col min="6" max="6" width="15" customWidth="1"/>
    <col min="7" max="7" width="19.375" style="53" customWidth="1"/>
    <col min="10" max="10" width="9" customWidth="1"/>
    <col min="11" max="11" width="9" hidden="1" customWidth="1"/>
    <col min="12" max="12" width="9" customWidth="1"/>
    <col min="13" max="14" width="10.375" customWidth="1"/>
    <col min="15" max="15" width="9.25" hidden="1" customWidth="1"/>
    <col min="16" max="16" width="9.25" customWidth="1"/>
    <col min="17" max="19" width="9" customWidth="1"/>
    <col min="20" max="22" width="9.25" customWidth="1"/>
    <col min="23" max="23" width="10.375" customWidth="1"/>
    <col min="24" max="24" width="11.625" customWidth="1"/>
    <col min="25" max="25" width="11.625" hidden="1" customWidth="1"/>
    <col min="26" max="26" width="9.25" customWidth="1"/>
    <col min="27" max="27" width="9.25" hidden="1" customWidth="1"/>
    <col min="28" max="30" width="11.625" customWidth="1"/>
    <col min="31" max="31" width="9" customWidth="1"/>
    <col min="32" max="32" width="10.375" customWidth="1"/>
    <col min="33" max="33" width="16.75" customWidth="1"/>
    <col min="34" max="38" width="10.375" customWidth="1"/>
    <col min="39" max="39" width="18" customWidth="1"/>
    <col min="40" max="40" width="14.625" customWidth="1"/>
    <col min="41" max="41" width="13.75" customWidth="1"/>
    <col min="42" max="42" width="13.75" hidden="1" customWidth="1"/>
    <col min="43" max="43" width="13.75" customWidth="1"/>
    <col min="44" max="44" width="29.125" customWidth="1"/>
    <col min="45" max="45" width="12.625"/>
  </cols>
  <sheetData>
    <row r="1" spans="1:43" ht="47.1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15"/>
      <c r="AH1" s="48" t="s">
        <v>1</v>
      </c>
      <c r="AI1" s="49"/>
      <c r="AJ1" s="49"/>
      <c r="AK1" s="49"/>
      <c r="AL1" s="49"/>
      <c r="AM1" s="49"/>
      <c r="AN1" s="49"/>
      <c r="AO1" s="49"/>
      <c r="AP1" s="49"/>
      <c r="AQ1" s="49"/>
    </row>
    <row r="2" spans="1:43" s="13" customFormat="1" ht="45.95" customHeight="1">
      <c r="A2" s="16" t="s">
        <v>2</v>
      </c>
      <c r="B2" s="17" t="s">
        <v>3</v>
      </c>
      <c r="C2" s="17">
        <v>18</v>
      </c>
      <c r="D2" s="17" t="s">
        <v>4</v>
      </c>
      <c r="E2" s="17" t="s">
        <v>5</v>
      </c>
      <c r="F2" s="17" t="s">
        <v>6</v>
      </c>
      <c r="G2" s="50" t="s">
        <v>7</v>
      </c>
      <c r="H2" s="17" t="s">
        <v>8</v>
      </c>
      <c r="I2" s="17" t="s">
        <v>9</v>
      </c>
      <c r="J2" s="17" t="s">
        <v>10</v>
      </c>
      <c r="K2" s="20" t="s">
        <v>11</v>
      </c>
      <c r="L2" s="17" t="s">
        <v>12</v>
      </c>
      <c r="M2" s="17" t="s">
        <v>13</v>
      </c>
      <c r="N2" s="21" t="s">
        <v>14</v>
      </c>
      <c r="O2" s="20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21" t="s">
        <v>24</v>
      </c>
      <c r="Y2" s="23" t="s">
        <v>25</v>
      </c>
      <c r="Z2" s="21" t="s">
        <v>26</v>
      </c>
      <c r="AA2" s="23" t="s">
        <v>27</v>
      </c>
      <c r="AB2" s="17" t="s">
        <v>28</v>
      </c>
      <c r="AC2" s="17" t="s">
        <v>29</v>
      </c>
      <c r="AD2" s="21" t="s">
        <v>30</v>
      </c>
      <c r="AE2" s="17" t="s">
        <v>31</v>
      </c>
      <c r="AF2" s="17" t="s">
        <v>32</v>
      </c>
      <c r="AG2" s="26" t="s">
        <v>33</v>
      </c>
      <c r="AH2" s="27" t="s">
        <v>34</v>
      </c>
      <c r="AI2" s="28" t="s">
        <v>35</v>
      </c>
      <c r="AJ2" s="28" t="s">
        <v>36</v>
      </c>
      <c r="AK2" s="29" t="s">
        <v>37</v>
      </c>
      <c r="AL2" s="29" t="s">
        <v>38</v>
      </c>
      <c r="AM2" s="29" t="s">
        <v>21</v>
      </c>
      <c r="AN2" s="29" t="s">
        <v>22</v>
      </c>
      <c r="AO2" s="33" t="s">
        <v>39</v>
      </c>
      <c r="AP2" s="34"/>
      <c r="AQ2" s="34" t="s">
        <v>40</v>
      </c>
    </row>
    <row r="3" spans="1:43" ht="15">
      <c r="A3" s="18">
        <v>1</v>
      </c>
      <c r="B3" s="19" t="s">
        <v>41</v>
      </c>
      <c r="C3" s="19" t="s">
        <v>42</v>
      </c>
      <c r="D3" s="19" t="s">
        <v>43</v>
      </c>
      <c r="E3" s="19" t="s">
        <v>44</v>
      </c>
      <c r="F3" s="19" t="s">
        <v>45</v>
      </c>
      <c r="G3" s="51" t="s">
        <v>46</v>
      </c>
      <c r="H3" s="19">
        <v>3</v>
      </c>
      <c r="I3" s="19">
        <v>3</v>
      </c>
      <c r="J3" s="19" t="s">
        <v>47</v>
      </c>
      <c r="K3" s="19">
        <f>L3+M3</f>
        <v>45000</v>
      </c>
      <c r="L3" s="19"/>
      <c r="M3" s="19">
        <v>45000</v>
      </c>
      <c r="N3" s="19">
        <v>12000</v>
      </c>
      <c r="O3" s="19">
        <f>P3+Q3+R3+S3+T3+U3+V3+W3</f>
        <v>1465.79</v>
      </c>
      <c r="P3" s="19"/>
      <c r="Q3" s="19"/>
      <c r="R3" s="19"/>
      <c r="S3" s="19"/>
      <c r="T3" s="19"/>
      <c r="U3" s="19"/>
      <c r="V3" s="19"/>
      <c r="W3" s="19">
        <v>1465.79</v>
      </c>
      <c r="X3" s="19"/>
      <c r="Y3" s="19">
        <f>Z3</f>
        <v>0</v>
      </c>
      <c r="Z3" s="19"/>
      <c r="AA3" s="19"/>
      <c r="AB3" s="19">
        <f>L3+M3+N3+P3+Q3+R3+S3+T3+W3+X3+U3+V3</f>
        <v>58465.79</v>
      </c>
      <c r="AC3" s="19">
        <f>AB3-Z3</f>
        <v>58465.79</v>
      </c>
      <c r="AD3" s="19">
        <f>AC3/I3</f>
        <v>19488.596666666701</v>
      </c>
      <c r="AE3" s="19" t="s">
        <v>48</v>
      </c>
      <c r="AF3" s="24">
        <v>17699.86</v>
      </c>
      <c r="AG3" s="30">
        <f>(AD3-AF3)/AF3</f>
        <v>0.101059368077866</v>
      </c>
      <c r="AH3" t="e">
        <f ca="1">IF(_xlfn.XLOOKUP(D3,'参考（不要动）'!A:A,'参考（不要动）'!B:B)&lt;1,"无养老金")</f>
        <v>#NAME?</v>
      </c>
      <c r="AI3" t="e">
        <f>IF(_xlfn.XLOOKUP(D3,'参考（不要动）'!D:D,'参考（不要动）'!E:E)&lt;1,"无公益岗工资")</f>
        <v>#N/A</v>
      </c>
      <c r="AJ3" t="e">
        <f ca="1">IF(_xlfn.XLOOKUP(D3,'参考（不要动）'!G:G,'参考（不要动）'!H:H)&lt;1,"无其他工资")</f>
        <v>#NAME?</v>
      </c>
      <c r="AK3" t="e">
        <f>IF(_xlfn.XLOOKUP(D3,'参考（不要动）'!J:J,'参考（不要动）'!K:K)&lt;1,"无低保金")</f>
        <v>#N/A</v>
      </c>
      <c r="AL3" t="e">
        <f>IF(_xlfn.XLOOKUP(D3,'参考（不要动）'!M:M,'参考（不要动）'!N:N)&lt;1,"无五保金")</f>
        <v>#N/A</v>
      </c>
      <c r="AM3" t="e">
        <f>IF(_xlfn.XLOOKUP(D3,'参考（不要动）'!P:P,'参考（不要动）'!Q:Q)&lt;1,"无产业奖励2000元")</f>
        <v>#N/A</v>
      </c>
      <c r="AN3" t="e">
        <f>_xlfn.XLOOKUP(D3,'参考（不要动）'!S:S,'参考（不要动）'!W:W)</f>
        <v>#N/A</v>
      </c>
      <c r="AO3" t="str">
        <f>IF(AD3&lt;12000,"小于12000元",IF(AD3&lt;AF3,"不合格",IF(AD3&gt;AF3,"合格")))</f>
        <v>合格</v>
      </c>
      <c r="AP3" s="31" t="e">
        <f>Z3/X3</f>
        <v>#DIV/0!</v>
      </c>
      <c r="AQ3" s="31" t="e">
        <f>IF(AP3&lt;0.2,"支出偏少",IF(AP3&gt;0.8,"支出偏大","合格"))</f>
        <v>#DIV/0!</v>
      </c>
    </row>
    <row r="4" spans="1:43" ht="15">
      <c r="A4" s="18">
        <v>2</v>
      </c>
      <c r="B4" s="19" t="s">
        <v>41</v>
      </c>
      <c r="C4" s="19" t="s">
        <v>49</v>
      </c>
      <c r="D4" s="19" t="s">
        <v>50</v>
      </c>
      <c r="E4" s="19" t="s">
        <v>51</v>
      </c>
      <c r="F4" s="19" t="s">
        <v>52</v>
      </c>
      <c r="G4" s="51" t="s">
        <v>49</v>
      </c>
      <c r="H4" s="19">
        <v>2</v>
      </c>
      <c r="I4" s="19">
        <v>2</v>
      </c>
      <c r="J4" s="19" t="s">
        <v>47</v>
      </c>
      <c r="K4" s="19">
        <f t="shared" ref="K4:K67" si="0">L4+M4</f>
        <v>0</v>
      </c>
      <c r="L4" s="19"/>
      <c r="M4" s="19"/>
      <c r="N4" s="19"/>
      <c r="O4" s="19">
        <f t="shared" ref="O4:O67" si="1">P4+Q4+R4+S4+T4+U4+V4+W4</f>
        <v>6509.41</v>
      </c>
      <c r="P4" s="19"/>
      <c r="Q4" s="19"/>
      <c r="R4" s="19">
        <v>4320</v>
      </c>
      <c r="S4" s="19"/>
      <c r="T4" s="19"/>
      <c r="U4" s="19"/>
      <c r="V4" s="19"/>
      <c r="W4" s="19">
        <v>2189.41</v>
      </c>
      <c r="X4" s="19">
        <v>42500</v>
      </c>
      <c r="Y4" s="19">
        <f t="shared" ref="Y4:Y67" si="2">Z4</f>
        <v>11100</v>
      </c>
      <c r="Z4" s="19">
        <v>11100</v>
      </c>
      <c r="AA4" s="19"/>
      <c r="AB4" s="19">
        <f t="shared" ref="AB4:AB67" si="3">L4+M4+N4+P4+Q4+R4+S4+T4+W4+X4+U4+V4</f>
        <v>49009.41</v>
      </c>
      <c r="AC4" s="19">
        <f t="shared" ref="AC4:AC67" si="4">AB4-Z4</f>
        <v>37909.410000000003</v>
      </c>
      <c r="AD4" s="19">
        <f t="shared" ref="AD4:AD67" si="5">AC4/I4</f>
        <v>18954.705000000002</v>
      </c>
      <c r="AE4" s="19" t="s">
        <v>53</v>
      </c>
      <c r="AF4" s="25">
        <v>16230.72</v>
      </c>
      <c r="AG4" s="30">
        <f t="shared" ref="AG4:AG67" si="6">(AD4-AF4)/AF4</f>
        <v>0.16782896877033199</v>
      </c>
      <c r="AH4" t="e">
        <f ca="1">IF(_xlfn.XLOOKUP(D4,'参考（不要动）'!A:A,'参考（不要动）'!B:B)&lt;1,"无养老金")</f>
        <v>#NAME?</v>
      </c>
      <c r="AI4" t="e">
        <f>IF(_xlfn.XLOOKUP(D4,'参考（不要动）'!D:D,'参考（不要动）'!E:E)&lt;1,"无公益岗工资")</f>
        <v>#N/A</v>
      </c>
      <c r="AJ4" t="e">
        <f ca="1">IF(_xlfn.XLOOKUP(D4,'参考（不要动）'!G:G,'参考（不要动）'!H:H)&lt;1,"无其他工资")</f>
        <v>#NAME?</v>
      </c>
      <c r="AK4" t="e">
        <f>IF(_xlfn.XLOOKUP(D4,'参考（不要动）'!J:J,'参考（不要动）'!K:K)&lt;1,"无低保金")</f>
        <v>#N/A</v>
      </c>
      <c r="AL4" t="e">
        <f>IF(_xlfn.XLOOKUP(D4,'参考（不要动）'!M:M,'参考（不要动）'!N:N)&lt;1,"无五保金")</f>
        <v>#N/A</v>
      </c>
      <c r="AM4" t="e">
        <f>IF(_xlfn.XLOOKUP(D4,'参考（不要动）'!P:P,'参考（不要动）'!Q:Q)&lt;1,"无产业奖励2000元")</f>
        <v>#N/A</v>
      </c>
      <c r="AN4" t="e">
        <f>_xlfn.XLOOKUP(D4,'参考（不要动）'!S:S,'参考（不要动）'!W:W)</f>
        <v>#N/A</v>
      </c>
      <c r="AO4" t="str">
        <f t="shared" ref="AO4:AO67" si="7">IF(AD4&lt;12000,"小于12000元",IF(AD4&lt;AF4,"不合格",IF(AD4&gt;AF4,"合格")))</f>
        <v>合格</v>
      </c>
      <c r="AP4" s="31">
        <f t="shared" ref="AP4:AP67" si="8">Z4/X4</f>
        <v>0.26117647058823501</v>
      </c>
      <c r="AQ4" s="31" t="str">
        <f t="shared" ref="AQ4:AQ37" si="9">IF(AP4&lt;0.2,"支出偏少",IF(AP4&gt;0.8,"支出偏大","合格"))</f>
        <v>合格</v>
      </c>
    </row>
    <row r="5" spans="1:43" ht="15">
      <c r="A5" s="18">
        <v>3</v>
      </c>
      <c r="B5" s="19" t="s">
        <v>41</v>
      </c>
      <c r="C5" s="19" t="s">
        <v>54</v>
      </c>
      <c r="D5" s="19" t="s">
        <v>55</v>
      </c>
      <c r="E5" s="19" t="s">
        <v>56</v>
      </c>
      <c r="F5" s="19" t="s">
        <v>57</v>
      </c>
      <c r="G5" s="51" t="s">
        <v>54</v>
      </c>
      <c r="H5" s="19">
        <v>3</v>
      </c>
      <c r="I5" s="19">
        <v>3</v>
      </c>
      <c r="J5" s="19" t="s">
        <v>47</v>
      </c>
      <c r="K5" s="19">
        <f t="shared" si="0"/>
        <v>60000</v>
      </c>
      <c r="L5" s="19"/>
      <c r="M5" s="19">
        <v>60000</v>
      </c>
      <c r="N5" s="19">
        <v>20000</v>
      </c>
      <c r="O5" s="19">
        <f t="shared" si="1"/>
        <v>5428.73</v>
      </c>
      <c r="P5" s="19"/>
      <c r="Q5" s="19"/>
      <c r="R5" s="19">
        <v>4080</v>
      </c>
      <c r="S5" s="19"/>
      <c r="T5" s="19"/>
      <c r="U5" s="19"/>
      <c r="V5" s="19"/>
      <c r="W5" s="19">
        <v>1348.73</v>
      </c>
      <c r="X5" s="19"/>
      <c r="Y5" s="19">
        <f t="shared" si="2"/>
        <v>0</v>
      </c>
      <c r="Z5" s="19"/>
      <c r="AA5" s="19"/>
      <c r="AB5" s="19">
        <f t="shared" si="3"/>
        <v>85428.73</v>
      </c>
      <c r="AC5" s="19">
        <f t="shared" si="4"/>
        <v>85428.73</v>
      </c>
      <c r="AD5" s="19">
        <f t="shared" si="5"/>
        <v>28476.243333333299</v>
      </c>
      <c r="AE5" s="19" t="s">
        <v>53</v>
      </c>
      <c r="AF5" s="25">
        <v>26486.49</v>
      </c>
      <c r="AG5" s="31">
        <f t="shared" si="6"/>
        <v>7.5123330170713307E-2</v>
      </c>
      <c r="AH5" t="e">
        <f ca="1">IF(_xlfn.XLOOKUP(D5,'参考（不要动）'!A:A,'参考（不要动）'!B:B)&lt;1,"无养老金")</f>
        <v>#NAME?</v>
      </c>
      <c r="AI5" t="e">
        <f>IF(_xlfn.XLOOKUP(D5,'参考（不要动）'!D:D,'参考（不要动）'!E:E)&lt;1,"无公益岗工资")</f>
        <v>#N/A</v>
      </c>
      <c r="AJ5" t="e">
        <f ca="1">IF(_xlfn.XLOOKUP(D5,'参考（不要动）'!G:G,'参考（不要动）'!H:H)&lt;1,"无其他工资")</f>
        <v>#NAME?</v>
      </c>
      <c r="AK5" t="e">
        <f>IF(_xlfn.XLOOKUP(D5,'参考（不要动）'!J:J,'参考（不要动）'!K:K)&lt;1,"无低保金")</f>
        <v>#N/A</v>
      </c>
      <c r="AL5" t="e">
        <f>IF(_xlfn.XLOOKUP(D5,'参考（不要动）'!M:M,'参考（不要动）'!N:N)&lt;1,"无五保金")</f>
        <v>#N/A</v>
      </c>
      <c r="AM5" t="e">
        <f>IF(_xlfn.XLOOKUP(D5,'参考（不要动）'!P:P,'参考（不要动）'!Q:Q)&lt;1,"无产业奖励2000元")</f>
        <v>#N/A</v>
      </c>
      <c r="AN5" t="e">
        <f>_xlfn.XLOOKUP(D5,'参考（不要动）'!S:S,'参考（不要动）'!W:W)</f>
        <v>#N/A</v>
      </c>
      <c r="AO5" t="str">
        <f t="shared" si="7"/>
        <v>合格</v>
      </c>
      <c r="AP5" s="31" t="e">
        <f t="shared" si="8"/>
        <v>#DIV/0!</v>
      </c>
      <c r="AQ5" s="31" t="e">
        <f t="shared" si="9"/>
        <v>#DIV/0!</v>
      </c>
    </row>
    <row r="6" spans="1:43" ht="15">
      <c r="A6" s="18">
        <v>4</v>
      </c>
      <c r="B6" s="19" t="s">
        <v>41</v>
      </c>
      <c r="C6" s="19" t="s">
        <v>58</v>
      </c>
      <c r="D6" s="19" t="s">
        <v>59</v>
      </c>
      <c r="E6" s="19" t="s">
        <v>60</v>
      </c>
      <c r="F6" s="19" t="s">
        <v>61</v>
      </c>
      <c r="G6" s="51" t="s">
        <v>58</v>
      </c>
      <c r="H6" s="19">
        <v>1</v>
      </c>
      <c r="I6" s="19">
        <v>1</v>
      </c>
      <c r="J6" s="19" t="s">
        <v>47</v>
      </c>
      <c r="K6" s="19">
        <f t="shared" si="0"/>
        <v>0</v>
      </c>
      <c r="L6" s="19"/>
      <c r="M6" s="19"/>
      <c r="N6" s="19"/>
      <c r="O6" s="19">
        <f t="shared" si="1"/>
        <v>10839</v>
      </c>
      <c r="P6" s="19">
        <v>4295</v>
      </c>
      <c r="Q6" s="19"/>
      <c r="R6" s="19">
        <v>2040</v>
      </c>
      <c r="S6" s="19"/>
      <c r="T6" s="19"/>
      <c r="U6" s="19"/>
      <c r="V6" s="19"/>
      <c r="W6" s="19">
        <v>4504</v>
      </c>
      <c r="X6" s="19">
        <v>24000</v>
      </c>
      <c r="Y6" s="19">
        <f t="shared" si="2"/>
        <v>6250</v>
      </c>
      <c r="Z6" s="19">
        <v>6250</v>
      </c>
      <c r="AA6" s="19"/>
      <c r="AB6" s="19">
        <f t="shared" si="3"/>
        <v>34839</v>
      </c>
      <c r="AC6" s="19">
        <f t="shared" si="4"/>
        <v>28589</v>
      </c>
      <c r="AD6" s="19">
        <f t="shared" si="5"/>
        <v>28589</v>
      </c>
      <c r="AE6" s="19" t="s">
        <v>48</v>
      </c>
      <c r="AF6" s="25">
        <v>26219.58</v>
      </c>
      <c r="AG6" s="30">
        <f t="shared" si="6"/>
        <v>9.0368343047447702E-2</v>
      </c>
      <c r="AH6" t="e">
        <f ca="1">IF(_xlfn.XLOOKUP(D6,'参考（不要动）'!A:A,'参考（不要动）'!B:B)&lt;1,"无养老金")</f>
        <v>#NAME?</v>
      </c>
      <c r="AI6" t="e">
        <f>IF(_xlfn.XLOOKUP(D6,'参考（不要动）'!D:D,'参考（不要动）'!E:E)&lt;1,"无公益岗工资")</f>
        <v>#N/A</v>
      </c>
      <c r="AJ6" t="e">
        <f ca="1">IF(_xlfn.XLOOKUP(D6,'参考（不要动）'!G:G,'参考（不要动）'!H:H)&lt;1,"无其他工资")</f>
        <v>#NAME?</v>
      </c>
      <c r="AK6" t="b">
        <f>IF(_xlfn.XLOOKUP(D6,'参考（不要动）'!J:J,'参考（不要动）'!K:K)&lt;1,"无低保金")</f>
        <v>0</v>
      </c>
      <c r="AL6" t="e">
        <f>IF(_xlfn.XLOOKUP(D6,'参考（不要动）'!M:M,'参考（不要动）'!N:N)&lt;1,"无五保金")</f>
        <v>#N/A</v>
      </c>
      <c r="AM6" t="e">
        <f>IF(_xlfn.XLOOKUP(D6,'参考（不要动）'!P:P,'参考（不要动）'!Q:Q)&lt;1,"无产业奖励2000元")</f>
        <v>#N/A</v>
      </c>
      <c r="AN6" t="e">
        <f>_xlfn.XLOOKUP(D6,'参考（不要动）'!S:S,'参考（不要动）'!W:W)</f>
        <v>#N/A</v>
      </c>
      <c r="AO6" t="str">
        <f t="shared" si="7"/>
        <v>合格</v>
      </c>
      <c r="AP6" s="31">
        <f t="shared" si="8"/>
        <v>0.26041666666666702</v>
      </c>
      <c r="AQ6" s="31" t="str">
        <f t="shared" si="9"/>
        <v>合格</v>
      </c>
    </row>
    <row r="7" spans="1:43" ht="15">
      <c r="A7" s="18">
        <v>5</v>
      </c>
      <c r="B7" s="19" t="s">
        <v>41</v>
      </c>
      <c r="C7" s="19" t="s">
        <v>62</v>
      </c>
      <c r="D7" s="19" t="s">
        <v>63</v>
      </c>
      <c r="E7" s="19" t="s">
        <v>64</v>
      </c>
      <c r="F7" s="19" t="s">
        <v>65</v>
      </c>
      <c r="G7" s="51" t="s">
        <v>62</v>
      </c>
      <c r="H7" s="19">
        <v>2</v>
      </c>
      <c r="I7" s="19">
        <v>2</v>
      </c>
      <c r="J7" s="19" t="s">
        <v>47</v>
      </c>
      <c r="K7" s="19">
        <f t="shared" si="0"/>
        <v>0</v>
      </c>
      <c r="L7" s="19"/>
      <c r="M7" s="19"/>
      <c r="N7" s="19"/>
      <c r="O7" s="19">
        <f t="shared" si="1"/>
        <v>16509.41</v>
      </c>
      <c r="P7" s="19"/>
      <c r="Q7" s="19"/>
      <c r="R7" s="19">
        <v>4320</v>
      </c>
      <c r="S7" s="19"/>
      <c r="T7" s="19"/>
      <c r="U7" s="19"/>
      <c r="V7" s="19"/>
      <c r="W7" s="19">
        <v>12189.41</v>
      </c>
      <c r="X7" s="19">
        <v>15000</v>
      </c>
      <c r="Y7" s="19">
        <f t="shared" si="2"/>
        <v>5000</v>
      </c>
      <c r="Z7" s="19">
        <v>5000</v>
      </c>
      <c r="AA7" s="19"/>
      <c r="AB7" s="19">
        <f t="shared" si="3"/>
        <v>31509.41</v>
      </c>
      <c r="AC7" s="19">
        <f t="shared" si="4"/>
        <v>26509.41</v>
      </c>
      <c r="AD7" s="19">
        <f t="shared" si="5"/>
        <v>13254.705</v>
      </c>
      <c r="AE7" s="19" t="s">
        <v>53</v>
      </c>
      <c r="AF7" s="25">
        <v>12790.72</v>
      </c>
      <c r="AG7" s="31">
        <f t="shared" si="6"/>
        <v>3.6275127592504598E-2</v>
      </c>
      <c r="AH7" t="e">
        <f ca="1">IF(_xlfn.XLOOKUP(D7,'参考（不要动）'!A:A,'参考（不要动）'!B:B)&lt;1,"无养老金")</f>
        <v>#NAME?</v>
      </c>
      <c r="AI7" t="e">
        <f>IF(_xlfn.XLOOKUP(D7,'参考（不要动）'!D:D,'参考（不要动）'!E:E)&lt;1,"无公益岗工资")</f>
        <v>#N/A</v>
      </c>
      <c r="AJ7" t="e">
        <f ca="1">IF(_xlfn.XLOOKUP(D7,'参考（不要动）'!G:G,'参考（不要动）'!H:H)&lt;1,"无其他工资")</f>
        <v>#NAME?</v>
      </c>
      <c r="AK7" t="e">
        <f>IF(_xlfn.XLOOKUP(D7,'参考（不要动）'!J:J,'参考（不要动）'!K:K)&lt;1,"无低保金")</f>
        <v>#N/A</v>
      </c>
      <c r="AL7" t="e">
        <f>IF(_xlfn.XLOOKUP(D7,'参考（不要动）'!M:M,'参考（不要动）'!N:N)&lt;1,"无五保金")</f>
        <v>#N/A</v>
      </c>
      <c r="AM7" t="e">
        <f>IF(_xlfn.XLOOKUP(D7,'参考（不要动）'!P:P,'参考（不要动）'!Q:Q)&lt;1,"无产业奖励2000元")</f>
        <v>#N/A</v>
      </c>
      <c r="AN7" t="e">
        <f>_xlfn.XLOOKUP(D7,'参考（不要动）'!S:S,'参考（不要动）'!W:W)</f>
        <v>#N/A</v>
      </c>
      <c r="AO7" t="str">
        <f t="shared" si="7"/>
        <v>合格</v>
      </c>
      <c r="AP7" s="31">
        <f t="shared" si="8"/>
        <v>0.33333333333333298</v>
      </c>
      <c r="AQ7" s="31" t="str">
        <f t="shared" si="9"/>
        <v>合格</v>
      </c>
    </row>
    <row r="8" spans="1:43" ht="15">
      <c r="A8" s="18">
        <v>6</v>
      </c>
      <c r="B8" s="19" t="s">
        <v>41</v>
      </c>
      <c r="C8" s="19" t="s">
        <v>66</v>
      </c>
      <c r="D8" s="19" t="s">
        <v>67</v>
      </c>
      <c r="E8" s="19" t="s">
        <v>68</v>
      </c>
      <c r="F8" s="19" t="s">
        <v>69</v>
      </c>
      <c r="G8" s="51" t="s">
        <v>70</v>
      </c>
      <c r="H8" s="19">
        <v>2</v>
      </c>
      <c r="I8" s="19">
        <v>2</v>
      </c>
      <c r="J8" s="19" t="s">
        <v>47</v>
      </c>
      <c r="K8" s="19">
        <f t="shared" si="0"/>
        <v>0</v>
      </c>
      <c r="L8" s="19"/>
      <c r="M8" s="19"/>
      <c r="N8" s="19">
        <v>10000</v>
      </c>
      <c r="O8" s="19">
        <f t="shared" si="1"/>
        <v>25934.17</v>
      </c>
      <c r="P8" s="19">
        <v>9590</v>
      </c>
      <c r="Q8" s="19"/>
      <c r="R8" s="19">
        <v>4200</v>
      </c>
      <c r="S8" s="19"/>
      <c r="T8" s="19"/>
      <c r="U8" s="19"/>
      <c r="V8" s="19"/>
      <c r="W8" s="19">
        <v>12144.17</v>
      </c>
      <c r="X8" s="19"/>
      <c r="Y8" s="19">
        <f t="shared" si="2"/>
        <v>0</v>
      </c>
      <c r="Z8" s="19"/>
      <c r="AA8" s="19"/>
      <c r="AB8" s="19">
        <f t="shared" si="3"/>
        <v>35934.17</v>
      </c>
      <c r="AC8" s="19">
        <f t="shared" si="4"/>
        <v>35934.17</v>
      </c>
      <c r="AD8" s="19">
        <f t="shared" si="5"/>
        <v>17967.084999999999</v>
      </c>
      <c r="AE8" s="19" t="s">
        <v>53</v>
      </c>
      <c r="AF8" s="25">
        <v>16645.95</v>
      </c>
      <c r="AG8" s="31">
        <f t="shared" si="6"/>
        <v>7.9366752873822097E-2</v>
      </c>
      <c r="AH8" t="e">
        <f ca="1">IF(_xlfn.XLOOKUP(D8,'参考（不要动）'!A:A,'参考（不要动）'!B:B)&lt;1,"无养老金")</f>
        <v>#NAME?</v>
      </c>
      <c r="AI8" t="e">
        <f>IF(_xlfn.XLOOKUP(D8,'参考（不要动）'!D:D,'参考（不要动）'!E:E)&lt;1,"无公益岗工资")</f>
        <v>#N/A</v>
      </c>
      <c r="AJ8" t="e">
        <f ca="1">IF(_xlfn.XLOOKUP(D8,'参考（不要动）'!G:G,'参考（不要动）'!H:H)&lt;1,"无其他工资")</f>
        <v>#NAME?</v>
      </c>
      <c r="AK8" t="b">
        <f>IF(_xlfn.XLOOKUP(D8,'参考（不要动）'!J:J,'参考（不要动）'!K:K)&lt;1,"无低保金")</f>
        <v>0</v>
      </c>
      <c r="AL8" t="e">
        <f>IF(_xlfn.XLOOKUP(D8,'参考（不要动）'!M:M,'参考（不要动）'!N:N)&lt;1,"无五保金")</f>
        <v>#N/A</v>
      </c>
      <c r="AM8" t="e">
        <f>IF(_xlfn.XLOOKUP(D8,'参考（不要动）'!P:P,'参考（不要动）'!Q:Q)&lt;1,"无产业奖励2000元")</f>
        <v>#N/A</v>
      </c>
      <c r="AN8" t="e">
        <f>_xlfn.XLOOKUP(D8,'参考（不要动）'!S:S,'参考（不要动）'!W:W)</f>
        <v>#N/A</v>
      </c>
      <c r="AO8" t="str">
        <f t="shared" si="7"/>
        <v>合格</v>
      </c>
      <c r="AP8" s="31" t="e">
        <f t="shared" si="8"/>
        <v>#DIV/0!</v>
      </c>
      <c r="AQ8" s="31" t="e">
        <f t="shared" si="9"/>
        <v>#DIV/0!</v>
      </c>
    </row>
    <row r="9" spans="1:43" ht="15">
      <c r="A9" s="18">
        <v>7</v>
      </c>
      <c r="B9" s="19" t="s">
        <v>41</v>
      </c>
      <c r="C9" s="19" t="s">
        <v>71</v>
      </c>
      <c r="D9" s="19" t="s">
        <v>72</v>
      </c>
      <c r="E9" s="19" t="s">
        <v>73</v>
      </c>
      <c r="F9" s="19" t="s">
        <v>74</v>
      </c>
      <c r="G9" s="51" t="s">
        <v>75</v>
      </c>
      <c r="H9" s="19">
        <v>4</v>
      </c>
      <c r="I9" s="19">
        <v>4</v>
      </c>
      <c r="J9" s="19" t="s">
        <v>47</v>
      </c>
      <c r="K9" s="19">
        <f t="shared" si="0"/>
        <v>0</v>
      </c>
      <c r="L9" s="19"/>
      <c r="M9" s="19"/>
      <c r="N9" s="19"/>
      <c r="O9" s="19">
        <f t="shared" si="1"/>
        <v>7831.26</v>
      </c>
      <c r="P9" s="19"/>
      <c r="Q9" s="19"/>
      <c r="R9" s="19">
        <v>5990</v>
      </c>
      <c r="S9" s="19"/>
      <c r="T9" s="19"/>
      <c r="U9" s="19"/>
      <c r="V9" s="19"/>
      <c r="W9" s="19">
        <v>1841.26</v>
      </c>
      <c r="X9" s="19">
        <v>90000</v>
      </c>
      <c r="Y9" s="19">
        <f t="shared" si="2"/>
        <v>30000</v>
      </c>
      <c r="Z9" s="19">
        <v>30000</v>
      </c>
      <c r="AA9" s="19"/>
      <c r="AB9" s="19">
        <f t="shared" si="3"/>
        <v>97831.26</v>
      </c>
      <c r="AC9" s="19">
        <f t="shared" si="4"/>
        <v>67831.259999999995</v>
      </c>
      <c r="AD9" s="19">
        <f t="shared" si="5"/>
        <v>16957.814999999999</v>
      </c>
      <c r="AE9" s="19" t="s">
        <v>53</v>
      </c>
      <c r="AF9" s="25">
        <v>16375.62</v>
      </c>
      <c r="AG9" s="31">
        <f t="shared" si="6"/>
        <v>3.5552547018067003E-2</v>
      </c>
      <c r="AH9" t="e">
        <f ca="1">IF(_xlfn.XLOOKUP(D9,'参考（不要动）'!A:A,'参考（不要动）'!B:B)&lt;1,"无养老金")</f>
        <v>#NAME?</v>
      </c>
      <c r="AI9" t="e">
        <f>IF(_xlfn.XLOOKUP(D9,'参考（不要动）'!D:D,'参考（不要动）'!E:E)&lt;1,"无公益岗工资")</f>
        <v>#N/A</v>
      </c>
      <c r="AJ9" t="e">
        <f ca="1">IF(_xlfn.XLOOKUP(D9,'参考（不要动）'!G:G,'参考（不要动）'!H:H)&lt;1,"无其他工资")</f>
        <v>#NAME?</v>
      </c>
      <c r="AK9" t="e">
        <f>IF(_xlfn.XLOOKUP(D9,'参考（不要动）'!J:J,'参考（不要动）'!K:K)&lt;1,"无低保金")</f>
        <v>#N/A</v>
      </c>
      <c r="AL9" t="e">
        <f>IF(_xlfn.XLOOKUP(D9,'参考（不要动）'!M:M,'参考（不要动）'!N:N)&lt;1,"无五保金")</f>
        <v>#N/A</v>
      </c>
      <c r="AM9" t="e">
        <f>IF(_xlfn.XLOOKUP(D9,'参考（不要动）'!P:P,'参考（不要动）'!Q:Q)&lt;1,"无产业奖励2000元")</f>
        <v>#N/A</v>
      </c>
      <c r="AN9" t="e">
        <f>_xlfn.XLOOKUP(D9,'参考（不要动）'!S:S,'参考（不要动）'!W:W)</f>
        <v>#N/A</v>
      </c>
      <c r="AO9" t="str">
        <f t="shared" si="7"/>
        <v>合格</v>
      </c>
      <c r="AP9" s="31">
        <f t="shared" si="8"/>
        <v>0.33333333333333298</v>
      </c>
      <c r="AQ9" s="31" t="str">
        <f t="shared" si="9"/>
        <v>合格</v>
      </c>
    </row>
    <row r="10" spans="1:43" ht="15">
      <c r="A10" s="18">
        <v>8</v>
      </c>
      <c r="B10" s="19" t="s">
        <v>41</v>
      </c>
      <c r="C10" s="19" t="s">
        <v>76</v>
      </c>
      <c r="D10" s="19" t="s">
        <v>77</v>
      </c>
      <c r="E10" s="19" t="s">
        <v>78</v>
      </c>
      <c r="F10" s="19" t="s">
        <v>79</v>
      </c>
      <c r="G10" s="51" t="s">
        <v>76</v>
      </c>
      <c r="H10" s="19">
        <v>1</v>
      </c>
      <c r="I10" s="19">
        <v>1</v>
      </c>
      <c r="J10" s="19" t="s">
        <v>47</v>
      </c>
      <c r="K10" s="19">
        <f t="shared" si="0"/>
        <v>0</v>
      </c>
      <c r="L10" s="19"/>
      <c r="M10" s="19"/>
      <c r="N10" s="19">
        <v>8500</v>
      </c>
      <c r="O10" s="19">
        <f t="shared" si="1"/>
        <v>3703.48</v>
      </c>
      <c r="P10" s="19"/>
      <c r="Q10" s="19"/>
      <c r="R10" s="19">
        <v>2040</v>
      </c>
      <c r="S10" s="19"/>
      <c r="T10" s="19"/>
      <c r="U10" s="19"/>
      <c r="V10" s="19"/>
      <c r="W10" s="19">
        <v>1663.48</v>
      </c>
      <c r="X10" s="19"/>
      <c r="Y10" s="19">
        <f t="shared" si="2"/>
        <v>0</v>
      </c>
      <c r="Z10" s="19"/>
      <c r="AA10" s="19"/>
      <c r="AB10" s="19">
        <f t="shared" si="3"/>
        <v>12203.48</v>
      </c>
      <c r="AC10" s="19">
        <f t="shared" si="4"/>
        <v>12203.48</v>
      </c>
      <c r="AD10" s="19">
        <f t="shared" si="5"/>
        <v>12203.48</v>
      </c>
      <c r="AE10" s="19" t="s">
        <v>53</v>
      </c>
      <c r="AF10" s="25">
        <v>8317.7099999999991</v>
      </c>
      <c r="AG10" s="32">
        <f t="shared" si="6"/>
        <v>0.46716824702953103</v>
      </c>
      <c r="AH10" t="e">
        <f ca="1">IF(_xlfn.XLOOKUP(D10,'参考（不要动）'!A:A,'参考（不要动）'!B:B)&lt;1,"无养老金")</f>
        <v>#NAME?</v>
      </c>
      <c r="AI10" t="e">
        <f>IF(_xlfn.XLOOKUP(D10,'参考（不要动）'!D:D,'参考（不要动）'!E:E)&lt;1,"无公益岗工资")</f>
        <v>#N/A</v>
      </c>
      <c r="AJ10" t="e">
        <f ca="1">IF(_xlfn.XLOOKUP(D10,'参考（不要动）'!G:G,'参考（不要动）'!H:H)&lt;1,"无其他工资")</f>
        <v>#NAME?</v>
      </c>
      <c r="AK10" t="e">
        <f>IF(_xlfn.XLOOKUP(D10,'参考（不要动）'!J:J,'参考（不要动）'!K:K)&lt;1,"无低保金")</f>
        <v>#N/A</v>
      </c>
      <c r="AL10" t="e">
        <f>IF(_xlfn.XLOOKUP(D10,'参考（不要动）'!M:M,'参考（不要动）'!N:N)&lt;1,"无五保金")</f>
        <v>#N/A</v>
      </c>
      <c r="AM10" t="e">
        <f>IF(_xlfn.XLOOKUP(D10,'参考（不要动）'!P:P,'参考（不要动）'!Q:Q)&lt;1,"无产业奖励2000元")</f>
        <v>#N/A</v>
      </c>
      <c r="AN10" t="e">
        <f>_xlfn.XLOOKUP(D10,'参考（不要动）'!S:S,'参考（不要动）'!W:W)</f>
        <v>#N/A</v>
      </c>
      <c r="AO10" t="str">
        <f t="shared" si="7"/>
        <v>合格</v>
      </c>
      <c r="AP10" s="31" t="e">
        <f t="shared" si="8"/>
        <v>#DIV/0!</v>
      </c>
      <c r="AQ10" s="31" t="e">
        <f t="shared" si="9"/>
        <v>#DIV/0!</v>
      </c>
    </row>
    <row r="11" spans="1:43" ht="15">
      <c r="A11" s="18">
        <v>9</v>
      </c>
      <c r="B11" s="19" t="s">
        <v>41</v>
      </c>
      <c r="C11" s="19" t="s">
        <v>80</v>
      </c>
      <c r="D11" s="19" t="s">
        <v>81</v>
      </c>
      <c r="E11" s="19" t="s">
        <v>82</v>
      </c>
      <c r="F11" s="19" t="s">
        <v>83</v>
      </c>
      <c r="G11" s="51" t="s">
        <v>80</v>
      </c>
      <c r="H11" s="19">
        <v>2</v>
      </c>
      <c r="I11" s="19">
        <v>2</v>
      </c>
      <c r="J11" s="19" t="s">
        <v>47</v>
      </c>
      <c r="K11" s="19">
        <f t="shared" si="0"/>
        <v>50000</v>
      </c>
      <c r="L11" s="19"/>
      <c r="M11" s="19">
        <v>50000</v>
      </c>
      <c r="N11" s="19">
        <v>5000</v>
      </c>
      <c r="O11" s="19">
        <f t="shared" si="1"/>
        <v>1768.22</v>
      </c>
      <c r="P11" s="19"/>
      <c r="Q11" s="19"/>
      <c r="R11" s="19"/>
      <c r="S11" s="19"/>
      <c r="T11" s="19"/>
      <c r="U11" s="19"/>
      <c r="V11" s="19"/>
      <c r="W11" s="19">
        <v>1768.22</v>
      </c>
      <c r="X11" s="19"/>
      <c r="Y11" s="19">
        <f t="shared" si="2"/>
        <v>0</v>
      </c>
      <c r="Z11" s="19"/>
      <c r="AA11" s="19"/>
      <c r="AB11" s="19">
        <f t="shared" si="3"/>
        <v>56768.22</v>
      </c>
      <c r="AC11" s="19">
        <f t="shared" si="4"/>
        <v>56768.22</v>
      </c>
      <c r="AD11" s="19">
        <f t="shared" si="5"/>
        <v>28384.11</v>
      </c>
      <c r="AE11" s="19" t="s">
        <v>48</v>
      </c>
      <c r="AF11" s="25">
        <v>27861.43</v>
      </c>
      <c r="AG11" s="31">
        <f t="shared" si="6"/>
        <v>1.8759984681331901E-2</v>
      </c>
      <c r="AH11" t="e">
        <f ca="1">IF(_xlfn.XLOOKUP(D11,'参考（不要动）'!A:A,'参考（不要动）'!B:B)&lt;1,"无养老金")</f>
        <v>#NAME?</v>
      </c>
      <c r="AI11" t="e">
        <f>IF(_xlfn.XLOOKUP(D11,'参考（不要动）'!D:D,'参考（不要动）'!E:E)&lt;1,"无公益岗工资")</f>
        <v>#N/A</v>
      </c>
      <c r="AJ11" t="e">
        <f ca="1">IF(_xlfn.XLOOKUP(D11,'参考（不要动）'!G:G,'参考（不要动）'!H:H)&lt;1,"无其他工资")</f>
        <v>#NAME?</v>
      </c>
      <c r="AK11" t="e">
        <f>IF(_xlfn.XLOOKUP(D11,'参考（不要动）'!J:J,'参考（不要动）'!K:K)&lt;1,"无低保金")</f>
        <v>#N/A</v>
      </c>
      <c r="AL11" t="e">
        <f>IF(_xlfn.XLOOKUP(D11,'参考（不要动）'!M:M,'参考（不要动）'!N:N)&lt;1,"无五保金")</f>
        <v>#N/A</v>
      </c>
      <c r="AM11" t="e">
        <f>IF(_xlfn.XLOOKUP(D11,'参考（不要动）'!P:P,'参考（不要动）'!Q:Q)&lt;1,"无产业奖励2000元")</f>
        <v>#N/A</v>
      </c>
      <c r="AN11" t="e">
        <f>_xlfn.XLOOKUP(D11,'参考（不要动）'!S:S,'参考（不要动）'!W:W)</f>
        <v>#N/A</v>
      </c>
      <c r="AO11" t="str">
        <f t="shared" si="7"/>
        <v>合格</v>
      </c>
      <c r="AP11" s="31" t="e">
        <f t="shared" si="8"/>
        <v>#DIV/0!</v>
      </c>
      <c r="AQ11" s="31" t="e">
        <f t="shared" si="9"/>
        <v>#DIV/0!</v>
      </c>
    </row>
    <row r="12" spans="1:43" ht="15">
      <c r="A12" s="18">
        <v>10</v>
      </c>
      <c r="B12" s="19" t="s">
        <v>41</v>
      </c>
      <c r="C12" s="19" t="s">
        <v>84</v>
      </c>
      <c r="D12" s="19" t="s">
        <v>85</v>
      </c>
      <c r="E12" s="19" t="s">
        <v>86</v>
      </c>
      <c r="F12" s="19" t="s">
        <v>87</v>
      </c>
      <c r="G12" s="51" t="s">
        <v>84</v>
      </c>
      <c r="H12" s="19">
        <v>1</v>
      </c>
      <c r="I12" s="19">
        <v>1</v>
      </c>
      <c r="J12" s="19" t="s">
        <v>47</v>
      </c>
      <c r="K12" s="19">
        <f t="shared" si="0"/>
        <v>0</v>
      </c>
      <c r="L12" s="19"/>
      <c r="M12" s="19"/>
      <c r="N12" s="19">
        <v>9000</v>
      </c>
      <c r="O12" s="19">
        <f t="shared" si="1"/>
        <v>4307.3599999999997</v>
      </c>
      <c r="P12" s="19"/>
      <c r="Q12" s="19"/>
      <c r="R12" s="19">
        <v>2160</v>
      </c>
      <c r="S12" s="19"/>
      <c r="T12" s="19"/>
      <c r="U12" s="19"/>
      <c r="V12" s="19"/>
      <c r="W12" s="19">
        <v>2147.36</v>
      </c>
      <c r="X12" s="19"/>
      <c r="Y12" s="19">
        <f t="shared" si="2"/>
        <v>0</v>
      </c>
      <c r="Z12" s="19"/>
      <c r="AA12" s="19"/>
      <c r="AB12" s="19">
        <f t="shared" si="3"/>
        <v>13307.36</v>
      </c>
      <c r="AC12" s="19">
        <f t="shared" si="4"/>
        <v>13307.36</v>
      </c>
      <c r="AD12" s="19">
        <f t="shared" si="5"/>
        <v>13307.36</v>
      </c>
      <c r="AE12" s="19" t="s">
        <v>53</v>
      </c>
      <c r="AF12" s="25">
        <v>10860</v>
      </c>
      <c r="AG12" s="32">
        <f t="shared" si="6"/>
        <v>0.22535543278084699</v>
      </c>
      <c r="AH12" t="e">
        <f ca="1">IF(_xlfn.XLOOKUP(D12,'参考（不要动）'!A:A,'参考（不要动）'!B:B)&lt;1,"无养老金")</f>
        <v>#NAME?</v>
      </c>
      <c r="AI12" t="e">
        <f>IF(_xlfn.XLOOKUP(D12,'参考（不要动）'!D:D,'参考（不要动）'!E:E)&lt;1,"无公益岗工资")</f>
        <v>#N/A</v>
      </c>
      <c r="AJ12" t="e">
        <f ca="1">IF(_xlfn.XLOOKUP(D12,'参考（不要动）'!G:G,'参考（不要动）'!H:H)&lt;1,"无其他工资")</f>
        <v>#NAME?</v>
      </c>
      <c r="AK12" t="e">
        <f>IF(_xlfn.XLOOKUP(D12,'参考（不要动）'!J:J,'参考（不要动）'!K:K)&lt;1,"无低保金")</f>
        <v>#N/A</v>
      </c>
      <c r="AL12" t="e">
        <f>IF(_xlfn.XLOOKUP(D12,'参考（不要动）'!M:M,'参考（不要动）'!N:N)&lt;1,"无五保金")</f>
        <v>#N/A</v>
      </c>
      <c r="AM12" t="e">
        <f>IF(_xlfn.XLOOKUP(D12,'参考（不要动）'!P:P,'参考（不要动）'!Q:Q)&lt;1,"无产业奖励2000元")</f>
        <v>#N/A</v>
      </c>
      <c r="AN12" t="e">
        <f>_xlfn.XLOOKUP(D12,'参考（不要动）'!S:S,'参考（不要动）'!W:W)</f>
        <v>#N/A</v>
      </c>
      <c r="AO12" t="str">
        <f t="shared" si="7"/>
        <v>合格</v>
      </c>
      <c r="AP12" s="31" t="e">
        <f t="shared" si="8"/>
        <v>#DIV/0!</v>
      </c>
      <c r="AQ12" s="31" t="e">
        <f t="shared" si="9"/>
        <v>#DIV/0!</v>
      </c>
    </row>
    <row r="13" spans="1:43" ht="15">
      <c r="A13" s="18">
        <v>11</v>
      </c>
      <c r="B13" s="19" t="s">
        <v>41</v>
      </c>
      <c r="C13" s="19" t="s">
        <v>88</v>
      </c>
      <c r="D13" s="19" t="s">
        <v>89</v>
      </c>
      <c r="E13" s="19" t="s">
        <v>90</v>
      </c>
      <c r="F13" s="19" t="s">
        <v>91</v>
      </c>
      <c r="G13" s="51" t="s">
        <v>88</v>
      </c>
      <c r="H13" s="19">
        <v>5</v>
      </c>
      <c r="I13" s="19">
        <v>5</v>
      </c>
      <c r="J13" s="19" t="s">
        <v>47</v>
      </c>
      <c r="K13" s="19">
        <f t="shared" si="0"/>
        <v>32000</v>
      </c>
      <c r="L13" s="19"/>
      <c r="M13" s="19">
        <v>32000</v>
      </c>
      <c r="N13" s="19"/>
      <c r="O13" s="19">
        <f t="shared" si="1"/>
        <v>3613.61</v>
      </c>
      <c r="P13" s="19"/>
      <c r="Q13" s="19"/>
      <c r="R13" s="19"/>
      <c r="S13" s="19"/>
      <c r="T13" s="19"/>
      <c r="U13" s="19"/>
      <c r="V13" s="19"/>
      <c r="W13" s="19">
        <v>3613.61</v>
      </c>
      <c r="X13" s="19">
        <v>195000</v>
      </c>
      <c r="Y13" s="19">
        <f t="shared" si="2"/>
        <v>96000</v>
      </c>
      <c r="Z13" s="19">
        <v>96000</v>
      </c>
      <c r="AA13" s="19"/>
      <c r="AB13" s="19">
        <f t="shared" si="3"/>
        <v>230613.61</v>
      </c>
      <c r="AC13" s="19">
        <f t="shared" si="4"/>
        <v>134613.60999999999</v>
      </c>
      <c r="AD13" s="19">
        <f t="shared" si="5"/>
        <v>26922.722000000002</v>
      </c>
      <c r="AE13" s="19" t="s">
        <v>48</v>
      </c>
      <c r="AF13" s="25">
        <v>26137.3</v>
      </c>
      <c r="AG13" s="31">
        <f t="shared" si="6"/>
        <v>3.00498521270369E-2</v>
      </c>
      <c r="AH13" t="e">
        <f ca="1">IF(_xlfn.XLOOKUP(D13,'参考（不要动）'!A:A,'参考（不要动）'!B:B)&lt;1,"无养老金")</f>
        <v>#NAME?</v>
      </c>
      <c r="AI13" t="e">
        <f>IF(_xlfn.XLOOKUP(D13,'参考（不要动）'!D:D,'参考（不要动）'!E:E)&lt;1,"无公益岗工资")</f>
        <v>#N/A</v>
      </c>
      <c r="AJ13" t="e">
        <f ca="1">IF(_xlfn.XLOOKUP(D13,'参考（不要动）'!G:G,'参考（不要动）'!H:H)&lt;1,"无其他工资")</f>
        <v>#NAME?</v>
      </c>
      <c r="AK13" t="e">
        <f>IF(_xlfn.XLOOKUP(D13,'参考（不要动）'!J:J,'参考（不要动）'!K:K)&lt;1,"无低保金")</f>
        <v>#N/A</v>
      </c>
      <c r="AL13" t="e">
        <f>IF(_xlfn.XLOOKUP(D13,'参考（不要动）'!M:M,'参考（不要动）'!N:N)&lt;1,"无五保金")</f>
        <v>#N/A</v>
      </c>
      <c r="AM13" t="e">
        <f>IF(_xlfn.XLOOKUP(D13,'参考（不要动）'!P:P,'参考（不要动）'!Q:Q)&lt;1,"无产业奖励2000元")</f>
        <v>#N/A</v>
      </c>
      <c r="AN13" t="e">
        <f>_xlfn.XLOOKUP(D13,'参考（不要动）'!S:S,'参考（不要动）'!W:W)</f>
        <v>#N/A</v>
      </c>
      <c r="AO13" t="str">
        <f t="shared" si="7"/>
        <v>合格</v>
      </c>
      <c r="AP13" s="31">
        <f t="shared" si="8"/>
        <v>0.492307692307692</v>
      </c>
      <c r="AQ13" s="31" t="str">
        <f t="shared" si="9"/>
        <v>合格</v>
      </c>
    </row>
    <row r="14" spans="1:43" ht="15">
      <c r="A14" s="18">
        <v>12</v>
      </c>
      <c r="B14" s="19" t="s">
        <v>41</v>
      </c>
      <c r="C14" s="19" t="s">
        <v>92</v>
      </c>
      <c r="D14" s="19" t="s">
        <v>93</v>
      </c>
      <c r="E14" s="19" t="s">
        <v>94</v>
      </c>
      <c r="F14" s="19" t="s">
        <v>95</v>
      </c>
      <c r="G14" s="51" t="s">
        <v>92</v>
      </c>
      <c r="H14" s="19">
        <v>2</v>
      </c>
      <c r="I14" s="19">
        <v>2</v>
      </c>
      <c r="J14" s="19" t="s">
        <v>47</v>
      </c>
      <c r="K14" s="19">
        <f t="shared" si="0"/>
        <v>0</v>
      </c>
      <c r="L14" s="19"/>
      <c r="M14" s="19"/>
      <c r="N14" s="19">
        <v>10000</v>
      </c>
      <c r="O14" s="19">
        <f t="shared" si="1"/>
        <v>10293.84</v>
      </c>
      <c r="P14" s="19"/>
      <c r="Q14" s="19"/>
      <c r="R14" s="19">
        <v>3960</v>
      </c>
      <c r="S14" s="19"/>
      <c r="T14" s="19"/>
      <c r="U14" s="19"/>
      <c r="V14" s="19"/>
      <c r="W14" s="19">
        <v>6333.84</v>
      </c>
      <c r="X14" s="19">
        <v>7000</v>
      </c>
      <c r="Y14" s="19">
        <f t="shared" si="2"/>
        <v>2250</v>
      </c>
      <c r="Z14" s="19">
        <v>2250</v>
      </c>
      <c r="AA14" s="19"/>
      <c r="AB14" s="19">
        <f t="shared" si="3"/>
        <v>27293.84</v>
      </c>
      <c r="AC14" s="19">
        <f t="shared" si="4"/>
        <v>25043.84</v>
      </c>
      <c r="AD14" s="19">
        <f t="shared" si="5"/>
        <v>12521.92</v>
      </c>
      <c r="AE14" s="19" t="s">
        <v>53</v>
      </c>
      <c r="AF14" s="25">
        <v>11860.48</v>
      </c>
      <c r="AG14" s="31">
        <f t="shared" si="6"/>
        <v>5.5768400604360099E-2</v>
      </c>
      <c r="AH14" t="e">
        <f ca="1">IF(_xlfn.XLOOKUP(D14,'参考（不要动）'!A:A,'参考（不要动）'!B:B)&lt;1,"无养老金")</f>
        <v>#NAME?</v>
      </c>
      <c r="AI14" t="e">
        <f>IF(_xlfn.XLOOKUP(D14,'参考（不要动）'!D:D,'参考（不要动）'!E:E)&lt;1,"无公益岗工资")</f>
        <v>#N/A</v>
      </c>
      <c r="AJ14" t="e">
        <f ca="1">IF(_xlfn.XLOOKUP(D14,'参考（不要动）'!G:G,'参考（不要动）'!H:H)&lt;1,"无其他工资")</f>
        <v>#NAME?</v>
      </c>
      <c r="AK14" t="e">
        <f>IF(_xlfn.XLOOKUP(D14,'参考（不要动）'!J:J,'参考（不要动）'!K:K)&lt;1,"无低保金")</f>
        <v>#N/A</v>
      </c>
      <c r="AL14" t="e">
        <f>IF(_xlfn.XLOOKUP(D14,'参考（不要动）'!M:M,'参考（不要动）'!N:N)&lt;1,"无五保金")</f>
        <v>#N/A</v>
      </c>
      <c r="AM14" t="e">
        <f>IF(_xlfn.XLOOKUP(D14,'参考（不要动）'!P:P,'参考（不要动）'!Q:Q)&lt;1,"无产业奖励2000元")</f>
        <v>#N/A</v>
      </c>
      <c r="AN14" t="e">
        <f>_xlfn.XLOOKUP(D14,'参考（不要动）'!S:S,'参考（不要动）'!W:W)</f>
        <v>#N/A</v>
      </c>
      <c r="AO14" t="str">
        <f t="shared" si="7"/>
        <v>合格</v>
      </c>
      <c r="AP14" s="31">
        <f t="shared" si="8"/>
        <v>0.32142857142857101</v>
      </c>
      <c r="AQ14" s="31" t="str">
        <f t="shared" si="9"/>
        <v>合格</v>
      </c>
    </row>
    <row r="15" spans="1:43" ht="15">
      <c r="A15" s="18">
        <v>13</v>
      </c>
      <c r="B15" s="19" t="s">
        <v>41</v>
      </c>
      <c r="C15" s="19" t="s">
        <v>96</v>
      </c>
      <c r="D15" s="19" t="s">
        <v>97</v>
      </c>
      <c r="E15" s="19" t="s">
        <v>98</v>
      </c>
      <c r="F15" s="19" t="s">
        <v>99</v>
      </c>
      <c r="G15" s="51" t="s">
        <v>96</v>
      </c>
      <c r="H15" s="19">
        <v>2</v>
      </c>
      <c r="I15" s="19">
        <v>2</v>
      </c>
      <c r="J15" s="19" t="s">
        <v>47</v>
      </c>
      <c r="K15" s="19">
        <f t="shared" si="0"/>
        <v>0</v>
      </c>
      <c r="L15" s="19"/>
      <c r="M15" s="19"/>
      <c r="N15" s="19">
        <v>18000</v>
      </c>
      <c r="O15" s="19">
        <f t="shared" si="1"/>
        <v>14688.75</v>
      </c>
      <c r="P15" s="19"/>
      <c r="Q15" s="19"/>
      <c r="R15" s="19">
        <v>340</v>
      </c>
      <c r="S15" s="19"/>
      <c r="T15" s="19"/>
      <c r="U15" s="19"/>
      <c r="V15" s="19"/>
      <c r="W15" s="19">
        <v>14348.75</v>
      </c>
      <c r="X15" s="19">
        <v>45000</v>
      </c>
      <c r="Y15" s="19">
        <f t="shared" si="2"/>
        <v>25200</v>
      </c>
      <c r="Z15" s="19">
        <v>25200</v>
      </c>
      <c r="AA15" s="19"/>
      <c r="AB15" s="19">
        <f t="shared" si="3"/>
        <v>77688.75</v>
      </c>
      <c r="AC15" s="19">
        <f t="shared" si="4"/>
        <v>52488.75</v>
      </c>
      <c r="AD15" s="19">
        <f t="shared" si="5"/>
        <v>26244.375</v>
      </c>
      <c r="AE15" s="19" t="s">
        <v>53</v>
      </c>
      <c r="AF15" s="25">
        <v>25930.720000000001</v>
      </c>
      <c r="AG15" s="31">
        <f t="shared" si="6"/>
        <v>1.2095884726687101E-2</v>
      </c>
      <c r="AH15" t="e">
        <f ca="1">IF(_xlfn.XLOOKUP(D15,'参考（不要动）'!A:A,'参考（不要动）'!B:B)&lt;1,"无养老金")</f>
        <v>#NAME?</v>
      </c>
      <c r="AI15" t="e">
        <f>IF(_xlfn.XLOOKUP(D15,'参考（不要动）'!D:D,'参考（不要动）'!E:E)&lt;1,"无公益岗工资")</f>
        <v>#N/A</v>
      </c>
      <c r="AJ15" t="e">
        <f ca="1">IF(_xlfn.XLOOKUP(D15,'参考（不要动）'!G:G,'参考（不要动）'!H:H)&lt;1,"无其他工资")</f>
        <v>#NAME?</v>
      </c>
      <c r="AK15" t="e">
        <f>IF(_xlfn.XLOOKUP(D15,'参考（不要动）'!J:J,'参考（不要动）'!K:K)&lt;1,"无低保金")</f>
        <v>#N/A</v>
      </c>
      <c r="AL15" t="e">
        <f>IF(_xlfn.XLOOKUP(D15,'参考（不要动）'!M:M,'参考（不要动）'!N:N)&lt;1,"无五保金")</f>
        <v>#N/A</v>
      </c>
      <c r="AM15" t="e">
        <f>IF(_xlfn.XLOOKUP(D15,'参考（不要动）'!P:P,'参考（不要动）'!Q:Q)&lt;1,"无产业奖励2000元")</f>
        <v>#N/A</v>
      </c>
      <c r="AN15" t="e">
        <f>_xlfn.XLOOKUP(D15,'参考（不要动）'!S:S,'参考（不要动）'!W:W)</f>
        <v>#N/A</v>
      </c>
      <c r="AO15" t="str">
        <f t="shared" si="7"/>
        <v>合格</v>
      </c>
      <c r="AP15" s="31">
        <f t="shared" si="8"/>
        <v>0.56000000000000005</v>
      </c>
      <c r="AQ15" s="31" t="str">
        <f t="shared" si="9"/>
        <v>合格</v>
      </c>
    </row>
    <row r="16" spans="1:43" ht="15">
      <c r="A16" s="18">
        <v>14</v>
      </c>
      <c r="B16" s="19" t="s">
        <v>41</v>
      </c>
      <c r="C16" s="19" t="s">
        <v>100</v>
      </c>
      <c r="D16" s="19" t="s">
        <v>101</v>
      </c>
      <c r="E16" s="19" t="s">
        <v>102</v>
      </c>
      <c r="F16" s="19" t="s">
        <v>103</v>
      </c>
      <c r="G16" s="51" t="s">
        <v>100</v>
      </c>
      <c r="H16" s="19">
        <v>1</v>
      </c>
      <c r="I16" s="19">
        <v>1</v>
      </c>
      <c r="J16" s="19" t="s">
        <v>47</v>
      </c>
      <c r="K16" s="19">
        <f t="shared" si="0"/>
        <v>0</v>
      </c>
      <c r="L16" s="19"/>
      <c r="M16" s="19"/>
      <c r="N16" s="19">
        <v>8500</v>
      </c>
      <c r="O16" s="19">
        <f t="shared" si="1"/>
        <v>3640.5</v>
      </c>
      <c r="P16" s="19"/>
      <c r="Q16" s="19"/>
      <c r="R16" s="19">
        <v>2040</v>
      </c>
      <c r="S16" s="19"/>
      <c r="T16" s="19"/>
      <c r="U16" s="19"/>
      <c r="V16" s="19"/>
      <c r="W16" s="19">
        <v>1600.5</v>
      </c>
      <c r="X16" s="19"/>
      <c r="Y16" s="19">
        <f t="shared" si="2"/>
        <v>0</v>
      </c>
      <c r="Z16" s="19"/>
      <c r="AA16" s="19"/>
      <c r="AB16" s="19">
        <f t="shared" si="3"/>
        <v>12140.5</v>
      </c>
      <c r="AC16" s="19">
        <f t="shared" si="4"/>
        <v>12140.5</v>
      </c>
      <c r="AD16" s="19">
        <f t="shared" si="5"/>
        <v>12140.5</v>
      </c>
      <c r="AE16" s="19" t="s">
        <v>53</v>
      </c>
      <c r="AF16" s="25">
        <v>9980.9500000000007</v>
      </c>
      <c r="AG16" s="32">
        <f t="shared" si="6"/>
        <v>0.21636717947690301</v>
      </c>
      <c r="AH16" t="e">
        <f ca="1">IF(_xlfn.XLOOKUP(D16,'参考（不要动）'!A:A,'参考（不要动）'!B:B)&lt;1,"无养老金")</f>
        <v>#NAME?</v>
      </c>
      <c r="AI16" t="e">
        <f>IF(_xlfn.XLOOKUP(D16,'参考（不要动）'!D:D,'参考（不要动）'!E:E)&lt;1,"无公益岗工资")</f>
        <v>#N/A</v>
      </c>
      <c r="AJ16" t="e">
        <f ca="1">IF(_xlfn.XLOOKUP(D16,'参考（不要动）'!G:G,'参考（不要动）'!H:H)&lt;1,"无其他工资")</f>
        <v>#NAME?</v>
      </c>
      <c r="AK16" t="e">
        <f>IF(_xlfn.XLOOKUP(D16,'参考（不要动）'!J:J,'参考（不要动）'!K:K)&lt;1,"无低保金")</f>
        <v>#N/A</v>
      </c>
      <c r="AL16" t="e">
        <f>IF(_xlfn.XLOOKUP(D16,'参考（不要动）'!M:M,'参考（不要动）'!N:N)&lt;1,"无五保金")</f>
        <v>#N/A</v>
      </c>
      <c r="AM16" t="e">
        <f>IF(_xlfn.XLOOKUP(D16,'参考（不要动）'!P:P,'参考（不要动）'!Q:Q)&lt;1,"无产业奖励2000元")</f>
        <v>#N/A</v>
      </c>
      <c r="AN16" t="e">
        <f>_xlfn.XLOOKUP(D16,'参考（不要动）'!S:S,'参考（不要动）'!W:W)</f>
        <v>#N/A</v>
      </c>
      <c r="AO16" t="str">
        <f t="shared" si="7"/>
        <v>合格</v>
      </c>
      <c r="AP16" s="31" t="e">
        <f t="shared" si="8"/>
        <v>#DIV/0!</v>
      </c>
      <c r="AQ16" s="31" t="e">
        <f t="shared" si="9"/>
        <v>#DIV/0!</v>
      </c>
    </row>
    <row r="17" spans="1:43" ht="15">
      <c r="A17" s="18">
        <v>15</v>
      </c>
      <c r="B17" s="19" t="s">
        <v>41</v>
      </c>
      <c r="C17" s="19" t="s">
        <v>104</v>
      </c>
      <c r="D17" s="19" t="s">
        <v>105</v>
      </c>
      <c r="E17" s="19" t="s">
        <v>106</v>
      </c>
      <c r="F17" s="19" t="s">
        <v>107</v>
      </c>
      <c r="G17" s="51" t="s">
        <v>104</v>
      </c>
      <c r="H17" s="19">
        <v>1</v>
      </c>
      <c r="I17" s="19">
        <v>1</v>
      </c>
      <c r="J17" s="19" t="s">
        <v>47</v>
      </c>
      <c r="K17" s="19">
        <f t="shared" si="0"/>
        <v>2525</v>
      </c>
      <c r="L17" s="19"/>
      <c r="M17" s="19">
        <v>2525</v>
      </c>
      <c r="N17" s="19">
        <v>22500</v>
      </c>
      <c r="O17" s="19">
        <f t="shared" si="1"/>
        <v>7060.51</v>
      </c>
      <c r="P17" s="19"/>
      <c r="Q17" s="19"/>
      <c r="R17" s="19">
        <v>2160</v>
      </c>
      <c r="S17" s="19"/>
      <c r="T17" s="19"/>
      <c r="U17" s="19"/>
      <c r="V17" s="19"/>
      <c r="W17" s="19">
        <v>4900.51</v>
      </c>
      <c r="X17" s="19"/>
      <c r="Y17" s="19">
        <f t="shared" si="2"/>
        <v>0</v>
      </c>
      <c r="Z17" s="19"/>
      <c r="AA17" s="19"/>
      <c r="AB17" s="19">
        <f t="shared" si="3"/>
        <v>32085.51</v>
      </c>
      <c r="AC17" s="19">
        <f t="shared" si="4"/>
        <v>32085.51</v>
      </c>
      <c r="AD17" s="19">
        <f t="shared" si="5"/>
        <v>32085.51</v>
      </c>
      <c r="AE17" s="19" t="s">
        <v>53</v>
      </c>
      <c r="AF17" s="25">
        <v>26620.99</v>
      </c>
      <c r="AG17" s="32">
        <f t="shared" si="6"/>
        <v>0.205271103741822</v>
      </c>
      <c r="AH17" t="e">
        <f ca="1">IF(_xlfn.XLOOKUP(D17,'参考（不要动）'!A:A,'参考（不要动）'!B:B)&lt;1,"无养老金")</f>
        <v>#NAME?</v>
      </c>
      <c r="AI17" t="e">
        <f>IF(_xlfn.XLOOKUP(D17,'参考（不要动）'!D:D,'参考（不要动）'!E:E)&lt;1,"无公益岗工资")</f>
        <v>#N/A</v>
      </c>
      <c r="AJ17" t="e">
        <f ca="1">IF(_xlfn.XLOOKUP(D17,'参考（不要动）'!G:G,'参考（不要动）'!H:H)&lt;1,"无其他工资")</f>
        <v>#NAME?</v>
      </c>
      <c r="AK17" t="e">
        <f>IF(_xlfn.XLOOKUP(D17,'参考（不要动）'!J:J,'参考（不要动）'!K:K)&lt;1,"无低保金")</f>
        <v>#N/A</v>
      </c>
      <c r="AL17" t="e">
        <f>IF(_xlfn.XLOOKUP(D17,'参考（不要动）'!M:M,'参考（不要动）'!N:N)&lt;1,"无五保金")</f>
        <v>#N/A</v>
      </c>
      <c r="AM17" t="e">
        <f>IF(_xlfn.XLOOKUP(D17,'参考（不要动）'!P:P,'参考（不要动）'!Q:Q)&lt;1,"无产业奖励2000元")</f>
        <v>#N/A</v>
      </c>
      <c r="AN17" t="e">
        <f>_xlfn.XLOOKUP(D17,'参考（不要动）'!S:S,'参考（不要动）'!W:W)</f>
        <v>#N/A</v>
      </c>
      <c r="AO17" t="str">
        <f t="shared" si="7"/>
        <v>合格</v>
      </c>
      <c r="AP17" s="31" t="e">
        <f t="shared" si="8"/>
        <v>#DIV/0!</v>
      </c>
      <c r="AQ17" s="31" t="e">
        <f t="shared" si="9"/>
        <v>#DIV/0!</v>
      </c>
    </row>
    <row r="18" spans="1:43" ht="15">
      <c r="A18" s="18">
        <v>16</v>
      </c>
      <c r="B18" s="19" t="s">
        <v>41</v>
      </c>
      <c r="C18" s="19" t="s">
        <v>108</v>
      </c>
      <c r="D18" s="19" t="s">
        <v>109</v>
      </c>
      <c r="E18" s="19" t="s">
        <v>110</v>
      </c>
      <c r="F18" s="19" t="s">
        <v>111</v>
      </c>
      <c r="G18" s="51" t="s">
        <v>108</v>
      </c>
      <c r="H18" s="19">
        <v>2</v>
      </c>
      <c r="I18" s="19">
        <v>2</v>
      </c>
      <c r="J18" s="19" t="s">
        <v>47</v>
      </c>
      <c r="K18" s="19">
        <f t="shared" si="0"/>
        <v>0</v>
      </c>
      <c r="L18" s="19"/>
      <c r="M18" s="19"/>
      <c r="N18" s="19">
        <v>9000</v>
      </c>
      <c r="O18" s="19">
        <f t="shared" si="1"/>
        <v>21443.84</v>
      </c>
      <c r="P18" s="19">
        <v>8590</v>
      </c>
      <c r="Q18" s="19"/>
      <c r="R18" s="19">
        <v>4320</v>
      </c>
      <c r="S18" s="19"/>
      <c r="T18" s="19"/>
      <c r="U18" s="19"/>
      <c r="V18" s="19"/>
      <c r="W18" s="19">
        <v>8533.84</v>
      </c>
      <c r="X18" s="19"/>
      <c r="Y18" s="19">
        <f t="shared" si="2"/>
        <v>0</v>
      </c>
      <c r="Z18" s="19"/>
      <c r="AA18" s="19"/>
      <c r="AB18" s="19">
        <f t="shared" si="3"/>
        <v>30443.84</v>
      </c>
      <c r="AC18" s="19">
        <f t="shared" si="4"/>
        <v>30443.84</v>
      </c>
      <c r="AD18" s="19">
        <f t="shared" si="5"/>
        <v>15221.92</v>
      </c>
      <c r="AE18" s="19" t="s">
        <v>53</v>
      </c>
      <c r="AF18" s="25">
        <v>15159.24</v>
      </c>
      <c r="AG18" s="31">
        <f t="shared" si="6"/>
        <v>4.1347719278803097E-3</v>
      </c>
      <c r="AH18" t="e">
        <f ca="1">IF(_xlfn.XLOOKUP(D18,'参考（不要动）'!A:A,'参考（不要动）'!B:B)&lt;1,"无养老金")</f>
        <v>#NAME?</v>
      </c>
      <c r="AI18" t="e">
        <f>IF(_xlfn.XLOOKUP(D18,'参考（不要动）'!D:D,'参考（不要动）'!E:E)&lt;1,"无公益岗工资")</f>
        <v>#N/A</v>
      </c>
      <c r="AJ18" t="e">
        <f ca="1">IF(_xlfn.XLOOKUP(D18,'参考（不要动）'!G:G,'参考（不要动）'!H:H)&lt;1,"无其他工资")</f>
        <v>#NAME?</v>
      </c>
      <c r="AK18" t="b">
        <f>IF(_xlfn.XLOOKUP(D18,'参考（不要动）'!J:J,'参考（不要动）'!K:K)&lt;1,"无低保金")</f>
        <v>0</v>
      </c>
      <c r="AL18" t="e">
        <f>IF(_xlfn.XLOOKUP(D18,'参考（不要动）'!M:M,'参考（不要动）'!N:N)&lt;1,"无五保金")</f>
        <v>#N/A</v>
      </c>
      <c r="AM18" t="e">
        <f>IF(_xlfn.XLOOKUP(D18,'参考（不要动）'!P:P,'参考（不要动）'!Q:Q)&lt;1,"无产业奖励2000元")</f>
        <v>#N/A</v>
      </c>
      <c r="AN18" t="e">
        <f>_xlfn.XLOOKUP(D18,'参考（不要动）'!S:S,'参考（不要动）'!W:W)</f>
        <v>#N/A</v>
      </c>
      <c r="AO18" t="str">
        <f t="shared" si="7"/>
        <v>合格</v>
      </c>
      <c r="AP18" s="31" t="e">
        <f t="shared" si="8"/>
        <v>#DIV/0!</v>
      </c>
      <c r="AQ18" s="31" t="e">
        <f t="shared" si="9"/>
        <v>#DIV/0!</v>
      </c>
    </row>
    <row r="19" spans="1:43" ht="15">
      <c r="A19" s="18">
        <v>17</v>
      </c>
      <c r="B19" s="19" t="s">
        <v>41</v>
      </c>
      <c r="C19" s="19" t="s">
        <v>112</v>
      </c>
      <c r="D19" s="19" t="s">
        <v>113</v>
      </c>
      <c r="E19" s="19" t="s">
        <v>114</v>
      </c>
      <c r="F19" s="19" t="s">
        <v>115</v>
      </c>
      <c r="G19" s="51" t="s">
        <v>112</v>
      </c>
      <c r="H19" s="19">
        <v>6</v>
      </c>
      <c r="I19" s="19">
        <v>6</v>
      </c>
      <c r="J19" s="19" t="s">
        <v>47</v>
      </c>
      <c r="K19" s="19">
        <f t="shared" si="0"/>
        <v>125000</v>
      </c>
      <c r="L19" s="19"/>
      <c r="M19" s="19">
        <v>125000</v>
      </c>
      <c r="N19" s="19">
        <v>7500</v>
      </c>
      <c r="O19" s="19">
        <f t="shared" si="1"/>
        <v>2968.55</v>
      </c>
      <c r="P19" s="19"/>
      <c r="Q19" s="19"/>
      <c r="R19" s="19">
        <v>2100</v>
      </c>
      <c r="S19" s="19"/>
      <c r="T19" s="19"/>
      <c r="U19" s="19"/>
      <c r="V19" s="19"/>
      <c r="W19" s="19">
        <v>868.55</v>
      </c>
      <c r="X19" s="19"/>
      <c r="Y19" s="19">
        <f t="shared" si="2"/>
        <v>0</v>
      </c>
      <c r="Z19" s="19"/>
      <c r="AA19" s="19"/>
      <c r="AB19" s="19">
        <f t="shared" si="3"/>
        <v>135468.54999999999</v>
      </c>
      <c r="AC19" s="19">
        <f t="shared" si="4"/>
        <v>135468.54999999999</v>
      </c>
      <c r="AD19" s="19">
        <f t="shared" si="5"/>
        <v>22578.0916666667</v>
      </c>
      <c r="AE19" s="19" t="s">
        <v>53</v>
      </c>
      <c r="AF19" s="25">
        <v>22143.33</v>
      </c>
      <c r="AG19" s="31">
        <f t="shared" si="6"/>
        <v>1.96339785690182E-2</v>
      </c>
      <c r="AH19" t="e">
        <f ca="1">IF(_xlfn.XLOOKUP(D19,'参考（不要动）'!A:A,'参考（不要动）'!B:B)&lt;1,"无养老金")</f>
        <v>#NAME?</v>
      </c>
      <c r="AI19" t="e">
        <f>IF(_xlfn.XLOOKUP(D19,'参考（不要动）'!D:D,'参考（不要动）'!E:E)&lt;1,"无公益岗工资")</f>
        <v>#N/A</v>
      </c>
      <c r="AJ19" t="e">
        <f ca="1">IF(_xlfn.XLOOKUP(D19,'参考（不要动）'!G:G,'参考（不要动）'!H:H)&lt;1,"无其他工资")</f>
        <v>#NAME?</v>
      </c>
      <c r="AK19" t="e">
        <f>IF(_xlfn.XLOOKUP(D19,'参考（不要动）'!J:J,'参考（不要动）'!K:K)&lt;1,"无低保金")</f>
        <v>#N/A</v>
      </c>
      <c r="AL19" t="e">
        <f>IF(_xlfn.XLOOKUP(D19,'参考（不要动）'!M:M,'参考（不要动）'!N:N)&lt;1,"无五保金")</f>
        <v>#N/A</v>
      </c>
      <c r="AM19" t="e">
        <f>IF(_xlfn.XLOOKUP(D19,'参考（不要动）'!P:P,'参考（不要动）'!Q:Q)&lt;1,"无产业奖励2000元")</f>
        <v>#N/A</v>
      </c>
      <c r="AN19" t="e">
        <f>_xlfn.XLOOKUP(D19,'参考（不要动）'!S:S,'参考（不要动）'!W:W)</f>
        <v>#N/A</v>
      </c>
      <c r="AO19" t="str">
        <f t="shared" si="7"/>
        <v>合格</v>
      </c>
      <c r="AP19" s="31" t="e">
        <f t="shared" si="8"/>
        <v>#DIV/0!</v>
      </c>
      <c r="AQ19" s="31" t="e">
        <f t="shared" si="9"/>
        <v>#DIV/0!</v>
      </c>
    </row>
    <row r="20" spans="1:43" ht="15">
      <c r="A20" s="18">
        <v>18</v>
      </c>
      <c r="B20" s="19" t="s">
        <v>41</v>
      </c>
      <c r="C20" s="19" t="s">
        <v>116</v>
      </c>
      <c r="D20" s="19" t="s">
        <v>117</v>
      </c>
      <c r="E20" s="19" t="s">
        <v>118</v>
      </c>
      <c r="F20" s="19" t="s">
        <v>119</v>
      </c>
      <c r="G20" s="51" t="s">
        <v>116</v>
      </c>
      <c r="H20" s="19">
        <v>4</v>
      </c>
      <c r="I20" s="19">
        <v>4</v>
      </c>
      <c r="J20" s="19" t="s">
        <v>47</v>
      </c>
      <c r="K20" s="19">
        <f t="shared" si="0"/>
        <v>0</v>
      </c>
      <c r="L20" s="19"/>
      <c r="M20" s="19"/>
      <c r="N20" s="19">
        <v>30000</v>
      </c>
      <c r="O20" s="19">
        <f t="shared" si="1"/>
        <v>1598.21</v>
      </c>
      <c r="P20" s="19"/>
      <c r="Q20" s="19"/>
      <c r="R20" s="19"/>
      <c r="S20" s="19"/>
      <c r="T20" s="19"/>
      <c r="U20" s="19"/>
      <c r="V20" s="19"/>
      <c r="W20" s="19">
        <v>1598.21</v>
      </c>
      <c r="X20" s="19">
        <v>60000</v>
      </c>
      <c r="Y20" s="19">
        <f t="shared" si="2"/>
        <v>21600</v>
      </c>
      <c r="Z20" s="19">
        <v>21600</v>
      </c>
      <c r="AA20" s="19"/>
      <c r="AB20" s="19">
        <f t="shared" si="3"/>
        <v>91598.21</v>
      </c>
      <c r="AC20" s="19">
        <f t="shared" si="4"/>
        <v>69998.210000000006</v>
      </c>
      <c r="AD20" s="19">
        <f t="shared" si="5"/>
        <v>17499.552500000002</v>
      </c>
      <c r="AE20" s="19" t="s">
        <v>48</v>
      </c>
      <c r="AF20" s="25">
        <v>16941.28</v>
      </c>
      <c r="AG20" s="31">
        <f t="shared" si="6"/>
        <v>3.2953383687655401E-2</v>
      </c>
      <c r="AH20" t="e">
        <f ca="1">IF(_xlfn.XLOOKUP(D20,'参考（不要动）'!A:A,'参考（不要动）'!B:B)&lt;1,"无养老金")</f>
        <v>#NAME?</v>
      </c>
      <c r="AI20" t="e">
        <f>IF(_xlfn.XLOOKUP(D20,'参考（不要动）'!D:D,'参考（不要动）'!E:E)&lt;1,"无公益岗工资")</f>
        <v>#N/A</v>
      </c>
      <c r="AJ20" t="e">
        <f ca="1">IF(_xlfn.XLOOKUP(D20,'参考（不要动）'!G:G,'参考（不要动）'!H:H)&lt;1,"无其他工资")</f>
        <v>#NAME?</v>
      </c>
      <c r="AK20" t="e">
        <f>IF(_xlfn.XLOOKUP(D20,'参考（不要动）'!J:J,'参考（不要动）'!K:K)&lt;1,"无低保金")</f>
        <v>#N/A</v>
      </c>
      <c r="AL20" t="e">
        <f>IF(_xlfn.XLOOKUP(D20,'参考（不要动）'!M:M,'参考（不要动）'!N:N)&lt;1,"无五保金")</f>
        <v>#N/A</v>
      </c>
      <c r="AM20" t="e">
        <f>IF(_xlfn.XLOOKUP(D20,'参考（不要动）'!P:P,'参考（不要动）'!Q:Q)&lt;1,"无产业奖励2000元")</f>
        <v>#N/A</v>
      </c>
      <c r="AN20" t="e">
        <f>_xlfn.XLOOKUP(D20,'参考（不要动）'!S:S,'参考（不要动）'!W:W)</f>
        <v>#N/A</v>
      </c>
      <c r="AO20" t="str">
        <f t="shared" si="7"/>
        <v>合格</v>
      </c>
      <c r="AP20" s="31">
        <f t="shared" si="8"/>
        <v>0.36</v>
      </c>
      <c r="AQ20" s="31" t="str">
        <f t="shared" si="9"/>
        <v>合格</v>
      </c>
    </row>
    <row r="21" spans="1:43" ht="15">
      <c r="A21" s="18">
        <v>19</v>
      </c>
      <c r="B21" s="19" t="s">
        <v>41</v>
      </c>
      <c r="C21" s="19" t="s">
        <v>120</v>
      </c>
      <c r="D21" s="19" t="s">
        <v>121</v>
      </c>
      <c r="E21" s="19" t="s">
        <v>122</v>
      </c>
      <c r="F21" s="19" t="s">
        <v>123</v>
      </c>
      <c r="G21" s="51" t="s">
        <v>120</v>
      </c>
      <c r="H21" s="19">
        <v>2</v>
      </c>
      <c r="I21" s="19">
        <v>2</v>
      </c>
      <c r="J21" s="19" t="s">
        <v>47</v>
      </c>
      <c r="K21" s="19">
        <f t="shared" si="0"/>
        <v>8760</v>
      </c>
      <c r="L21" s="19">
        <v>8760</v>
      </c>
      <c r="M21" s="19"/>
      <c r="N21" s="19">
        <v>25000</v>
      </c>
      <c r="O21" s="19">
        <f t="shared" si="1"/>
        <v>16613.939999999999</v>
      </c>
      <c r="P21" s="19">
        <v>8590</v>
      </c>
      <c r="Q21" s="19"/>
      <c r="R21" s="19">
        <v>4080</v>
      </c>
      <c r="S21" s="19"/>
      <c r="T21" s="19"/>
      <c r="U21" s="19"/>
      <c r="V21" s="19"/>
      <c r="W21" s="19">
        <v>3943.94</v>
      </c>
      <c r="X21" s="19">
        <v>28000</v>
      </c>
      <c r="Y21" s="19">
        <f t="shared" si="2"/>
        <v>17000</v>
      </c>
      <c r="Z21" s="19">
        <v>17000</v>
      </c>
      <c r="AA21" s="19"/>
      <c r="AB21" s="19">
        <f t="shared" si="3"/>
        <v>78373.94</v>
      </c>
      <c r="AC21" s="19">
        <f t="shared" si="4"/>
        <v>61373.94</v>
      </c>
      <c r="AD21" s="19">
        <f t="shared" si="5"/>
        <v>30686.97</v>
      </c>
      <c r="AE21" s="19" t="s">
        <v>124</v>
      </c>
      <c r="AF21" s="25">
        <v>27232.5</v>
      </c>
      <c r="AG21" s="30">
        <f t="shared" si="6"/>
        <v>0.126851005232718</v>
      </c>
      <c r="AH21" t="e">
        <f ca="1">IF(_xlfn.XLOOKUP(D21,'参考（不要动）'!A:A,'参考（不要动）'!B:B)&lt;1,"无养老金")</f>
        <v>#NAME?</v>
      </c>
      <c r="AI21" t="b">
        <f>IF(_xlfn.XLOOKUP(D21,'参考（不要动）'!D:D,'参考（不要动）'!E:E)&lt;1,"无公益岗工资")</f>
        <v>0</v>
      </c>
      <c r="AJ21" t="e">
        <f ca="1">IF(_xlfn.XLOOKUP(D21,'参考（不要动）'!G:G,'参考（不要动）'!H:H)&lt;1,"无其他工资")</f>
        <v>#NAME?</v>
      </c>
      <c r="AK21" t="b">
        <f>IF(_xlfn.XLOOKUP(D21,'参考（不要动）'!J:J,'参考（不要动）'!K:K)&lt;1,"无低保金")</f>
        <v>0</v>
      </c>
      <c r="AL21" t="e">
        <f>IF(_xlfn.XLOOKUP(D21,'参考（不要动）'!M:M,'参考（不要动）'!N:N)&lt;1,"无五保金")</f>
        <v>#N/A</v>
      </c>
      <c r="AM21" t="e">
        <f>IF(_xlfn.XLOOKUP(D21,'参考（不要动）'!P:P,'参考（不要动）'!Q:Q)&lt;1,"无产业奖励2000元")</f>
        <v>#N/A</v>
      </c>
      <c r="AN21" t="e">
        <f>_xlfn.XLOOKUP(D21,'参考（不要动）'!S:S,'参考（不要动）'!W:W)</f>
        <v>#N/A</v>
      </c>
      <c r="AO21" t="str">
        <f t="shared" si="7"/>
        <v>合格</v>
      </c>
      <c r="AP21" s="31">
        <f t="shared" si="8"/>
        <v>0.60714285714285698</v>
      </c>
      <c r="AQ21" s="31" t="str">
        <f t="shared" si="9"/>
        <v>合格</v>
      </c>
    </row>
    <row r="22" spans="1:43" ht="15">
      <c r="A22" s="18">
        <v>20</v>
      </c>
      <c r="B22" s="19" t="s">
        <v>41</v>
      </c>
      <c r="C22" s="19" t="s">
        <v>125</v>
      </c>
      <c r="D22" s="19" t="s">
        <v>126</v>
      </c>
      <c r="E22" s="19" t="s">
        <v>127</v>
      </c>
      <c r="F22" s="19" t="s">
        <v>128</v>
      </c>
      <c r="G22" s="51" t="s">
        <v>125</v>
      </c>
      <c r="H22" s="19">
        <v>3</v>
      </c>
      <c r="I22" s="19">
        <v>3</v>
      </c>
      <c r="J22" s="19" t="s">
        <v>47</v>
      </c>
      <c r="K22" s="19">
        <f t="shared" si="0"/>
        <v>0</v>
      </c>
      <c r="L22" s="19"/>
      <c r="M22" s="19"/>
      <c r="N22" s="19"/>
      <c r="O22" s="19">
        <f t="shared" si="1"/>
        <v>6613.98</v>
      </c>
      <c r="P22" s="19">
        <v>4295</v>
      </c>
      <c r="Q22" s="19"/>
      <c r="R22" s="19"/>
      <c r="S22" s="19"/>
      <c r="T22" s="19"/>
      <c r="U22" s="19"/>
      <c r="V22" s="19"/>
      <c r="W22" s="19">
        <v>2318.98</v>
      </c>
      <c r="X22" s="19">
        <v>81000</v>
      </c>
      <c r="Y22" s="19">
        <f t="shared" si="2"/>
        <v>25800</v>
      </c>
      <c r="Z22" s="19">
        <v>25800</v>
      </c>
      <c r="AA22" s="19"/>
      <c r="AB22" s="19">
        <f t="shared" si="3"/>
        <v>87613.98</v>
      </c>
      <c r="AC22" s="19">
        <f t="shared" si="4"/>
        <v>61813.98</v>
      </c>
      <c r="AD22" s="19">
        <f t="shared" si="5"/>
        <v>20604.66</v>
      </c>
      <c r="AE22" s="19" t="s">
        <v>124</v>
      </c>
      <c r="AF22" s="25">
        <v>0</v>
      </c>
      <c r="AG22" s="30" t="e">
        <f t="shared" si="6"/>
        <v>#DIV/0!</v>
      </c>
      <c r="AH22" t="e">
        <f ca="1">IF(_xlfn.XLOOKUP(D22,'参考（不要动）'!A:A,'参考（不要动）'!B:B)&lt;1,"无养老金")</f>
        <v>#NAME?</v>
      </c>
      <c r="AI22" t="e">
        <f>IF(_xlfn.XLOOKUP(D22,'参考（不要动）'!D:D,'参考（不要动）'!E:E)&lt;1,"无公益岗工资")</f>
        <v>#N/A</v>
      </c>
      <c r="AJ22" t="e">
        <f ca="1">IF(_xlfn.XLOOKUP(D22,'参考（不要动）'!G:G,'参考（不要动）'!H:H)&lt;1,"无其他工资")</f>
        <v>#NAME?</v>
      </c>
      <c r="AK22" t="b">
        <f>IF(_xlfn.XLOOKUP(D22,'参考（不要动）'!J:J,'参考（不要动）'!K:K)&lt;1,"无低保金")</f>
        <v>0</v>
      </c>
      <c r="AL22" t="e">
        <f>IF(_xlfn.XLOOKUP(D22,'参考（不要动）'!M:M,'参考（不要动）'!N:N)&lt;1,"无五保金")</f>
        <v>#N/A</v>
      </c>
      <c r="AM22" t="e">
        <f>IF(_xlfn.XLOOKUP(D22,'参考（不要动）'!P:P,'参考（不要动）'!Q:Q)&lt;1,"无产业奖励2000元")</f>
        <v>#N/A</v>
      </c>
      <c r="AN22" t="e">
        <f>_xlfn.XLOOKUP(D22,'参考（不要动）'!S:S,'参考（不要动）'!W:W)</f>
        <v>#N/A</v>
      </c>
      <c r="AO22" t="str">
        <f t="shared" si="7"/>
        <v>合格</v>
      </c>
      <c r="AP22" s="31">
        <f t="shared" si="8"/>
        <v>0.31851851851851898</v>
      </c>
      <c r="AQ22" s="31" t="str">
        <f t="shared" si="9"/>
        <v>合格</v>
      </c>
    </row>
    <row r="23" spans="1:43" ht="15">
      <c r="A23" s="18">
        <v>21</v>
      </c>
      <c r="B23" s="19" t="s">
        <v>41</v>
      </c>
      <c r="C23" s="19" t="s">
        <v>129</v>
      </c>
      <c r="D23" s="19" t="s">
        <v>130</v>
      </c>
      <c r="E23" s="19" t="s">
        <v>131</v>
      </c>
      <c r="F23" s="19" t="s">
        <v>132</v>
      </c>
      <c r="G23" s="51" t="s">
        <v>129</v>
      </c>
      <c r="H23" s="19">
        <v>2</v>
      </c>
      <c r="I23" s="19">
        <v>2</v>
      </c>
      <c r="J23" s="19" t="s">
        <v>47</v>
      </c>
      <c r="K23" s="19">
        <f t="shared" si="0"/>
        <v>18000</v>
      </c>
      <c r="L23" s="19"/>
      <c r="M23" s="19">
        <v>18000</v>
      </c>
      <c r="N23" s="19">
        <v>12500</v>
      </c>
      <c r="O23" s="19">
        <f t="shared" si="1"/>
        <v>15849.81</v>
      </c>
      <c r="P23" s="19">
        <v>4295</v>
      </c>
      <c r="Q23" s="19"/>
      <c r="R23" s="19">
        <v>2280</v>
      </c>
      <c r="S23" s="19"/>
      <c r="T23" s="19"/>
      <c r="U23" s="19"/>
      <c r="V23" s="19"/>
      <c r="W23" s="19">
        <v>9274.81</v>
      </c>
      <c r="X23" s="19"/>
      <c r="Y23" s="19">
        <f t="shared" si="2"/>
        <v>0</v>
      </c>
      <c r="Z23" s="19"/>
      <c r="AA23" s="19"/>
      <c r="AB23" s="19">
        <f t="shared" si="3"/>
        <v>46349.81</v>
      </c>
      <c r="AC23" s="19">
        <f t="shared" si="4"/>
        <v>46349.81</v>
      </c>
      <c r="AD23" s="19">
        <f t="shared" si="5"/>
        <v>23174.904999999999</v>
      </c>
      <c r="AE23" s="19" t="s">
        <v>124</v>
      </c>
      <c r="AF23" s="25">
        <v>17994.939999999999</v>
      </c>
      <c r="AG23" s="32">
        <f t="shared" si="6"/>
        <v>0.287856753065028</v>
      </c>
      <c r="AH23" t="e">
        <f ca="1">IF(_xlfn.XLOOKUP(D23,'参考（不要动）'!A:A,'参考（不要动）'!B:B)&lt;1,"无养老金")</f>
        <v>#NAME?</v>
      </c>
      <c r="AI23" t="e">
        <f>IF(_xlfn.XLOOKUP(D23,'参考（不要动）'!D:D,'参考（不要动）'!E:E)&lt;1,"无公益岗工资")</f>
        <v>#N/A</v>
      </c>
      <c r="AJ23" t="e">
        <f ca="1">IF(_xlfn.XLOOKUP(D23,'参考（不要动）'!G:G,'参考（不要动）'!H:H)&lt;1,"无其他工资")</f>
        <v>#NAME?</v>
      </c>
      <c r="AK23" t="b">
        <f>IF(_xlfn.XLOOKUP(D23,'参考（不要动）'!J:J,'参考（不要动）'!K:K)&lt;1,"无低保金")</f>
        <v>0</v>
      </c>
      <c r="AL23" t="e">
        <f>IF(_xlfn.XLOOKUP(D23,'参考（不要动）'!M:M,'参考（不要动）'!N:N)&lt;1,"无五保金")</f>
        <v>#N/A</v>
      </c>
      <c r="AM23" t="e">
        <f>IF(_xlfn.XLOOKUP(D23,'参考（不要动）'!P:P,'参考（不要动）'!Q:Q)&lt;1,"无产业奖励2000元")</f>
        <v>#N/A</v>
      </c>
      <c r="AN23" t="e">
        <f>_xlfn.XLOOKUP(D23,'参考（不要动）'!S:S,'参考（不要动）'!W:W)</f>
        <v>#N/A</v>
      </c>
      <c r="AO23" t="str">
        <f t="shared" si="7"/>
        <v>合格</v>
      </c>
      <c r="AP23" s="31" t="e">
        <f t="shared" si="8"/>
        <v>#DIV/0!</v>
      </c>
      <c r="AQ23" s="31" t="e">
        <f t="shared" si="9"/>
        <v>#DIV/0!</v>
      </c>
    </row>
    <row r="24" spans="1:43" ht="15">
      <c r="A24" s="18">
        <v>22</v>
      </c>
      <c r="B24" s="19" t="s">
        <v>41</v>
      </c>
      <c r="C24" s="19" t="s">
        <v>133</v>
      </c>
      <c r="D24" s="19" t="s">
        <v>134</v>
      </c>
      <c r="E24" s="19" t="s">
        <v>135</v>
      </c>
      <c r="F24" s="19" t="s">
        <v>136</v>
      </c>
      <c r="G24" s="51" t="s">
        <v>133</v>
      </c>
      <c r="H24" s="19">
        <v>3</v>
      </c>
      <c r="I24" s="19">
        <v>3</v>
      </c>
      <c r="J24" s="19" t="s">
        <v>47</v>
      </c>
      <c r="K24" s="19">
        <f t="shared" si="0"/>
        <v>13760</v>
      </c>
      <c r="L24" s="19">
        <v>8760</v>
      </c>
      <c r="M24" s="19">
        <v>5000</v>
      </c>
      <c r="N24" s="19"/>
      <c r="O24" s="19">
        <f t="shared" si="1"/>
        <v>12591.3</v>
      </c>
      <c r="P24" s="19">
        <v>5295</v>
      </c>
      <c r="Q24" s="19"/>
      <c r="R24" s="19">
        <v>2040</v>
      </c>
      <c r="S24" s="19"/>
      <c r="T24" s="19"/>
      <c r="U24" s="19"/>
      <c r="V24" s="19"/>
      <c r="W24" s="19">
        <v>5256.3</v>
      </c>
      <c r="X24" s="19">
        <v>65000</v>
      </c>
      <c r="Y24" s="19">
        <f t="shared" si="2"/>
        <v>26000</v>
      </c>
      <c r="Z24" s="19">
        <v>26000</v>
      </c>
      <c r="AA24" s="19"/>
      <c r="AB24" s="19">
        <f t="shared" si="3"/>
        <v>91351.3</v>
      </c>
      <c r="AC24" s="19">
        <f t="shared" si="4"/>
        <v>65351.3</v>
      </c>
      <c r="AD24" s="19">
        <f t="shared" si="5"/>
        <v>21783.766666666699</v>
      </c>
      <c r="AE24" s="19" t="s">
        <v>124</v>
      </c>
      <c r="AF24" s="25">
        <v>19862.84</v>
      </c>
      <c r="AG24" s="30">
        <f t="shared" si="6"/>
        <v>9.6709567547576203E-2</v>
      </c>
      <c r="AH24" t="e">
        <f ca="1">IF(_xlfn.XLOOKUP(D24,'参考（不要动）'!A:A,'参考（不要动）'!B:B)&lt;1,"无养老金")</f>
        <v>#NAME?</v>
      </c>
      <c r="AI24" t="b">
        <f>IF(_xlfn.XLOOKUP(D24,'参考（不要动）'!D:D,'参考（不要动）'!E:E)&lt;1,"无公益岗工资")</f>
        <v>0</v>
      </c>
      <c r="AJ24" t="e">
        <f ca="1">IF(_xlfn.XLOOKUP(D24,'参考（不要动）'!G:G,'参考（不要动）'!H:H)&lt;1,"无其他工资")</f>
        <v>#NAME?</v>
      </c>
      <c r="AK24" t="b">
        <f>IF(_xlfn.XLOOKUP(D24,'参考（不要动）'!J:J,'参考（不要动）'!K:K)&lt;1,"无低保金")</f>
        <v>0</v>
      </c>
      <c r="AL24" t="e">
        <f>IF(_xlfn.XLOOKUP(D24,'参考（不要动）'!M:M,'参考（不要动）'!N:N)&lt;1,"无五保金")</f>
        <v>#N/A</v>
      </c>
      <c r="AM24" t="e">
        <f>IF(_xlfn.XLOOKUP(D24,'参考（不要动）'!P:P,'参考（不要动）'!Q:Q)&lt;1,"无产业奖励2000元")</f>
        <v>#N/A</v>
      </c>
      <c r="AN24" t="e">
        <f>_xlfn.XLOOKUP(D24,'参考（不要动）'!S:S,'参考（不要动）'!W:W)</f>
        <v>#N/A</v>
      </c>
      <c r="AO24" t="str">
        <f t="shared" si="7"/>
        <v>合格</v>
      </c>
      <c r="AP24" s="31">
        <f t="shared" si="8"/>
        <v>0.4</v>
      </c>
      <c r="AQ24" s="31" t="str">
        <f t="shared" si="9"/>
        <v>合格</v>
      </c>
    </row>
    <row r="25" spans="1:43" ht="15">
      <c r="A25" s="18">
        <v>23</v>
      </c>
      <c r="B25" s="19" t="s">
        <v>41</v>
      </c>
      <c r="C25" s="19" t="s">
        <v>137</v>
      </c>
      <c r="D25" s="19" t="s">
        <v>138</v>
      </c>
      <c r="E25" s="19" t="s">
        <v>139</v>
      </c>
      <c r="F25" s="19" t="s">
        <v>140</v>
      </c>
      <c r="G25" s="51" t="s">
        <v>141</v>
      </c>
      <c r="H25" s="19">
        <v>2</v>
      </c>
      <c r="I25" s="19">
        <v>2</v>
      </c>
      <c r="J25" s="19" t="s">
        <v>47</v>
      </c>
      <c r="K25" s="19">
        <f t="shared" si="0"/>
        <v>0</v>
      </c>
      <c r="L25" s="19"/>
      <c r="M25" s="19"/>
      <c r="N25" s="19">
        <v>63000</v>
      </c>
      <c r="O25" s="19">
        <f t="shared" si="1"/>
        <v>12329.47</v>
      </c>
      <c r="P25" s="19"/>
      <c r="Q25" s="19"/>
      <c r="R25" s="19">
        <v>4080</v>
      </c>
      <c r="S25" s="19"/>
      <c r="T25" s="19"/>
      <c r="U25" s="19"/>
      <c r="V25" s="19"/>
      <c r="W25" s="19">
        <v>8249.4699999999993</v>
      </c>
      <c r="X25" s="19">
        <v>20000</v>
      </c>
      <c r="Y25" s="19">
        <f t="shared" si="2"/>
        <v>7600</v>
      </c>
      <c r="Z25" s="19">
        <v>7600</v>
      </c>
      <c r="AA25" s="19"/>
      <c r="AB25" s="19">
        <f t="shared" si="3"/>
        <v>95329.47</v>
      </c>
      <c r="AC25" s="19">
        <f t="shared" si="4"/>
        <v>87729.47</v>
      </c>
      <c r="AD25" s="19">
        <f t="shared" si="5"/>
        <v>43864.735000000001</v>
      </c>
      <c r="AE25" s="19" t="s">
        <v>142</v>
      </c>
      <c r="AF25" s="25">
        <v>43838.74</v>
      </c>
      <c r="AG25" s="31">
        <f t="shared" si="6"/>
        <v>5.9296868477521497E-4</v>
      </c>
      <c r="AH25" t="e">
        <f ca="1">IF(_xlfn.XLOOKUP(D25,'参考（不要动）'!A:A,'参考（不要动）'!B:B)&lt;1,"无养老金")</f>
        <v>#NAME?</v>
      </c>
      <c r="AI25" t="e">
        <f>IF(_xlfn.XLOOKUP(D25,'参考（不要动）'!D:D,'参考（不要动）'!E:E)&lt;1,"无公益岗工资")</f>
        <v>#N/A</v>
      </c>
      <c r="AJ25" t="e">
        <f ca="1">IF(_xlfn.XLOOKUP(D25,'参考（不要动）'!G:G,'参考（不要动）'!H:H)&lt;1,"无其他工资")</f>
        <v>#NAME?</v>
      </c>
      <c r="AK25" t="e">
        <f>IF(_xlfn.XLOOKUP(D25,'参考（不要动）'!J:J,'参考（不要动）'!K:K)&lt;1,"无低保金")</f>
        <v>#N/A</v>
      </c>
      <c r="AL25" t="e">
        <f>IF(_xlfn.XLOOKUP(D25,'参考（不要动）'!M:M,'参考（不要动）'!N:N)&lt;1,"无五保金")</f>
        <v>#N/A</v>
      </c>
      <c r="AM25" t="e">
        <f>IF(_xlfn.XLOOKUP(D25,'参考（不要动）'!P:P,'参考（不要动）'!Q:Q)&lt;1,"无产业奖励2000元")</f>
        <v>#N/A</v>
      </c>
      <c r="AN25" t="e">
        <f>_xlfn.XLOOKUP(D25,'参考（不要动）'!S:S,'参考（不要动）'!W:W)</f>
        <v>#N/A</v>
      </c>
      <c r="AO25" t="str">
        <f t="shared" si="7"/>
        <v>合格</v>
      </c>
      <c r="AP25" s="31">
        <f t="shared" si="8"/>
        <v>0.38</v>
      </c>
      <c r="AQ25" s="31" t="str">
        <f t="shared" si="9"/>
        <v>合格</v>
      </c>
    </row>
    <row r="26" spans="1:43" ht="15">
      <c r="A26" s="18">
        <v>24</v>
      </c>
      <c r="B26" s="19" t="s">
        <v>41</v>
      </c>
      <c r="C26" s="19" t="s">
        <v>143</v>
      </c>
      <c r="D26" s="19" t="s">
        <v>144</v>
      </c>
      <c r="E26" s="19" t="s">
        <v>145</v>
      </c>
      <c r="F26" s="19" t="s">
        <v>146</v>
      </c>
      <c r="G26" s="51" t="s">
        <v>147</v>
      </c>
      <c r="H26" s="19">
        <v>5</v>
      </c>
      <c r="I26" s="19">
        <v>5</v>
      </c>
      <c r="J26" s="19" t="s">
        <v>47</v>
      </c>
      <c r="K26" s="19">
        <f t="shared" si="0"/>
        <v>0</v>
      </c>
      <c r="L26" s="19"/>
      <c r="M26" s="19"/>
      <c r="N26" s="19"/>
      <c r="O26" s="19">
        <f t="shared" si="1"/>
        <v>4910.7</v>
      </c>
      <c r="P26" s="19"/>
      <c r="Q26" s="19"/>
      <c r="R26" s="19">
        <v>1190</v>
      </c>
      <c r="S26" s="19"/>
      <c r="T26" s="19"/>
      <c r="U26" s="19"/>
      <c r="V26" s="19"/>
      <c r="W26" s="19">
        <v>3720.7</v>
      </c>
      <c r="X26" s="19">
        <v>95000</v>
      </c>
      <c r="Y26" s="19">
        <f t="shared" si="2"/>
        <v>34000</v>
      </c>
      <c r="Z26" s="19">
        <v>34000</v>
      </c>
      <c r="AA26" s="19"/>
      <c r="AB26" s="19">
        <f t="shared" si="3"/>
        <v>99910.7</v>
      </c>
      <c r="AC26" s="19">
        <f t="shared" si="4"/>
        <v>65910.7</v>
      </c>
      <c r="AD26" s="19">
        <f t="shared" si="5"/>
        <v>13182.14</v>
      </c>
      <c r="AE26" s="19" t="s">
        <v>124</v>
      </c>
      <c r="AF26" s="25">
        <v>0</v>
      </c>
      <c r="AG26" s="30" t="e">
        <f t="shared" si="6"/>
        <v>#DIV/0!</v>
      </c>
      <c r="AH26" t="e">
        <f ca="1">IF(_xlfn.XLOOKUP(D26,'参考（不要动）'!A:A,'参考（不要动）'!B:B)&lt;1,"无养老金")</f>
        <v>#NAME?</v>
      </c>
      <c r="AI26" t="e">
        <f>IF(_xlfn.XLOOKUP(D26,'参考（不要动）'!D:D,'参考（不要动）'!E:E)&lt;1,"无公益岗工资")</f>
        <v>#N/A</v>
      </c>
      <c r="AJ26" t="e">
        <f ca="1">IF(_xlfn.XLOOKUP(D26,'参考（不要动）'!G:G,'参考（不要动）'!H:H)&lt;1,"无其他工资")</f>
        <v>#NAME?</v>
      </c>
      <c r="AK26" t="e">
        <f>IF(_xlfn.XLOOKUP(D26,'参考（不要动）'!J:J,'参考（不要动）'!K:K)&lt;1,"无低保金")</f>
        <v>#N/A</v>
      </c>
      <c r="AL26" t="e">
        <f>IF(_xlfn.XLOOKUP(D26,'参考（不要动）'!M:M,'参考（不要动）'!N:N)&lt;1,"无五保金")</f>
        <v>#N/A</v>
      </c>
      <c r="AM26" t="e">
        <f>IF(_xlfn.XLOOKUP(D26,'参考（不要动）'!P:P,'参考（不要动）'!Q:Q)&lt;1,"无产业奖励2000元")</f>
        <v>#N/A</v>
      </c>
      <c r="AN26" t="e">
        <f>_xlfn.XLOOKUP(D26,'参考（不要动）'!S:S,'参考（不要动）'!W:W)</f>
        <v>#N/A</v>
      </c>
      <c r="AO26" t="str">
        <f t="shared" si="7"/>
        <v>合格</v>
      </c>
      <c r="AP26" s="31">
        <f t="shared" si="8"/>
        <v>0.35789473684210499</v>
      </c>
      <c r="AQ26" s="31" t="str">
        <f t="shared" si="9"/>
        <v>合格</v>
      </c>
    </row>
    <row r="27" spans="1:43" ht="15">
      <c r="A27" s="18">
        <v>25</v>
      </c>
      <c r="B27" s="19" t="s">
        <v>148</v>
      </c>
      <c r="C27" s="19" t="s">
        <v>149</v>
      </c>
      <c r="D27" s="19" t="s">
        <v>150</v>
      </c>
      <c r="E27" s="19" t="s">
        <v>151</v>
      </c>
      <c r="F27" s="19" t="s">
        <v>152</v>
      </c>
      <c r="G27" s="51" t="s">
        <v>153</v>
      </c>
      <c r="H27" s="19">
        <v>4</v>
      </c>
      <c r="I27" s="19">
        <v>4</v>
      </c>
      <c r="J27" s="19" t="s">
        <v>47</v>
      </c>
      <c r="K27" s="19">
        <f t="shared" si="0"/>
        <v>24000</v>
      </c>
      <c r="L27" s="19"/>
      <c r="M27" s="19">
        <v>24000</v>
      </c>
      <c r="N27" s="19"/>
      <c r="O27" s="19">
        <f t="shared" si="1"/>
        <v>4919.0600000000004</v>
      </c>
      <c r="P27" s="19"/>
      <c r="Q27" s="19"/>
      <c r="R27" s="19"/>
      <c r="S27" s="19"/>
      <c r="T27" s="19"/>
      <c r="U27" s="19"/>
      <c r="V27" s="19"/>
      <c r="W27" s="19">
        <v>4919.0600000000004</v>
      </c>
      <c r="X27" s="19">
        <v>144000</v>
      </c>
      <c r="Y27" s="19">
        <f t="shared" si="2"/>
        <v>48000</v>
      </c>
      <c r="Z27" s="19">
        <v>48000</v>
      </c>
      <c r="AA27" s="19"/>
      <c r="AB27" s="19">
        <f t="shared" si="3"/>
        <v>172919.06</v>
      </c>
      <c r="AC27" s="19">
        <f t="shared" si="4"/>
        <v>124919.06</v>
      </c>
      <c r="AD27" s="19">
        <f t="shared" si="5"/>
        <v>31229.764999999999</v>
      </c>
      <c r="AE27" s="19" t="s">
        <v>53</v>
      </c>
      <c r="AF27" s="25">
        <v>31116.41</v>
      </c>
      <c r="AG27" s="31">
        <f t="shared" si="6"/>
        <v>3.6429331018584601E-3</v>
      </c>
      <c r="AH27" t="e">
        <f ca="1">IF(_xlfn.XLOOKUP(D27,'参考（不要动）'!A:A,'参考（不要动）'!B:B)&lt;1,"无养老金")</f>
        <v>#NAME?</v>
      </c>
      <c r="AI27" t="e">
        <f>IF(_xlfn.XLOOKUP(D27,'参考（不要动）'!D:D,'参考（不要动）'!E:E)&lt;1,"无公益岗工资")</f>
        <v>#N/A</v>
      </c>
      <c r="AJ27" t="e">
        <f ca="1">IF(_xlfn.XLOOKUP(D27,'参考（不要动）'!G:G,'参考（不要动）'!H:H)&lt;1,"无其他工资")</f>
        <v>#NAME?</v>
      </c>
      <c r="AK27" t="e">
        <f>IF(_xlfn.XLOOKUP(D27,'参考（不要动）'!J:J,'参考（不要动）'!K:K)&lt;1,"无低保金")</f>
        <v>#N/A</v>
      </c>
      <c r="AL27" t="e">
        <f>IF(_xlfn.XLOOKUP(D27,'参考（不要动）'!M:M,'参考（不要动）'!N:N)&lt;1,"无五保金")</f>
        <v>#N/A</v>
      </c>
      <c r="AM27" t="e">
        <f>IF(_xlfn.XLOOKUP(D27,'参考（不要动）'!P:P,'参考（不要动）'!Q:Q)&lt;1,"无产业奖励2000元")</f>
        <v>#N/A</v>
      </c>
      <c r="AN27" t="e">
        <f>_xlfn.XLOOKUP(D27,'参考（不要动）'!S:S,'参考（不要动）'!W:W)</f>
        <v>#N/A</v>
      </c>
      <c r="AO27" t="str">
        <f t="shared" si="7"/>
        <v>合格</v>
      </c>
      <c r="AP27" s="31">
        <f t="shared" si="8"/>
        <v>0.33333333333333298</v>
      </c>
      <c r="AQ27" s="31" t="str">
        <f t="shared" si="9"/>
        <v>合格</v>
      </c>
    </row>
    <row r="28" spans="1:43" ht="15">
      <c r="A28" s="18">
        <v>26</v>
      </c>
      <c r="B28" s="19" t="s">
        <v>148</v>
      </c>
      <c r="C28" s="19" t="s">
        <v>154</v>
      </c>
      <c r="D28" s="19" t="s">
        <v>155</v>
      </c>
      <c r="E28" s="19" t="s">
        <v>156</v>
      </c>
      <c r="F28" s="19" t="s">
        <v>157</v>
      </c>
      <c r="G28" s="51" t="s">
        <v>154</v>
      </c>
      <c r="H28" s="19">
        <v>2</v>
      </c>
      <c r="I28" s="19">
        <v>2</v>
      </c>
      <c r="J28" s="19" t="s">
        <v>47</v>
      </c>
      <c r="K28" s="19">
        <f t="shared" si="0"/>
        <v>15000</v>
      </c>
      <c r="L28" s="19"/>
      <c r="M28" s="19">
        <v>15000</v>
      </c>
      <c r="N28" s="19"/>
      <c r="O28" s="19">
        <f t="shared" si="1"/>
        <v>9406.85</v>
      </c>
      <c r="P28" s="19">
        <v>4415</v>
      </c>
      <c r="Q28" s="19"/>
      <c r="R28" s="19">
        <v>1784.04</v>
      </c>
      <c r="S28" s="19"/>
      <c r="T28" s="19"/>
      <c r="U28" s="19"/>
      <c r="V28" s="19"/>
      <c r="W28" s="19">
        <v>3207.81</v>
      </c>
      <c r="X28" s="19">
        <v>36000</v>
      </c>
      <c r="Y28" s="19">
        <f t="shared" si="2"/>
        <v>12000</v>
      </c>
      <c r="Z28" s="19">
        <v>12000</v>
      </c>
      <c r="AA28" s="19"/>
      <c r="AB28" s="19">
        <f t="shared" si="3"/>
        <v>60406.85</v>
      </c>
      <c r="AC28" s="19">
        <f t="shared" si="4"/>
        <v>48406.85</v>
      </c>
      <c r="AD28" s="19">
        <f t="shared" si="5"/>
        <v>24203.424999999999</v>
      </c>
      <c r="AE28" s="19" t="s">
        <v>53</v>
      </c>
      <c r="AF28" s="25">
        <v>23504.06</v>
      </c>
      <c r="AG28" s="31">
        <f t="shared" si="6"/>
        <v>2.9755072102436698E-2</v>
      </c>
      <c r="AH28" t="e">
        <f ca="1">IF(_xlfn.XLOOKUP(D28,'参考（不要动）'!A:A,'参考（不要动）'!B:B)&lt;1,"无养老金")</f>
        <v>#NAME?</v>
      </c>
      <c r="AI28" t="e">
        <f>IF(_xlfn.XLOOKUP(D28,'参考（不要动）'!D:D,'参考（不要动）'!E:E)&lt;1,"无公益岗工资")</f>
        <v>#N/A</v>
      </c>
      <c r="AJ28" t="e">
        <f ca="1">IF(_xlfn.XLOOKUP(D28,'参考（不要动）'!G:G,'参考（不要动）'!H:H)&lt;1,"无其他工资")</f>
        <v>#NAME?</v>
      </c>
      <c r="AK28" t="b">
        <f>IF(_xlfn.XLOOKUP(D28,'参考（不要动）'!J:J,'参考（不要动）'!K:K)&lt;1,"无低保金")</f>
        <v>0</v>
      </c>
      <c r="AL28" t="e">
        <f>IF(_xlfn.XLOOKUP(D28,'参考（不要动）'!M:M,'参考（不要动）'!N:N)&lt;1,"无五保金")</f>
        <v>#N/A</v>
      </c>
      <c r="AM28" t="e">
        <f>IF(_xlfn.XLOOKUP(D28,'参考（不要动）'!P:P,'参考（不要动）'!Q:Q)&lt;1,"无产业奖励2000元")</f>
        <v>#N/A</v>
      </c>
      <c r="AN28" t="e">
        <f>_xlfn.XLOOKUP(D28,'参考（不要动）'!S:S,'参考（不要动）'!W:W)</f>
        <v>#N/A</v>
      </c>
      <c r="AO28" t="str">
        <f t="shared" si="7"/>
        <v>合格</v>
      </c>
      <c r="AP28" s="31">
        <f t="shared" si="8"/>
        <v>0.33333333333333298</v>
      </c>
      <c r="AQ28" s="31" t="str">
        <f t="shared" si="9"/>
        <v>合格</v>
      </c>
    </row>
    <row r="29" spans="1:43" ht="15">
      <c r="A29" s="18">
        <v>27</v>
      </c>
      <c r="B29" s="19" t="s">
        <v>148</v>
      </c>
      <c r="C29" s="19" t="s">
        <v>158</v>
      </c>
      <c r="D29" s="19" t="s">
        <v>159</v>
      </c>
      <c r="E29" s="19" t="s">
        <v>160</v>
      </c>
      <c r="F29" s="19" t="s">
        <v>161</v>
      </c>
      <c r="G29" s="51" t="s">
        <v>158</v>
      </c>
      <c r="H29" s="19">
        <v>6</v>
      </c>
      <c r="I29" s="19">
        <v>6</v>
      </c>
      <c r="J29" s="19" t="s">
        <v>47</v>
      </c>
      <c r="K29" s="19">
        <f t="shared" si="0"/>
        <v>52000</v>
      </c>
      <c r="L29" s="19"/>
      <c r="M29" s="19">
        <v>52000</v>
      </c>
      <c r="N29" s="19"/>
      <c r="O29" s="19">
        <f t="shared" si="1"/>
        <v>41020.5</v>
      </c>
      <c r="P29" s="19"/>
      <c r="Q29" s="19"/>
      <c r="R29" s="19">
        <v>37784.519999999997</v>
      </c>
      <c r="S29" s="19"/>
      <c r="T29" s="19"/>
      <c r="U29" s="19"/>
      <c r="V29" s="19"/>
      <c r="W29" s="19">
        <v>3235.98</v>
      </c>
      <c r="X29" s="19">
        <v>144000</v>
      </c>
      <c r="Y29" s="19">
        <f t="shared" si="2"/>
        <v>48000</v>
      </c>
      <c r="Z29" s="19">
        <v>48000</v>
      </c>
      <c r="AA29" s="19"/>
      <c r="AB29" s="19">
        <f t="shared" si="3"/>
        <v>237020.5</v>
      </c>
      <c r="AC29" s="19">
        <f t="shared" si="4"/>
        <v>189020.5</v>
      </c>
      <c r="AD29" s="19">
        <f t="shared" si="5"/>
        <v>31503.416666666701</v>
      </c>
      <c r="AE29" s="19" t="s">
        <v>53</v>
      </c>
      <c r="AF29" s="25">
        <v>31091.89</v>
      </c>
      <c r="AG29" s="31">
        <f t="shared" si="6"/>
        <v>1.32358202305071E-2</v>
      </c>
      <c r="AH29" t="e">
        <f ca="1">IF(_xlfn.XLOOKUP(D29,'参考（不要动）'!A:A,'参考（不要动）'!B:B)&lt;1,"无养老金")</f>
        <v>#NAME?</v>
      </c>
      <c r="AI29" t="e">
        <f>IF(_xlfn.XLOOKUP(D29,'参考（不要动）'!D:D,'参考（不要动）'!E:E)&lt;1,"无公益岗工资")</f>
        <v>#N/A</v>
      </c>
      <c r="AJ29" t="e">
        <f ca="1">IF(_xlfn.XLOOKUP(D29,'参考（不要动）'!G:G,'参考（不要动）'!H:H)&lt;1,"无其他工资")</f>
        <v>#NAME?</v>
      </c>
      <c r="AK29" t="e">
        <f>IF(_xlfn.XLOOKUP(D29,'参考（不要动）'!J:J,'参考（不要动）'!K:K)&lt;1,"无低保金")</f>
        <v>#N/A</v>
      </c>
      <c r="AL29" t="e">
        <f>IF(_xlfn.XLOOKUP(D29,'参考（不要动）'!M:M,'参考（不要动）'!N:N)&lt;1,"无五保金")</f>
        <v>#N/A</v>
      </c>
      <c r="AM29" t="e">
        <f>IF(_xlfn.XLOOKUP(D29,'参考（不要动）'!P:P,'参考（不要动）'!Q:Q)&lt;1,"无产业奖励2000元")</f>
        <v>#N/A</v>
      </c>
      <c r="AN29" t="e">
        <f>_xlfn.XLOOKUP(D29,'参考（不要动）'!S:S,'参考（不要动）'!W:W)</f>
        <v>#N/A</v>
      </c>
      <c r="AO29" t="str">
        <f t="shared" si="7"/>
        <v>合格</v>
      </c>
      <c r="AP29" s="31">
        <f t="shared" si="8"/>
        <v>0.33333333333333298</v>
      </c>
      <c r="AQ29" s="31" t="str">
        <f t="shared" si="9"/>
        <v>合格</v>
      </c>
    </row>
    <row r="30" spans="1:43" ht="15">
      <c r="A30" s="18">
        <v>28</v>
      </c>
      <c r="B30" s="19" t="s">
        <v>148</v>
      </c>
      <c r="C30" s="19" t="s">
        <v>162</v>
      </c>
      <c r="D30" s="19" t="s">
        <v>163</v>
      </c>
      <c r="E30" s="19" t="s">
        <v>164</v>
      </c>
      <c r="F30" s="19" t="s">
        <v>165</v>
      </c>
      <c r="G30" s="51" t="s">
        <v>162</v>
      </c>
      <c r="H30" s="19">
        <v>5</v>
      </c>
      <c r="I30" s="19">
        <v>5</v>
      </c>
      <c r="J30" s="19" t="s">
        <v>47</v>
      </c>
      <c r="K30" s="19">
        <f t="shared" si="0"/>
        <v>54570</v>
      </c>
      <c r="L30" s="22">
        <v>6570</v>
      </c>
      <c r="M30" s="22">
        <v>48000</v>
      </c>
      <c r="N30" s="22"/>
      <c r="O30" s="19">
        <f t="shared" si="1"/>
        <v>7471.92</v>
      </c>
      <c r="P30" s="22"/>
      <c r="Q30" s="22"/>
      <c r="R30" s="22">
        <v>1860</v>
      </c>
      <c r="S30" s="22"/>
      <c r="T30" s="22"/>
      <c r="U30" s="22"/>
      <c r="V30" s="22">
        <v>1700</v>
      </c>
      <c r="W30" s="19">
        <v>3911.92</v>
      </c>
      <c r="X30" s="19">
        <v>126000</v>
      </c>
      <c r="Y30" s="19">
        <f t="shared" si="2"/>
        <v>59500</v>
      </c>
      <c r="Z30" s="19">
        <v>59500</v>
      </c>
      <c r="AA30" s="19"/>
      <c r="AB30" s="19">
        <f t="shared" si="3"/>
        <v>188041.92</v>
      </c>
      <c r="AC30" s="19">
        <f t="shared" si="4"/>
        <v>128541.92</v>
      </c>
      <c r="AD30" s="19">
        <f t="shared" si="5"/>
        <v>25708.383999999998</v>
      </c>
      <c r="AE30" s="19" t="s">
        <v>48</v>
      </c>
      <c r="AF30" s="25">
        <v>24447.21</v>
      </c>
      <c r="AG30" s="31">
        <f t="shared" si="6"/>
        <v>5.1587645379574998E-2</v>
      </c>
      <c r="AH30" t="e">
        <f ca="1">IF(_xlfn.XLOOKUP(D30,'参考（不要动）'!A:A,'参考（不要动）'!B:B)&lt;1,"无养老金")</f>
        <v>#NAME?</v>
      </c>
      <c r="AI30" t="b">
        <f>IF(_xlfn.XLOOKUP(D30,'参考（不要动）'!D:D,'参考（不要动）'!E:E)&lt;1,"无公益岗工资")</f>
        <v>0</v>
      </c>
      <c r="AJ30" t="e">
        <f ca="1">IF(_xlfn.XLOOKUP(D30,'参考（不要动）'!G:G,'参考（不要动）'!H:H)&lt;1,"无其他工资")</f>
        <v>#NAME?</v>
      </c>
      <c r="AK30" t="e">
        <f>IF(_xlfn.XLOOKUP(D30,'参考（不要动）'!J:J,'参考（不要动）'!K:K)&lt;1,"无低保金")</f>
        <v>#N/A</v>
      </c>
      <c r="AL30" t="e">
        <f>IF(_xlfn.XLOOKUP(D30,'参考（不要动）'!M:M,'参考（不要动）'!N:N)&lt;1,"无五保金")</f>
        <v>#N/A</v>
      </c>
      <c r="AM30" t="e">
        <f>IF(_xlfn.XLOOKUP(D30,'参考（不要动）'!P:P,'参考（不要动）'!Q:Q)&lt;1,"无产业奖励2000元")</f>
        <v>#N/A</v>
      </c>
      <c r="AN30">
        <v>0</v>
      </c>
      <c r="AO30" t="str">
        <f t="shared" si="7"/>
        <v>合格</v>
      </c>
      <c r="AP30" s="31">
        <f t="shared" si="8"/>
        <v>0.47222222222222199</v>
      </c>
      <c r="AQ30" s="31" t="str">
        <f t="shared" si="9"/>
        <v>合格</v>
      </c>
    </row>
    <row r="31" spans="1:43" ht="15">
      <c r="A31" s="18">
        <v>29</v>
      </c>
      <c r="B31" s="19" t="s">
        <v>148</v>
      </c>
      <c r="C31" s="19" t="s">
        <v>166</v>
      </c>
      <c r="D31" s="19" t="s">
        <v>167</v>
      </c>
      <c r="E31" s="19" t="s">
        <v>168</v>
      </c>
      <c r="F31" s="19" t="s">
        <v>169</v>
      </c>
      <c r="G31" s="51" t="s">
        <v>166</v>
      </c>
      <c r="H31" s="19">
        <v>1</v>
      </c>
      <c r="I31" s="19">
        <v>1.17</v>
      </c>
      <c r="J31" s="19" t="s">
        <v>47</v>
      </c>
      <c r="K31" s="19">
        <f t="shared" si="0"/>
        <v>10000</v>
      </c>
      <c r="L31" s="19"/>
      <c r="M31" s="19">
        <v>10000</v>
      </c>
      <c r="N31" s="19">
        <v>24000</v>
      </c>
      <c r="O31" s="19">
        <f t="shared" si="1"/>
        <v>2501.17</v>
      </c>
      <c r="P31" s="19"/>
      <c r="Q31" s="19"/>
      <c r="R31" s="19"/>
      <c r="S31" s="19"/>
      <c r="T31" s="19"/>
      <c r="U31" s="19"/>
      <c r="V31" s="19"/>
      <c r="W31" s="19">
        <v>2501.17</v>
      </c>
      <c r="X31" s="19"/>
      <c r="Y31" s="19">
        <f t="shared" si="2"/>
        <v>0</v>
      </c>
      <c r="Z31" s="19"/>
      <c r="AA31" s="19"/>
      <c r="AB31" s="19">
        <f t="shared" si="3"/>
        <v>36501.17</v>
      </c>
      <c r="AC31" s="19">
        <f t="shared" si="4"/>
        <v>36501.17</v>
      </c>
      <c r="AD31" s="19">
        <f t="shared" si="5"/>
        <v>31197.581196581199</v>
      </c>
      <c r="AE31" s="19" t="s">
        <v>53</v>
      </c>
      <c r="AF31" s="25">
        <v>31175.62</v>
      </c>
      <c r="AG31" s="31">
        <f t="shared" si="6"/>
        <v>7.04434958509247E-4</v>
      </c>
      <c r="AH31" t="e">
        <f ca="1">IF(_xlfn.XLOOKUP(D31,'参考（不要动）'!A:A,'参考（不要动）'!B:B)&lt;1,"无养老金")</f>
        <v>#NAME?</v>
      </c>
      <c r="AI31" t="e">
        <f>IF(_xlfn.XLOOKUP(D31,'参考（不要动）'!D:D,'参考（不要动）'!E:E)&lt;1,"无公益岗工资")</f>
        <v>#N/A</v>
      </c>
      <c r="AJ31" t="e">
        <f ca="1">IF(_xlfn.XLOOKUP(D31,'参考（不要动）'!G:G,'参考（不要动）'!H:H)&lt;1,"无其他工资")</f>
        <v>#NAME?</v>
      </c>
      <c r="AK31" t="e">
        <f>IF(_xlfn.XLOOKUP(D31,'参考（不要动）'!J:J,'参考（不要动）'!K:K)&lt;1,"无低保金")</f>
        <v>#N/A</v>
      </c>
      <c r="AL31" t="e">
        <f>IF(_xlfn.XLOOKUP(D31,'参考（不要动）'!M:M,'参考（不要动）'!N:N)&lt;1,"无五保金")</f>
        <v>#N/A</v>
      </c>
      <c r="AM31" t="e">
        <f>IF(_xlfn.XLOOKUP(D31,'参考（不要动）'!P:P,'参考（不要动）'!Q:Q)&lt;1,"无产业奖励2000元")</f>
        <v>#N/A</v>
      </c>
      <c r="AN31" t="e">
        <f>_xlfn.XLOOKUP(D31,'参考（不要动）'!S:S,'参考（不要动）'!W:W)</f>
        <v>#N/A</v>
      </c>
      <c r="AO31" t="str">
        <f t="shared" si="7"/>
        <v>合格</v>
      </c>
      <c r="AP31" s="31" t="e">
        <f t="shared" si="8"/>
        <v>#DIV/0!</v>
      </c>
      <c r="AQ31" s="31" t="e">
        <f t="shared" si="9"/>
        <v>#DIV/0!</v>
      </c>
    </row>
    <row r="32" spans="1:43" ht="15">
      <c r="A32" s="18">
        <v>30</v>
      </c>
      <c r="B32" s="19" t="s">
        <v>148</v>
      </c>
      <c r="C32" s="19" t="s">
        <v>170</v>
      </c>
      <c r="D32" s="19" t="s">
        <v>171</v>
      </c>
      <c r="E32" s="19" t="s">
        <v>172</v>
      </c>
      <c r="F32" s="19" t="s">
        <v>173</v>
      </c>
      <c r="G32" s="51" t="s">
        <v>170</v>
      </c>
      <c r="H32" s="19">
        <v>5</v>
      </c>
      <c r="I32" s="19">
        <v>5</v>
      </c>
      <c r="J32" s="19" t="s">
        <v>47</v>
      </c>
      <c r="K32" s="19">
        <f t="shared" si="0"/>
        <v>40000</v>
      </c>
      <c r="L32" s="19"/>
      <c r="M32" s="19">
        <v>40000</v>
      </c>
      <c r="N32" s="19"/>
      <c r="O32" s="19">
        <f t="shared" si="1"/>
        <v>2335.0100000000002</v>
      </c>
      <c r="P32" s="19"/>
      <c r="Q32" s="19"/>
      <c r="R32" s="19"/>
      <c r="S32" s="19"/>
      <c r="T32" s="19"/>
      <c r="U32" s="19"/>
      <c r="V32" s="19"/>
      <c r="W32" s="19">
        <v>2335.0100000000002</v>
      </c>
      <c r="X32" s="19">
        <v>90000</v>
      </c>
      <c r="Y32" s="19">
        <f t="shared" si="2"/>
        <v>30000</v>
      </c>
      <c r="Z32" s="19">
        <v>30000</v>
      </c>
      <c r="AA32" s="19"/>
      <c r="AB32" s="19">
        <f t="shared" si="3"/>
        <v>132335.01</v>
      </c>
      <c r="AC32" s="19">
        <f t="shared" si="4"/>
        <v>102335.01</v>
      </c>
      <c r="AD32" s="19">
        <f t="shared" si="5"/>
        <v>20467.002</v>
      </c>
      <c r="AE32" s="19" t="s">
        <v>53</v>
      </c>
      <c r="AF32" s="25">
        <v>18824.32</v>
      </c>
      <c r="AG32" s="30">
        <f t="shared" si="6"/>
        <v>8.7263816169720898E-2</v>
      </c>
      <c r="AH32" t="e">
        <f ca="1">IF(_xlfn.XLOOKUP(D32,'参考（不要动）'!A:A,'参考（不要动）'!B:B)&lt;1,"无养老金")</f>
        <v>#NAME?</v>
      </c>
      <c r="AI32" t="e">
        <f>IF(_xlfn.XLOOKUP(D32,'参考（不要动）'!D:D,'参考（不要动）'!E:E)&lt;1,"无公益岗工资")</f>
        <v>#N/A</v>
      </c>
      <c r="AJ32" t="e">
        <f ca="1">IF(_xlfn.XLOOKUP(D32,'参考（不要动）'!G:G,'参考（不要动）'!H:H)&lt;1,"无其他工资")</f>
        <v>#NAME?</v>
      </c>
      <c r="AK32" t="e">
        <f>IF(_xlfn.XLOOKUP(D32,'参考（不要动）'!J:J,'参考（不要动）'!K:K)&lt;1,"无低保金")</f>
        <v>#N/A</v>
      </c>
      <c r="AL32" t="e">
        <f>IF(_xlfn.XLOOKUP(D32,'参考（不要动）'!M:M,'参考（不要动）'!N:N)&lt;1,"无五保金")</f>
        <v>#N/A</v>
      </c>
      <c r="AM32" t="e">
        <f>IF(_xlfn.XLOOKUP(D32,'参考（不要动）'!P:P,'参考（不要动）'!Q:Q)&lt;1,"无产业奖励2000元")</f>
        <v>#N/A</v>
      </c>
      <c r="AN32" t="e">
        <f>_xlfn.XLOOKUP(D32,'参考（不要动）'!S:S,'参考（不要动）'!W:W)</f>
        <v>#N/A</v>
      </c>
      <c r="AO32" t="str">
        <f t="shared" si="7"/>
        <v>合格</v>
      </c>
      <c r="AP32" s="31">
        <f t="shared" si="8"/>
        <v>0.33333333333333298</v>
      </c>
      <c r="AQ32" s="31" t="str">
        <f t="shared" si="9"/>
        <v>合格</v>
      </c>
    </row>
    <row r="33" spans="1:43" ht="15">
      <c r="A33" s="18">
        <v>31</v>
      </c>
      <c r="B33" s="19" t="s">
        <v>148</v>
      </c>
      <c r="C33" s="19" t="s">
        <v>174</v>
      </c>
      <c r="D33" s="19" t="s">
        <v>175</v>
      </c>
      <c r="E33" s="19" t="s">
        <v>176</v>
      </c>
      <c r="F33" s="19" t="s">
        <v>177</v>
      </c>
      <c r="G33" s="51" t="s">
        <v>178</v>
      </c>
      <c r="H33" s="19">
        <v>4</v>
      </c>
      <c r="I33" s="19">
        <v>4</v>
      </c>
      <c r="J33" s="19" t="s">
        <v>47</v>
      </c>
      <c r="K33" s="19">
        <f t="shared" si="0"/>
        <v>12000</v>
      </c>
      <c r="L33" s="19"/>
      <c r="M33" s="19">
        <v>12000</v>
      </c>
      <c r="N33" s="19"/>
      <c r="O33" s="19">
        <f t="shared" si="1"/>
        <v>14265.58</v>
      </c>
      <c r="P33" s="19">
        <v>5415</v>
      </c>
      <c r="Q33" s="19"/>
      <c r="R33" s="19">
        <v>3597.84</v>
      </c>
      <c r="S33" s="19"/>
      <c r="T33" s="19"/>
      <c r="U33" s="19"/>
      <c r="V33" s="19"/>
      <c r="W33" s="19">
        <v>5252.74</v>
      </c>
      <c r="X33" s="19">
        <v>54000</v>
      </c>
      <c r="Y33" s="19">
        <f t="shared" si="2"/>
        <v>18000</v>
      </c>
      <c r="Z33" s="19">
        <v>18000</v>
      </c>
      <c r="AA33" s="19"/>
      <c r="AB33" s="19">
        <f t="shared" si="3"/>
        <v>80265.58</v>
      </c>
      <c r="AC33" s="19">
        <f t="shared" si="4"/>
        <v>62265.58</v>
      </c>
      <c r="AD33" s="19">
        <f t="shared" si="5"/>
        <v>15566.395</v>
      </c>
      <c r="AE33" s="19" t="s">
        <v>53</v>
      </c>
      <c r="AF33" s="25">
        <v>14513.82</v>
      </c>
      <c r="AG33" s="31">
        <f t="shared" si="6"/>
        <v>7.2522258096076694E-2</v>
      </c>
      <c r="AH33" t="e">
        <f ca="1">IF(_xlfn.XLOOKUP(D33,'参考（不要动）'!A:A,'参考（不要动）'!B:B)&lt;1,"无养老金")</f>
        <v>#NAME?</v>
      </c>
      <c r="AI33" t="e">
        <f>IF(_xlfn.XLOOKUP(D33,'参考（不要动）'!D:D,'参考（不要动）'!E:E)&lt;1,"无公益岗工资")</f>
        <v>#N/A</v>
      </c>
      <c r="AJ33" t="e">
        <f ca="1">IF(_xlfn.XLOOKUP(D33,'参考（不要动）'!G:G,'参考（不要动）'!H:H)&lt;1,"无其他工资")</f>
        <v>#NAME?</v>
      </c>
      <c r="AK33" t="b">
        <f>IF(_xlfn.XLOOKUP(D33,'参考（不要动）'!J:J,'参考（不要动）'!K:K)&lt;1,"无低保金")</f>
        <v>0</v>
      </c>
      <c r="AL33" t="e">
        <f>IF(_xlfn.XLOOKUP(D33,'参考（不要动）'!M:M,'参考（不要动）'!N:N)&lt;1,"无五保金")</f>
        <v>#N/A</v>
      </c>
      <c r="AM33" t="e">
        <f>IF(_xlfn.XLOOKUP(D33,'参考（不要动）'!P:P,'参考（不要动）'!Q:Q)&lt;1,"无产业奖励2000元")</f>
        <v>#N/A</v>
      </c>
      <c r="AN33" t="e">
        <f>_xlfn.XLOOKUP(D33,'参考（不要动）'!S:S,'参考（不要动）'!W:W)</f>
        <v>#N/A</v>
      </c>
      <c r="AO33" t="str">
        <f t="shared" si="7"/>
        <v>合格</v>
      </c>
      <c r="AP33" s="31">
        <f t="shared" si="8"/>
        <v>0.33333333333333298</v>
      </c>
      <c r="AQ33" s="31" t="str">
        <f t="shared" si="9"/>
        <v>合格</v>
      </c>
    </row>
    <row r="34" spans="1:43" ht="15">
      <c r="A34" s="18">
        <v>32</v>
      </c>
      <c r="B34" s="19" t="s">
        <v>148</v>
      </c>
      <c r="C34" s="19" t="s">
        <v>179</v>
      </c>
      <c r="D34" s="19" t="s">
        <v>180</v>
      </c>
      <c r="E34" s="19" t="s">
        <v>181</v>
      </c>
      <c r="F34" s="19" t="s">
        <v>182</v>
      </c>
      <c r="G34" s="51" t="s">
        <v>179</v>
      </c>
      <c r="H34" s="19">
        <v>3</v>
      </c>
      <c r="I34" s="19">
        <v>3</v>
      </c>
      <c r="J34" s="19" t="s">
        <v>47</v>
      </c>
      <c r="K34" s="19">
        <f t="shared" si="0"/>
        <v>89400</v>
      </c>
      <c r="L34" s="22"/>
      <c r="M34" s="22">
        <v>89400</v>
      </c>
      <c r="N34" s="22">
        <v>10000</v>
      </c>
      <c r="O34" s="19">
        <f t="shared" si="1"/>
        <v>5459.27</v>
      </c>
      <c r="P34" s="22"/>
      <c r="Q34" s="22"/>
      <c r="R34" s="22"/>
      <c r="S34" s="22"/>
      <c r="T34" s="22"/>
      <c r="U34" s="22"/>
      <c r="V34" s="22">
        <v>3600</v>
      </c>
      <c r="W34" s="19">
        <v>1859.27</v>
      </c>
      <c r="X34" s="19"/>
      <c r="Y34" s="19">
        <f t="shared" si="2"/>
        <v>0</v>
      </c>
      <c r="Z34" s="19"/>
      <c r="AA34" s="19"/>
      <c r="AB34" s="19">
        <f t="shared" si="3"/>
        <v>104859.27</v>
      </c>
      <c r="AC34" s="19">
        <f t="shared" si="4"/>
        <v>104859.27</v>
      </c>
      <c r="AD34" s="19">
        <f t="shared" si="5"/>
        <v>34953.089999999997</v>
      </c>
      <c r="AE34" s="19" t="s">
        <v>48</v>
      </c>
      <c r="AF34" s="25">
        <v>32090.45</v>
      </c>
      <c r="AG34" s="30">
        <f t="shared" si="6"/>
        <v>8.9205355487380095E-2</v>
      </c>
      <c r="AH34" t="e">
        <f ca="1">IF(_xlfn.XLOOKUP(D34,'参考（不要动）'!A:A,'参考（不要动）'!B:B)&lt;1,"无养老金")</f>
        <v>#NAME?</v>
      </c>
      <c r="AI34" t="e">
        <f>IF(_xlfn.XLOOKUP(D34,'参考（不要动）'!D:D,'参考（不要动）'!E:E)&lt;1,"无公益岗工资")</f>
        <v>#N/A</v>
      </c>
      <c r="AJ34" t="e">
        <f ca="1">IF(_xlfn.XLOOKUP(D34,'参考（不要动）'!G:G,'参考（不要动）'!H:H)&lt;1,"无其他工资")</f>
        <v>#NAME?</v>
      </c>
      <c r="AK34" t="e">
        <f>IF(_xlfn.XLOOKUP(D34,'参考（不要动）'!J:J,'参考（不要动）'!K:K)&lt;1,"无低保金")</f>
        <v>#N/A</v>
      </c>
      <c r="AL34" t="e">
        <f>IF(_xlfn.XLOOKUP(D34,'参考（不要动）'!M:M,'参考（不要动）'!N:N)&lt;1,"无五保金")</f>
        <v>#N/A</v>
      </c>
      <c r="AM34" t="e">
        <f>IF(_xlfn.XLOOKUP(D34,'参考（不要动）'!P:P,'参考（不要动）'!Q:Q)&lt;1,"无产业奖励2000元")</f>
        <v>#N/A</v>
      </c>
      <c r="AN34">
        <v>0</v>
      </c>
      <c r="AO34" t="str">
        <f t="shared" si="7"/>
        <v>合格</v>
      </c>
      <c r="AP34" s="31" t="e">
        <f t="shared" si="8"/>
        <v>#DIV/0!</v>
      </c>
      <c r="AQ34" s="31" t="e">
        <f t="shared" si="9"/>
        <v>#DIV/0!</v>
      </c>
    </row>
    <row r="35" spans="1:43" ht="15">
      <c r="A35" s="18">
        <v>33</v>
      </c>
      <c r="B35" s="19" t="s">
        <v>148</v>
      </c>
      <c r="C35" s="19" t="s">
        <v>183</v>
      </c>
      <c r="D35" s="19" t="s">
        <v>184</v>
      </c>
      <c r="E35" s="19" t="s">
        <v>185</v>
      </c>
      <c r="F35" s="19" t="s">
        <v>186</v>
      </c>
      <c r="G35" s="51" t="s">
        <v>183</v>
      </c>
      <c r="H35" s="19">
        <v>3</v>
      </c>
      <c r="I35" s="19">
        <v>3</v>
      </c>
      <c r="J35" s="19" t="s">
        <v>47</v>
      </c>
      <c r="K35" s="19">
        <f t="shared" si="0"/>
        <v>75000</v>
      </c>
      <c r="L35" s="19"/>
      <c r="M35" s="19">
        <v>75000</v>
      </c>
      <c r="N35" s="19">
        <v>18000</v>
      </c>
      <c r="O35" s="19">
        <f t="shared" si="1"/>
        <v>2724.93</v>
      </c>
      <c r="P35" s="19"/>
      <c r="Q35" s="19"/>
      <c r="R35" s="19"/>
      <c r="S35" s="19"/>
      <c r="T35" s="19"/>
      <c r="U35" s="19"/>
      <c r="V35" s="19"/>
      <c r="W35" s="19">
        <v>2724.93</v>
      </c>
      <c r="X35" s="19"/>
      <c r="Y35" s="19">
        <f t="shared" si="2"/>
        <v>0</v>
      </c>
      <c r="Z35" s="19"/>
      <c r="AA35" s="19"/>
      <c r="AB35" s="19">
        <f t="shared" si="3"/>
        <v>95724.93</v>
      </c>
      <c r="AC35" s="19">
        <f t="shared" si="4"/>
        <v>95724.93</v>
      </c>
      <c r="AD35" s="19">
        <f t="shared" si="5"/>
        <v>31908.31</v>
      </c>
      <c r="AE35" s="19" t="s">
        <v>53</v>
      </c>
      <c r="AF35" s="25">
        <v>30117.68</v>
      </c>
      <c r="AG35" s="31">
        <f t="shared" si="6"/>
        <v>5.9454446690448998E-2</v>
      </c>
      <c r="AH35" t="e">
        <f ca="1">IF(_xlfn.XLOOKUP(D35,'参考（不要动）'!A:A,'参考（不要动）'!B:B)&lt;1,"无养老金")</f>
        <v>#NAME?</v>
      </c>
      <c r="AI35" t="e">
        <f>IF(_xlfn.XLOOKUP(D35,'参考（不要动）'!D:D,'参考（不要动）'!E:E)&lt;1,"无公益岗工资")</f>
        <v>#N/A</v>
      </c>
      <c r="AJ35" t="e">
        <f ca="1">IF(_xlfn.XLOOKUP(D35,'参考（不要动）'!G:G,'参考（不要动）'!H:H)&lt;1,"无其他工资")</f>
        <v>#NAME?</v>
      </c>
      <c r="AK35" t="e">
        <f>IF(_xlfn.XLOOKUP(D35,'参考（不要动）'!J:J,'参考（不要动）'!K:K)&lt;1,"无低保金")</f>
        <v>#N/A</v>
      </c>
      <c r="AL35" t="e">
        <f>IF(_xlfn.XLOOKUP(D35,'参考（不要动）'!M:M,'参考（不要动）'!N:N)&lt;1,"无五保金")</f>
        <v>#N/A</v>
      </c>
      <c r="AM35" t="e">
        <f>IF(_xlfn.XLOOKUP(D35,'参考（不要动）'!P:P,'参考（不要动）'!Q:Q)&lt;1,"无产业奖励2000元")</f>
        <v>#N/A</v>
      </c>
      <c r="AN35" t="e">
        <f>_xlfn.XLOOKUP(D35,'参考（不要动）'!S:S,'参考（不要动）'!W:W)</f>
        <v>#N/A</v>
      </c>
      <c r="AO35" t="str">
        <f t="shared" si="7"/>
        <v>合格</v>
      </c>
      <c r="AP35" s="31" t="e">
        <f t="shared" si="8"/>
        <v>#DIV/0!</v>
      </c>
      <c r="AQ35" s="31" t="e">
        <f t="shared" si="9"/>
        <v>#DIV/0!</v>
      </c>
    </row>
    <row r="36" spans="1:43" ht="15">
      <c r="A36" s="18">
        <v>34</v>
      </c>
      <c r="B36" s="19" t="s">
        <v>148</v>
      </c>
      <c r="C36" s="19" t="s">
        <v>187</v>
      </c>
      <c r="D36" s="19" t="s">
        <v>188</v>
      </c>
      <c r="E36" s="19" t="s">
        <v>189</v>
      </c>
      <c r="F36" s="19" t="s">
        <v>190</v>
      </c>
      <c r="G36" s="51" t="s">
        <v>187</v>
      </c>
      <c r="H36" s="19">
        <v>3</v>
      </c>
      <c r="I36" s="19">
        <v>3</v>
      </c>
      <c r="J36" s="19" t="s">
        <v>47</v>
      </c>
      <c r="K36" s="19">
        <f t="shared" si="0"/>
        <v>77000</v>
      </c>
      <c r="L36" s="19"/>
      <c r="M36" s="19">
        <v>77000</v>
      </c>
      <c r="N36" s="19">
        <v>18000</v>
      </c>
      <c r="O36" s="19">
        <f t="shared" si="1"/>
        <v>5477.14</v>
      </c>
      <c r="P36" s="19"/>
      <c r="Q36" s="19"/>
      <c r="R36" s="19"/>
      <c r="S36" s="19"/>
      <c r="T36" s="19"/>
      <c r="U36" s="19"/>
      <c r="V36" s="19"/>
      <c r="W36" s="19">
        <v>5477.14</v>
      </c>
      <c r="X36" s="19"/>
      <c r="Y36" s="19">
        <f t="shared" si="2"/>
        <v>0</v>
      </c>
      <c r="Z36" s="19"/>
      <c r="AA36" s="19"/>
      <c r="AB36" s="19">
        <f t="shared" si="3"/>
        <v>100477.14</v>
      </c>
      <c r="AC36" s="19">
        <f t="shared" si="4"/>
        <v>100477.14</v>
      </c>
      <c r="AD36" s="19">
        <f t="shared" si="5"/>
        <v>33492.379999999997</v>
      </c>
      <c r="AE36" s="19" t="s">
        <v>53</v>
      </c>
      <c r="AF36" s="25">
        <v>32249.919999999998</v>
      </c>
      <c r="AG36" s="31">
        <f t="shared" si="6"/>
        <v>3.8525987041208097E-2</v>
      </c>
      <c r="AH36" t="e">
        <f ca="1">IF(_xlfn.XLOOKUP(D36,'参考（不要动）'!A:A,'参考（不要动）'!B:B)&lt;1,"无养老金")</f>
        <v>#NAME?</v>
      </c>
      <c r="AI36" t="e">
        <f>IF(_xlfn.XLOOKUP(D36,'参考（不要动）'!D:D,'参考（不要动）'!E:E)&lt;1,"无公益岗工资")</f>
        <v>#N/A</v>
      </c>
      <c r="AJ36" t="e">
        <f ca="1">IF(_xlfn.XLOOKUP(D36,'参考（不要动）'!G:G,'参考（不要动）'!H:H)&lt;1,"无其他工资")</f>
        <v>#NAME?</v>
      </c>
      <c r="AK36" t="e">
        <f>IF(_xlfn.XLOOKUP(D36,'参考（不要动）'!J:J,'参考（不要动）'!K:K)&lt;1,"无低保金")</f>
        <v>#N/A</v>
      </c>
      <c r="AL36" t="e">
        <f>IF(_xlfn.XLOOKUP(D36,'参考（不要动）'!M:M,'参考（不要动）'!N:N)&lt;1,"无五保金")</f>
        <v>#N/A</v>
      </c>
      <c r="AM36" t="e">
        <f>IF(_xlfn.XLOOKUP(D36,'参考（不要动）'!P:P,'参考（不要动）'!Q:Q)&lt;1,"无产业奖励2000元")</f>
        <v>#N/A</v>
      </c>
      <c r="AN36" t="e">
        <f>_xlfn.XLOOKUP(D36,'参考（不要动）'!S:S,'参考（不要动）'!W:W)</f>
        <v>#N/A</v>
      </c>
      <c r="AO36" t="str">
        <f t="shared" si="7"/>
        <v>合格</v>
      </c>
      <c r="AP36" s="31" t="e">
        <f t="shared" si="8"/>
        <v>#DIV/0!</v>
      </c>
      <c r="AQ36" s="31" t="e">
        <f t="shared" si="9"/>
        <v>#DIV/0!</v>
      </c>
    </row>
    <row r="37" spans="1:43" ht="15">
      <c r="A37" s="18">
        <v>35</v>
      </c>
      <c r="B37" s="19" t="s">
        <v>148</v>
      </c>
      <c r="C37" s="19" t="s">
        <v>191</v>
      </c>
      <c r="D37" s="19" t="s">
        <v>192</v>
      </c>
      <c r="E37" s="19" t="s">
        <v>193</v>
      </c>
      <c r="F37" s="19" t="s">
        <v>194</v>
      </c>
      <c r="G37" s="51" t="s">
        <v>191</v>
      </c>
      <c r="H37" s="19">
        <v>3</v>
      </c>
      <c r="I37" s="19">
        <v>3</v>
      </c>
      <c r="J37" s="19" t="s">
        <v>47</v>
      </c>
      <c r="K37" s="19">
        <f t="shared" si="0"/>
        <v>40121.919999999998</v>
      </c>
      <c r="L37" s="19"/>
      <c r="M37" s="19">
        <v>40121.919999999998</v>
      </c>
      <c r="N37" s="19"/>
      <c r="O37" s="19">
        <f t="shared" si="1"/>
        <v>714.36</v>
      </c>
      <c r="P37" s="19"/>
      <c r="Q37" s="19"/>
      <c r="R37" s="19"/>
      <c r="S37" s="19"/>
      <c r="T37" s="19"/>
      <c r="U37" s="19"/>
      <c r="V37" s="19"/>
      <c r="W37" s="19">
        <v>714.36</v>
      </c>
      <c r="X37" s="19">
        <v>54000</v>
      </c>
      <c r="Y37" s="19">
        <f t="shared" si="2"/>
        <v>18000</v>
      </c>
      <c r="Z37" s="19">
        <v>18000</v>
      </c>
      <c r="AA37" s="19"/>
      <c r="AB37" s="19">
        <f t="shared" si="3"/>
        <v>94836.28</v>
      </c>
      <c r="AC37" s="19">
        <f t="shared" si="4"/>
        <v>76836.28</v>
      </c>
      <c r="AD37" s="19">
        <f t="shared" si="5"/>
        <v>25612.093333333301</v>
      </c>
      <c r="AE37" s="19" t="s">
        <v>53</v>
      </c>
      <c r="AF37" s="25">
        <v>24938.13</v>
      </c>
      <c r="AG37" s="31">
        <f t="shared" si="6"/>
        <v>2.7025415832434101E-2</v>
      </c>
      <c r="AH37" t="e">
        <f ca="1">IF(_xlfn.XLOOKUP(D37,'参考（不要动）'!A:A,'参考（不要动）'!B:B)&lt;1,"无养老金")</f>
        <v>#NAME?</v>
      </c>
      <c r="AI37" t="e">
        <f>IF(_xlfn.XLOOKUP(D37,'参考（不要动）'!D:D,'参考（不要动）'!E:E)&lt;1,"无公益岗工资")</f>
        <v>#N/A</v>
      </c>
      <c r="AJ37" t="e">
        <f ca="1">IF(_xlfn.XLOOKUP(D37,'参考（不要动）'!G:G,'参考（不要动）'!H:H)&lt;1,"无其他工资")</f>
        <v>#NAME?</v>
      </c>
      <c r="AK37" t="e">
        <f>IF(_xlfn.XLOOKUP(D37,'参考（不要动）'!J:J,'参考（不要动）'!K:K)&lt;1,"无低保金")</f>
        <v>#N/A</v>
      </c>
      <c r="AL37" t="e">
        <f>IF(_xlfn.XLOOKUP(D37,'参考（不要动）'!M:M,'参考（不要动）'!N:N)&lt;1,"无五保金")</f>
        <v>#N/A</v>
      </c>
      <c r="AM37" t="e">
        <f>IF(_xlfn.XLOOKUP(D37,'参考（不要动）'!P:P,'参考（不要动）'!Q:Q)&lt;1,"无产业奖励2000元")</f>
        <v>#N/A</v>
      </c>
      <c r="AN37" t="e">
        <f>_xlfn.XLOOKUP(D37,'参考（不要动）'!S:S,'参考（不要动）'!W:W)</f>
        <v>#N/A</v>
      </c>
      <c r="AO37" t="str">
        <f t="shared" si="7"/>
        <v>合格</v>
      </c>
      <c r="AP37" s="31">
        <f t="shared" si="8"/>
        <v>0.33333333333333298</v>
      </c>
      <c r="AQ37" s="31" t="str">
        <f t="shared" si="9"/>
        <v>合格</v>
      </c>
    </row>
    <row r="38" spans="1:43" ht="15">
      <c r="A38" s="18">
        <v>36</v>
      </c>
      <c r="B38" s="19" t="s">
        <v>148</v>
      </c>
      <c r="C38" s="19" t="s">
        <v>195</v>
      </c>
      <c r="D38" s="19" t="s">
        <v>196</v>
      </c>
      <c r="E38" s="19" t="s">
        <v>197</v>
      </c>
      <c r="F38" s="19" t="s">
        <v>198</v>
      </c>
      <c r="G38" s="51" t="s">
        <v>199</v>
      </c>
      <c r="H38" s="19">
        <v>3</v>
      </c>
      <c r="I38" s="19">
        <v>3</v>
      </c>
      <c r="J38" s="19" t="s">
        <v>47</v>
      </c>
      <c r="K38" s="19">
        <f t="shared" si="0"/>
        <v>88000</v>
      </c>
      <c r="L38" s="19"/>
      <c r="M38" s="19">
        <v>88000</v>
      </c>
      <c r="N38" s="19">
        <v>4800</v>
      </c>
      <c r="O38" s="19">
        <f t="shared" si="1"/>
        <v>996.41</v>
      </c>
      <c r="P38" s="19"/>
      <c r="Q38" s="19"/>
      <c r="R38" s="19"/>
      <c r="S38" s="19"/>
      <c r="T38" s="19"/>
      <c r="U38" s="19"/>
      <c r="V38" s="19"/>
      <c r="W38" s="19">
        <v>996.41</v>
      </c>
      <c r="X38" s="19"/>
      <c r="Y38" s="19">
        <f t="shared" si="2"/>
        <v>0</v>
      </c>
      <c r="Z38" s="19"/>
      <c r="AA38" s="19"/>
      <c r="AB38" s="19">
        <f t="shared" si="3"/>
        <v>93796.41</v>
      </c>
      <c r="AC38" s="19">
        <f t="shared" si="4"/>
        <v>93796.41</v>
      </c>
      <c r="AD38" s="19">
        <f t="shared" si="5"/>
        <v>31265.47</v>
      </c>
      <c r="AE38" s="19" t="s">
        <v>53</v>
      </c>
      <c r="AF38" s="25">
        <v>29926.37</v>
      </c>
      <c r="AG38" s="31">
        <f t="shared" si="6"/>
        <v>4.4746489467315999E-2</v>
      </c>
      <c r="AH38" t="e">
        <f ca="1">IF(_xlfn.XLOOKUP(D38,'参考（不要动）'!A:A,'参考（不要动）'!B:B)&lt;1,"无养老金")</f>
        <v>#NAME?</v>
      </c>
      <c r="AI38" t="e">
        <f>IF(_xlfn.XLOOKUP(D38,'参考（不要动）'!D:D,'参考（不要动）'!E:E)&lt;1,"无公益岗工资")</f>
        <v>#N/A</v>
      </c>
      <c r="AJ38" t="e">
        <f ca="1">IF(_xlfn.XLOOKUP(D38,'参考（不要动）'!G:G,'参考（不要动）'!H:H)&lt;1,"无其他工资")</f>
        <v>#NAME?</v>
      </c>
      <c r="AK38" t="e">
        <f>IF(_xlfn.XLOOKUP(D38,'参考（不要动）'!J:J,'参考（不要动）'!K:K)&lt;1,"无低保金")</f>
        <v>#N/A</v>
      </c>
      <c r="AL38" t="e">
        <f>IF(_xlfn.XLOOKUP(D38,'参考（不要动）'!M:M,'参考（不要动）'!N:N)&lt;1,"无五保金")</f>
        <v>#N/A</v>
      </c>
      <c r="AM38" t="e">
        <f>IF(_xlfn.XLOOKUP(D38,'参考（不要动）'!P:P,'参考（不要动）'!Q:Q)&lt;1,"无产业奖励2000元")</f>
        <v>#N/A</v>
      </c>
      <c r="AN38" t="e">
        <f>_xlfn.XLOOKUP(D38,'参考（不要动）'!S:S,'参考（不要动）'!W:W)</f>
        <v>#N/A</v>
      </c>
      <c r="AO38" t="str">
        <f t="shared" si="7"/>
        <v>合格</v>
      </c>
      <c r="AP38" s="31" t="e">
        <f t="shared" si="8"/>
        <v>#DIV/0!</v>
      </c>
      <c r="AQ38" s="31" t="e">
        <f t="shared" ref="AQ38:AQ101" si="10">IF(AP38&lt;0.2,"支出偏少",IF(AP38&gt;0.8,"支出偏大","合格"))</f>
        <v>#DIV/0!</v>
      </c>
    </row>
    <row r="39" spans="1:43" ht="15">
      <c r="A39" s="18">
        <v>37</v>
      </c>
      <c r="B39" s="19" t="s">
        <v>148</v>
      </c>
      <c r="C39" s="19" t="s">
        <v>200</v>
      </c>
      <c r="D39" s="19" t="s">
        <v>201</v>
      </c>
      <c r="E39" s="19" t="s">
        <v>202</v>
      </c>
      <c r="F39" s="19" t="s">
        <v>203</v>
      </c>
      <c r="G39" s="51" t="s">
        <v>200</v>
      </c>
      <c r="H39" s="19">
        <v>2</v>
      </c>
      <c r="I39" s="19">
        <v>2</v>
      </c>
      <c r="J39" s="19" t="s">
        <v>47</v>
      </c>
      <c r="K39" s="19">
        <f t="shared" si="0"/>
        <v>17000</v>
      </c>
      <c r="L39" s="19"/>
      <c r="M39" s="19">
        <v>17000</v>
      </c>
      <c r="N39" s="19"/>
      <c r="O39" s="19">
        <f t="shared" si="1"/>
        <v>4691.07</v>
      </c>
      <c r="P39" s="19"/>
      <c r="Q39" s="19"/>
      <c r="R39" s="19">
        <v>1860</v>
      </c>
      <c r="S39" s="19"/>
      <c r="T39" s="19"/>
      <c r="U39" s="19"/>
      <c r="V39" s="19"/>
      <c r="W39" s="19">
        <v>2831.07</v>
      </c>
      <c r="X39" s="19">
        <v>36000</v>
      </c>
      <c r="Y39" s="19">
        <f t="shared" si="2"/>
        <v>12000</v>
      </c>
      <c r="Z39" s="19">
        <v>12000</v>
      </c>
      <c r="AA39" s="19"/>
      <c r="AB39" s="19">
        <f t="shared" si="3"/>
        <v>57691.07</v>
      </c>
      <c r="AC39" s="19">
        <f t="shared" si="4"/>
        <v>45691.07</v>
      </c>
      <c r="AD39" s="19">
        <f t="shared" si="5"/>
        <v>22845.535</v>
      </c>
      <c r="AE39" s="19" t="s">
        <v>53</v>
      </c>
      <c r="AF39" s="25">
        <v>21533.68</v>
      </c>
      <c r="AG39" s="31">
        <f t="shared" si="6"/>
        <v>6.0921078050755799E-2</v>
      </c>
      <c r="AH39" t="e">
        <f ca="1">IF(_xlfn.XLOOKUP(D39,'参考（不要动）'!A:A,'参考（不要动）'!B:B)&lt;1,"无养老金")</f>
        <v>#NAME?</v>
      </c>
      <c r="AI39" t="e">
        <f>IF(_xlfn.XLOOKUP(D39,'参考（不要动）'!D:D,'参考（不要动）'!E:E)&lt;1,"无公益岗工资")</f>
        <v>#N/A</v>
      </c>
      <c r="AJ39" t="e">
        <f ca="1">IF(_xlfn.XLOOKUP(D39,'参考（不要动）'!G:G,'参考（不要动）'!H:H)&lt;1,"无其他工资")</f>
        <v>#NAME?</v>
      </c>
      <c r="AK39" t="e">
        <f>IF(_xlfn.XLOOKUP(D39,'参考（不要动）'!J:J,'参考（不要动）'!K:K)&lt;1,"无低保金")</f>
        <v>#N/A</v>
      </c>
      <c r="AL39" t="e">
        <f>IF(_xlfn.XLOOKUP(D39,'参考（不要动）'!M:M,'参考（不要动）'!N:N)&lt;1,"无五保金")</f>
        <v>#N/A</v>
      </c>
      <c r="AM39" t="e">
        <f>IF(_xlfn.XLOOKUP(D39,'参考（不要动）'!P:P,'参考（不要动）'!Q:Q)&lt;1,"无产业奖励2000元")</f>
        <v>#N/A</v>
      </c>
      <c r="AN39" t="e">
        <f>_xlfn.XLOOKUP(D39,'参考（不要动）'!S:S,'参考（不要动）'!W:W)</f>
        <v>#N/A</v>
      </c>
      <c r="AO39" t="str">
        <f t="shared" si="7"/>
        <v>合格</v>
      </c>
      <c r="AP39" s="31">
        <f t="shared" si="8"/>
        <v>0.33333333333333298</v>
      </c>
      <c r="AQ39" s="31" t="str">
        <f t="shared" si="10"/>
        <v>合格</v>
      </c>
    </row>
    <row r="40" spans="1:43" ht="15">
      <c r="A40" s="18">
        <v>38</v>
      </c>
      <c r="B40" s="19" t="s">
        <v>148</v>
      </c>
      <c r="C40" s="19" t="s">
        <v>204</v>
      </c>
      <c r="D40" s="19" t="s">
        <v>205</v>
      </c>
      <c r="E40" s="19" t="s">
        <v>206</v>
      </c>
      <c r="F40" s="19" t="s">
        <v>207</v>
      </c>
      <c r="G40" s="51" t="s">
        <v>204</v>
      </c>
      <c r="H40" s="19">
        <v>4</v>
      </c>
      <c r="I40" s="19">
        <v>3.17</v>
      </c>
      <c r="J40" s="19" t="s">
        <v>47</v>
      </c>
      <c r="K40" s="19">
        <f t="shared" si="0"/>
        <v>35000</v>
      </c>
      <c r="L40" s="19"/>
      <c r="M40" s="19">
        <v>35000</v>
      </c>
      <c r="N40" s="19"/>
      <c r="O40" s="19">
        <f t="shared" si="1"/>
        <v>2148.04</v>
      </c>
      <c r="P40" s="19"/>
      <c r="Q40" s="19"/>
      <c r="R40" s="19"/>
      <c r="S40" s="19"/>
      <c r="T40" s="19"/>
      <c r="U40" s="19"/>
      <c r="V40" s="19"/>
      <c r="W40" s="19">
        <v>2148.04</v>
      </c>
      <c r="X40" s="19">
        <v>99000</v>
      </c>
      <c r="Y40" s="19">
        <f t="shared" si="2"/>
        <v>33000</v>
      </c>
      <c r="Z40" s="19">
        <v>33000</v>
      </c>
      <c r="AA40" s="19"/>
      <c r="AB40" s="19">
        <f t="shared" si="3"/>
        <v>136148.04</v>
      </c>
      <c r="AC40" s="19">
        <f t="shared" si="4"/>
        <v>103148.04</v>
      </c>
      <c r="AD40" s="19">
        <f t="shared" si="5"/>
        <v>32538.813880126199</v>
      </c>
      <c r="AE40" s="19" t="s">
        <v>53</v>
      </c>
      <c r="AF40" s="25">
        <v>30646.2</v>
      </c>
      <c r="AG40" s="31">
        <f t="shared" si="6"/>
        <v>6.1756886012823697E-2</v>
      </c>
      <c r="AH40" t="e">
        <f ca="1">IF(_xlfn.XLOOKUP(D40,'参考（不要动）'!A:A,'参考（不要动）'!B:B)&lt;1,"无养老金")</f>
        <v>#NAME?</v>
      </c>
      <c r="AI40" t="e">
        <f>IF(_xlfn.XLOOKUP(D40,'参考（不要动）'!D:D,'参考（不要动）'!E:E)&lt;1,"无公益岗工资")</f>
        <v>#N/A</v>
      </c>
      <c r="AJ40" t="e">
        <f ca="1">IF(_xlfn.XLOOKUP(D40,'参考（不要动）'!G:G,'参考（不要动）'!H:H)&lt;1,"无其他工资")</f>
        <v>#NAME?</v>
      </c>
      <c r="AK40" t="e">
        <f>IF(_xlfn.XLOOKUP(D40,'参考（不要动）'!J:J,'参考（不要动）'!K:K)&lt;1,"无低保金")</f>
        <v>#N/A</v>
      </c>
      <c r="AL40" t="e">
        <f>IF(_xlfn.XLOOKUP(D40,'参考（不要动）'!M:M,'参考（不要动）'!N:N)&lt;1,"无五保金")</f>
        <v>#N/A</v>
      </c>
      <c r="AM40" t="e">
        <f>IF(_xlfn.XLOOKUP(D40,'参考（不要动）'!P:P,'参考（不要动）'!Q:Q)&lt;1,"无产业奖励2000元")</f>
        <v>#N/A</v>
      </c>
      <c r="AN40" t="e">
        <f>_xlfn.XLOOKUP(D40,'参考（不要动）'!S:S,'参考（不要动）'!W:W)</f>
        <v>#N/A</v>
      </c>
      <c r="AO40" t="str">
        <f t="shared" si="7"/>
        <v>合格</v>
      </c>
      <c r="AP40" s="31">
        <f t="shared" si="8"/>
        <v>0.33333333333333298</v>
      </c>
      <c r="AQ40" s="31" t="str">
        <f t="shared" si="10"/>
        <v>合格</v>
      </c>
    </row>
    <row r="41" spans="1:43" ht="15">
      <c r="A41" s="18">
        <v>39</v>
      </c>
      <c r="B41" s="19" t="s">
        <v>148</v>
      </c>
      <c r="C41" s="19" t="s">
        <v>208</v>
      </c>
      <c r="D41" s="19" t="s">
        <v>209</v>
      </c>
      <c r="E41" s="19" t="s">
        <v>210</v>
      </c>
      <c r="F41" s="19" t="s">
        <v>211</v>
      </c>
      <c r="G41" s="51" t="s">
        <v>208</v>
      </c>
      <c r="H41" s="19">
        <v>3</v>
      </c>
      <c r="I41" s="19">
        <v>3</v>
      </c>
      <c r="J41" s="19" t="s">
        <v>47</v>
      </c>
      <c r="K41" s="19">
        <f t="shared" si="0"/>
        <v>6570</v>
      </c>
      <c r="L41" s="19">
        <v>6570</v>
      </c>
      <c r="M41" s="19"/>
      <c r="N41" s="19"/>
      <c r="O41" s="19">
        <f t="shared" si="1"/>
        <v>4659.16</v>
      </c>
      <c r="P41" s="19"/>
      <c r="Q41" s="19"/>
      <c r="R41" s="19"/>
      <c r="S41" s="19"/>
      <c r="T41" s="19"/>
      <c r="U41" s="19"/>
      <c r="V41" s="19"/>
      <c r="W41" s="19">
        <v>4659.16</v>
      </c>
      <c r="X41" s="19">
        <v>126000</v>
      </c>
      <c r="Y41" s="19">
        <f t="shared" si="2"/>
        <v>42000</v>
      </c>
      <c r="Z41" s="19">
        <v>42000</v>
      </c>
      <c r="AA41" s="19"/>
      <c r="AB41" s="19">
        <f t="shared" si="3"/>
        <v>137229.16</v>
      </c>
      <c r="AC41" s="19">
        <f t="shared" si="4"/>
        <v>95229.16</v>
      </c>
      <c r="AD41" s="19">
        <f t="shared" si="5"/>
        <v>31743.053333333301</v>
      </c>
      <c r="AE41" s="19" t="s">
        <v>48</v>
      </c>
      <c r="AF41" s="25">
        <v>30927.39</v>
      </c>
      <c r="AG41" s="31">
        <f t="shared" si="6"/>
        <v>2.6373493959021499E-2</v>
      </c>
      <c r="AH41" t="e">
        <f ca="1">IF(_xlfn.XLOOKUP(D41,'参考（不要动）'!A:A,'参考（不要动）'!B:B)&lt;1,"无养老金")</f>
        <v>#NAME?</v>
      </c>
      <c r="AI41" t="b">
        <f>IF(_xlfn.XLOOKUP(D41,'参考（不要动）'!D:D,'参考（不要动）'!E:E)&lt;1,"无公益岗工资")</f>
        <v>0</v>
      </c>
      <c r="AJ41" t="e">
        <f ca="1">IF(_xlfn.XLOOKUP(D41,'参考（不要动）'!G:G,'参考（不要动）'!H:H)&lt;1,"无其他工资")</f>
        <v>#NAME?</v>
      </c>
      <c r="AK41" t="e">
        <f>IF(_xlfn.XLOOKUP(D41,'参考（不要动）'!J:J,'参考（不要动）'!K:K)&lt;1,"无低保金")</f>
        <v>#N/A</v>
      </c>
      <c r="AL41" t="e">
        <f>IF(_xlfn.XLOOKUP(D41,'参考（不要动）'!M:M,'参考（不要动）'!N:N)&lt;1,"无五保金")</f>
        <v>#N/A</v>
      </c>
      <c r="AM41" t="e">
        <f>IF(_xlfn.XLOOKUP(D41,'参考（不要动）'!P:P,'参考（不要动）'!Q:Q)&lt;1,"无产业奖励2000元")</f>
        <v>#N/A</v>
      </c>
      <c r="AN41" t="e">
        <f>_xlfn.XLOOKUP(D41,'参考（不要动）'!S:S,'参考（不要动）'!W:W)</f>
        <v>#N/A</v>
      </c>
      <c r="AO41" t="str">
        <f t="shared" si="7"/>
        <v>合格</v>
      </c>
      <c r="AP41" s="31">
        <f t="shared" si="8"/>
        <v>0.33333333333333298</v>
      </c>
      <c r="AQ41" s="31" t="str">
        <f t="shared" si="10"/>
        <v>合格</v>
      </c>
    </row>
    <row r="42" spans="1:43" ht="15">
      <c r="A42" s="18">
        <v>40</v>
      </c>
      <c r="B42" s="19" t="s">
        <v>148</v>
      </c>
      <c r="C42" s="19" t="s">
        <v>212</v>
      </c>
      <c r="D42" s="19" t="s">
        <v>213</v>
      </c>
      <c r="E42" s="19" t="s">
        <v>214</v>
      </c>
      <c r="F42" s="19" t="s">
        <v>215</v>
      </c>
      <c r="G42" s="51" t="s">
        <v>212</v>
      </c>
      <c r="H42" s="19">
        <v>3</v>
      </c>
      <c r="I42" s="19">
        <v>3</v>
      </c>
      <c r="J42" s="19" t="s">
        <v>47</v>
      </c>
      <c r="K42" s="19">
        <f t="shared" si="0"/>
        <v>30000</v>
      </c>
      <c r="L42" s="19"/>
      <c r="M42" s="19">
        <v>30000</v>
      </c>
      <c r="N42" s="19"/>
      <c r="O42" s="19">
        <f t="shared" si="1"/>
        <v>10058.51</v>
      </c>
      <c r="P42" s="19"/>
      <c r="Q42" s="19"/>
      <c r="R42" s="19"/>
      <c r="S42" s="19"/>
      <c r="T42" s="19"/>
      <c r="U42" s="19"/>
      <c r="V42" s="19"/>
      <c r="W42" s="19">
        <v>10058.51</v>
      </c>
      <c r="X42" s="19">
        <v>90000</v>
      </c>
      <c r="Y42" s="19">
        <f t="shared" si="2"/>
        <v>30000</v>
      </c>
      <c r="Z42" s="19">
        <v>30000</v>
      </c>
      <c r="AA42" s="19"/>
      <c r="AB42" s="19">
        <f t="shared" si="3"/>
        <v>130058.51</v>
      </c>
      <c r="AC42" s="19">
        <f t="shared" si="4"/>
        <v>100058.51</v>
      </c>
      <c r="AD42" s="19">
        <f t="shared" si="5"/>
        <v>33352.836666666699</v>
      </c>
      <c r="AE42" s="19" t="s">
        <v>53</v>
      </c>
      <c r="AF42" s="25">
        <v>29997.06</v>
      </c>
      <c r="AG42" s="30">
        <f t="shared" si="6"/>
        <v>0.11187018550040199</v>
      </c>
      <c r="AH42" t="e">
        <f ca="1">IF(_xlfn.XLOOKUP(D42,'参考（不要动）'!A:A,'参考（不要动）'!B:B)&lt;1,"无养老金")</f>
        <v>#NAME?</v>
      </c>
      <c r="AI42" t="e">
        <f>IF(_xlfn.XLOOKUP(D42,'参考（不要动）'!D:D,'参考（不要动）'!E:E)&lt;1,"无公益岗工资")</f>
        <v>#N/A</v>
      </c>
      <c r="AJ42" t="e">
        <f ca="1">IF(_xlfn.XLOOKUP(D42,'参考（不要动）'!G:G,'参考（不要动）'!H:H)&lt;1,"无其他工资")</f>
        <v>#NAME?</v>
      </c>
      <c r="AK42" t="e">
        <f>IF(_xlfn.XLOOKUP(D42,'参考（不要动）'!J:J,'参考（不要动）'!K:K)&lt;1,"无低保金")</f>
        <v>#N/A</v>
      </c>
      <c r="AL42" t="e">
        <f>IF(_xlfn.XLOOKUP(D42,'参考（不要动）'!M:M,'参考（不要动）'!N:N)&lt;1,"无五保金")</f>
        <v>#N/A</v>
      </c>
      <c r="AM42" t="e">
        <f>IF(_xlfn.XLOOKUP(D42,'参考（不要动）'!P:P,'参考（不要动）'!Q:Q)&lt;1,"无产业奖励2000元")</f>
        <v>#N/A</v>
      </c>
      <c r="AN42" t="e">
        <f>_xlfn.XLOOKUP(D42,'参考（不要动）'!S:S,'参考（不要动）'!W:W)</f>
        <v>#N/A</v>
      </c>
      <c r="AO42" t="str">
        <f t="shared" si="7"/>
        <v>合格</v>
      </c>
      <c r="AP42" s="31">
        <f t="shared" si="8"/>
        <v>0.33333333333333298</v>
      </c>
      <c r="AQ42" s="31" t="str">
        <f t="shared" si="10"/>
        <v>合格</v>
      </c>
    </row>
    <row r="43" spans="1:43" ht="15">
      <c r="A43" s="18">
        <v>41</v>
      </c>
      <c r="B43" s="19" t="s">
        <v>148</v>
      </c>
      <c r="C43" s="19" t="s">
        <v>216</v>
      </c>
      <c r="D43" s="19" t="s">
        <v>217</v>
      </c>
      <c r="E43" s="19" t="s">
        <v>218</v>
      </c>
      <c r="F43" s="19" t="s">
        <v>219</v>
      </c>
      <c r="G43" s="51" t="s">
        <v>216</v>
      </c>
      <c r="H43" s="19">
        <v>4</v>
      </c>
      <c r="I43" s="19">
        <v>4</v>
      </c>
      <c r="J43" s="19" t="s">
        <v>47</v>
      </c>
      <c r="K43" s="19">
        <f t="shared" si="0"/>
        <v>15000</v>
      </c>
      <c r="L43" s="19"/>
      <c r="M43" s="19">
        <v>15000</v>
      </c>
      <c r="N43" s="19"/>
      <c r="O43" s="19">
        <f t="shared" si="1"/>
        <v>4701.58</v>
      </c>
      <c r="P43" s="19"/>
      <c r="Q43" s="19"/>
      <c r="R43" s="19">
        <v>1860</v>
      </c>
      <c r="S43" s="19"/>
      <c r="T43" s="19"/>
      <c r="U43" s="19"/>
      <c r="V43" s="19"/>
      <c r="W43" s="19">
        <v>2841.58</v>
      </c>
      <c r="X43" s="19">
        <v>144000</v>
      </c>
      <c r="Y43" s="19">
        <f t="shared" si="2"/>
        <v>48000</v>
      </c>
      <c r="Z43" s="19">
        <v>48000</v>
      </c>
      <c r="AA43" s="19"/>
      <c r="AB43" s="19">
        <f t="shared" si="3"/>
        <v>163701.57999999999</v>
      </c>
      <c r="AC43" s="19">
        <f t="shared" si="4"/>
        <v>115701.58</v>
      </c>
      <c r="AD43" s="19">
        <f t="shared" si="5"/>
        <v>28925.395</v>
      </c>
      <c r="AE43" s="19" t="s">
        <v>53</v>
      </c>
      <c r="AF43" s="25">
        <v>26631.33</v>
      </c>
      <c r="AG43" s="30">
        <f t="shared" si="6"/>
        <v>8.6141585868974593E-2</v>
      </c>
      <c r="AH43" t="e">
        <f ca="1">IF(_xlfn.XLOOKUP(D43,'参考（不要动）'!A:A,'参考（不要动）'!B:B)&lt;1,"无养老金")</f>
        <v>#NAME?</v>
      </c>
      <c r="AI43" t="e">
        <f>IF(_xlfn.XLOOKUP(D43,'参考（不要动）'!D:D,'参考（不要动）'!E:E)&lt;1,"无公益岗工资")</f>
        <v>#N/A</v>
      </c>
      <c r="AJ43" t="e">
        <f ca="1">IF(_xlfn.XLOOKUP(D43,'参考（不要动）'!G:G,'参考（不要动）'!H:H)&lt;1,"无其他工资")</f>
        <v>#NAME?</v>
      </c>
      <c r="AK43" t="e">
        <f>IF(_xlfn.XLOOKUP(D43,'参考（不要动）'!J:J,'参考（不要动）'!K:K)&lt;1,"无低保金")</f>
        <v>#N/A</v>
      </c>
      <c r="AL43" t="e">
        <f>IF(_xlfn.XLOOKUP(D43,'参考（不要动）'!M:M,'参考（不要动）'!N:N)&lt;1,"无五保金")</f>
        <v>#N/A</v>
      </c>
      <c r="AM43" t="e">
        <f>IF(_xlfn.XLOOKUP(D43,'参考（不要动）'!P:P,'参考（不要动）'!Q:Q)&lt;1,"无产业奖励2000元")</f>
        <v>#N/A</v>
      </c>
      <c r="AN43" t="e">
        <f>_xlfn.XLOOKUP(D43,'参考（不要动）'!S:S,'参考（不要动）'!W:W)</f>
        <v>#N/A</v>
      </c>
      <c r="AO43" t="str">
        <f t="shared" si="7"/>
        <v>合格</v>
      </c>
      <c r="AP43" s="31">
        <f t="shared" si="8"/>
        <v>0.33333333333333298</v>
      </c>
      <c r="AQ43" s="31" t="str">
        <f t="shared" si="10"/>
        <v>合格</v>
      </c>
    </row>
    <row r="44" spans="1:43" ht="15">
      <c r="A44" s="18">
        <v>42</v>
      </c>
      <c r="B44" s="19" t="s">
        <v>148</v>
      </c>
      <c r="C44" s="19" t="s">
        <v>220</v>
      </c>
      <c r="D44" s="19" t="s">
        <v>221</v>
      </c>
      <c r="E44" s="19" t="s">
        <v>222</v>
      </c>
      <c r="F44" s="19" t="s">
        <v>223</v>
      </c>
      <c r="G44" s="51" t="s">
        <v>220</v>
      </c>
      <c r="H44" s="19">
        <v>2</v>
      </c>
      <c r="I44" s="19">
        <v>2</v>
      </c>
      <c r="J44" s="19" t="s">
        <v>47</v>
      </c>
      <c r="K44" s="19">
        <f t="shared" si="0"/>
        <v>0</v>
      </c>
      <c r="L44" s="19"/>
      <c r="M44" s="19"/>
      <c r="N44" s="19"/>
      <c r="O44" s="19">
        <f t="shared" si="1"/>
        <v>9135.74</v>
      </c>
      <c r="P44" s="19"/>
      <c r="Q44" s="19"/>
      <c r="R44" s="19">
        <v>3605.28</v>
      </c>
      <c r="S44" s="19"/>
      <c r="T44" s="19"/>
      <c r="U44" s="19"/>
      <c r="V44" s="19"/>
      <c r="W44" s="19">
        <v>5530.46</v>
      </c>
      <c r="X44" s="19">
        <v>36000</v>
      </c>
      <c r="Y44" s="19">
        <f t="shared" si="2"/>
        <v>12000</v>
      </c>
      <c r="Z44" s="19">
        <v>12000</v>
      </c>
      <c r="AA44" s="19"/>
      <c r="AB44" s="19">
        <f t="shared" si="3"/>
        <v>45135.74</v>
      </c>
      <c r="AC44" s="19">
        <f t="shared" si="4"/>
        <v>33135.74</v>
      </c>
      <c r="AD44" s="19">
        <f t="shared" si="5"/>
        <v>16567.87</v>
      </c>
      <c r="AE44" s="19" t="s">
        <v>53</v>
      </c>
      <c r="AF44" s="25">
        <v>15940.3</v>
      </c>
      <c r="AG44" s="31">
        <f t="shared" si="6"/>
        <v>3.9370024403555699E-2</v>
      </c>
      <c r="AH44" t="e">
        <f ca="1">IF(_xlfn.XLOOKUP(D44,'参考（不要动）'!A:A,'参考（不要动）'!B:B)&lt;1,"无养老金")</f>
        <v>#NAME?</v>
      </c>
      <c r="AI44" t="e">
        <f>IF(_xlfn.XLOOKUP(D44,'参考（不要动）'!D:D,'参考（不要动）'!E:E)&lt;1,"无公益岗工资")</f>
        <v>#N/A</v>
      </c>
      <c r="AJ44" t="e">
        <f ca="1">IF(_xlfn.XLOOKUP(D44,'参考（不要动）'!G:G,'参考（不要动）'!H:H)&lt;1,"无其他工资")</f>
        <v>#NAME?</v>
      </c>
      <c r="AK44" t="e">
        <f>IF(_xlfn.XLOOKUP(D44,'参考（不要动）'!J:J,'参考（不要动）'!K:K)&lt;1,"无低保金")</f>
        <v>#N/A</v>
      </c>
      <c r="AL44" t="e">
        <f>IF(_xlfn.XLOOKUP(D44,'参考（不要动）'!M:M,'参考（不要动）'!N:N)&lt;1,"无五保金")</f>
        <v>#N/A</v>
      </c>
      <c r="AM44" t="e">
        <f>IF(_xlfn.XLOOKUP(D44,'参考（不要动）'!P:P,'参考（不要动）'!Q:Q)&lt;1,"无产业奖励2000元")</f>
        <v>#N/A</v>
      </c>
      <c r="AN44" t="e">
        <f>_xlfn.XLOOKUP(D44,'参考（不要动）'!S:S,'参考（不要动）'!W:W)</f>
        <v>#N/A</v>
      </c>
      <c r="AO44" t="str">
        <f t="shared" si="7"/>
        <v>合格</v>
      </c>
      <c r="AP44" s="31">
        <f t="shared" si="8"/>
        <v>0.33333333333333298</v>
      </c>
      <c r="AQ44" s="31" t="str">
        <f t="shared" si="10"/>
        <v>合格</v>
      </c>
    </row>
    <row r="45" spans="1:43" ht="15">
      <c r="A45" s="18">
        <v>43</v>
      </c>
      <c r="B45" s="19" t="s">
        <v>148</v>
      </c>
      <c r="C45" s="19" t="s">
        <v>224</v>
      </c>
      <c r="D45" s="19" t="s">
        <v>225</v>
      </c>
      <c r="E45" s="19" t="s">
        <v>226</v>
      </c>
      <c r="F45" s="19" t="s">
        <v>227</v>
      </c>
      <c r="G45" s="51" t="s">
        <v>224</v>
      </c>
      <c r="H45" s="19">
        <v>2</v>
      </c>
      <c r="I45" s="19">
        <v>2</v>
      </c>
      <c r="J45" s="19" t="s">
        <v>47</v>
      </c>
      <c r="K45" s="19">
        <f t="shared" si="0"/>
        <v>4000</v>
      </c>
      <c r="L45" s="19"/>
      <c r="M45" s="19">
        <v>4000</v>
      </c>
      <c r="N45" s="19"/>
      <c r="O45" s="19">
        <f t="shared" si="1"/>
        <v>13518.6</v>
      </c>
      <c r="P45" s="19">
        <v>8590</v>
      </c>
      <c r="Q45" s="19"/>
      <c r="R45" s="19">
        <v>3663.96</v>
      </c>
      <c r="S45" s="19"/>
      <c r="T45" s="19"/>
      <c r="U45" s="19"/>
      <c r="V45" s="19"/>
      <c r="W45" s="19">
        <v>1264.6400000000001</v>
      </c>
      <c r="X45" s="19">
        <v>36000</v>
      </c>
      <c r="Y45" s="19">
        <f t="shared" si="2"/>
        <v>12000</v>
      </c>
      <c r="Z45" s="19">
        <v>12000</v>
      </c>
      <c r="AA45" s="19"/>
      <c r="AB45" s="19">
        <f t="shared" si="3"/>
        <v>53518.6</v>
      </c>
      <c r="AC45" s="19">
        <f t="shared" si="4"/>
        <v>41518.6</v>
      </c>
      <c r="AD45" s="19">
        <f t="shared" si="5"/>
        <v>20759.3</v>
      </c>
      <c r="AE45" s="19" t="s">
        <v>53</v>
      </c>
      <c r="AF45" s="25">
        <v>19721.16</v>
      </c>
      <c r="AG45" s="31">
        <f t="shared" si="6"/>
        <v>5.2640919702492101E-2</v>
      </c>
      <c r="AH45" t="e">
        <f ca="1">IF(_xlfn.XLOOKUP(D45,'参考（不要动）'!A:A,'参考（不要动）'!B:B)&lt;1,"无养老金")</f>
        <v>#NAME?</v>
      </c>
      <c r="AI45" t="e">
        <f>IF(_xlfn.XLOOKUP(D45,'参考（不要动）'!D:D,'参考（不要动）'!E:E)&lt;1,"无公益岗工资")</f>
        <v>#N/A</v>
      </c>
      <c r="AJ45" t="e">
        <f ca="1">IF(_xlfn.XLOOKUP(D45,'参考（不要动）'!G:G,'参考（不要动）'!H:H)&lt;1,"无其他工资")</f>
        <v>#NAME?</v>
      </c>
      <c r="AK45" t="b">
        <f>IF(_xlfn.XLOOKUP(D45,'参考（不要动）'!J:J,'参考（不要动）'!K:K)&lt;1,"无低保金")</f>
        <v>0</v>
      </c>
      <c r="AL45" t="e">
        <f>IF(_xlfn.XLOOKUP(D45,'参考（不要动）'!M:M,'参考（不要动）'!N:N)&lt;1,"无五保金")</f>
        <v>#N/A</v>
      </c>
      <c r="AM45" t="e">
        <f>IF(_xlfn.XLOOKUP(D45,'参考（不要动）'!P:P,'参考（不要动）'!Q:Q)&lt;1,"无产业奖励2000元")</f>
        <v>#N/A</v>
      </c>
      <c r="AN45" t="e">
        <f>_xlfn.XLOOKUP(D45,'参考（不要动）'!S:S,'参考（不要动）'!W:W)</f>
        <v>#N/A</v>
      </c>
      <c r="AO45" t="str">
        <f t="shared" si="7"/>
        <v>合格</v>
      </c>
      <c r="AP45" s="31">
        <f t="shared" si="8"/>
        <v>0.33333333333333298</v>
      </c>
      <c r="AQ45" s="31" t="str">
        <f t="shared" si="10"/>
        <v>合格</v>
      </c>
    </row>
    <row r="46" spans="1:43" ht="15">
      <c r="A46" s="18">
        <v>44</v>
      </c>
      <c r="B46" s="19" t="s">
        <v>148</v>
      </c>
      <c r="C46" s="19" t="s">
        <v>228</v>
      </c>
      <c r="D46" s="19" t="s">
        <v>229</v>
      </c>
      <c r="E46" s="19" t="s">
        <v>230</v>
      </c>
      <c r="F46" s="19" t="s">
        <v>231</v>
      </c>
      <c r="G46" s="51" t="s">
        <v>228</v>
      </c>
      <c r="H46" s="19">
        <v>3</v>
      </c>
      <c r="I46" s="19">
        <v>3</v>
      </c>
      <c r="J46" s="19" t="s">
        <v>47</v>
      </c>
      <c r="K46" s="19">
        <f t="shared" si="0"/>
        <v>75000</v>
      </c>
      <c r="L46" s="19"/>
      <c r="M46" s="19">
        <v>75000</v>
      </c>
      <c r="N46" s="19">
        <v>15000</v>
      </c>
      <c r="O46" s="19">
        <f t="shared" si="1"/>
        <v>4002.03</v>
      </c>
      <c r="P46" s="19"/>
      <c r="Q46" s="19"/>
      <c r="R46" s="19"/>
      <c r="S46" s="19"/>
      <c r="T46" s="19"/>
      <c r="U46" s="19"/>
      <c r="V46" s="19"/>
      <c r="W46" s="19">
        <v>4002.03</v>
      </c>
      <c r="X46" s="19"/>
      <c r="Y46" s="19">
        <f t="shared" si="2"/>
        <v>0</v>
      </c>
      <c r="Z46" s="19"/>
      <c r="AA46" s="19"/>
      <c r="AB46" s="19">
        <f t="shared" si="3"/>
        <v>94002.03</v>
      </c>
      <c r="AC46" s="19">
        <f t="shared" si="4"/>
        <v>94002.03</v>
      </c>
      <c r="AD46" s="19">
        <f t="shared" si="5"/>
        <v>31334.01</v>
      </c>
      <c r="AE46" s="19" t="s">
        <v>53</v>
      </c>
      <c r="AF46" s="25">
        <v>30451.48</v>
      </c>
      <c r="AG46" s="31">
        <f t="shared" si="6"/>
        <v>2.8981514198981401E-2</v>
      </c>
      <c r="AH46" t="e">
        <f ca="1">IF(_xlfn.XLOOKUP(D46,'参考（不要动）'!A:A,'参考（不要动）'!B:B)&lt;1,"无养老金")</f>
        <v>#NAME?</v>
      </c>
      <c r="AI46" t="e">
        <f>IF(_xlfn.XLOOKUP(D46,'参考（不要动）'!D:D,'参考（不要动）'!E:E)&lt;1,"无公益岗工资")</f>
        <v>#N/A</v>
      </c>
      <c r="AJ46" t="e">
        <f ca="1">IF(_xlfn.XLOOKUP(D46,'参考（不要动）'!G:G,'参考（不要动）'!H:H)&lt;1,"无其他工资")</f>
        <v>#NAME?</v>
      </c>
      <c r="AK46" t="e">
        <f>IF(_xlfn.XLOOKUP(D46,'参考（不要动）'!J:J,'参考（不要动）'!K:K)&lt;1,"无低保金")</f>
        <v>#N/A</v>
      </c>
      <c r="AL46" t="e">
        <f>IF(_xlfn.XLOOKUP(D46,'参考（不要动）'!M:M,'参考（不要动）'!N:N)&lt;1,"无五保金")</f>
        <v>#N/A</v>
      </c>
      <c r="AM46" t="e">
        <f>IF(_xlfn.XLOOKUP(D46,'参考（不要动）'!P:P,'参考（不要动）'!Q:Q)&lt;1,"无产业奖励2000元")</f>
        <v>#N/A</v>
      </c>
      <c r="AN46" t="e">
        <f>_xlfn.XLOOKUP(D46,'参考（不要动）'!S:S,'参考（不要动）'!W:W)</f>
        <v>#N/A</v>
      </c>
      <c r="AO46" t="str">
        <f t="shared" si="7"/>
        <v>合格</v>
      </c>
      <c r="AP46" s="31" t="e">
        <f t="shared" si="8"/>
        <v>#DIV/0!</v>
      </c>
      <c r="AQ46" s="31" t="e">
        <f t="shared" si="10"/>
        <v>#DIV/0!</v>
      </c>
    </row>
    <row r="47" spans="1:43" ht="15">
      <c r="A47" s="18">
        <v>45</v>
      </c>
      <c r="B47" s="19" t="s">
        <v>148</v>
      </c>
      <c r="C47" s="19" t="s">
        <v>232</v>
      </c>
      <c r="D47" s="19" t="s">
        <v>233</v>
      </c>
      <c r="E47" s="19" t="s">
        <v>234</v>
      </c>
      <c r="F47" s="19" t="s">
        <v>235</v>
      </c>
      <c r="G47" s="51" t="s">
        <v>236</v>
      </c>
      <c r="H47" s="19">
        <v>5</v>
      </c>
      <c r="I47" s="19">
        <v>5</v>
      </c>
      <c r="J47" s="19" t="s">
        <v>47</v>
      </c>
      <c r="K47" s="19">
        <f t="shared" si="0"/>
        <v>0</v>
      </c>
      <c r="L47" s="19"/>
      <c r="M47" s="19"/>
      <c r="N47" s="19"/>
      <c r="O47" s="19">
        <f t="shared" si="1"/>
        <v>2045.71</v>
      </c>
      <c r="P47" s="19"/>
      <c r="Q47" s="19"/>
      <c r="R47" s="19"/>
      <c r="S47" s="19"/>
      <c r="T47" s="19"/>
      <c r="U47" s="19"/>
      <c r="V47" s="19"/>
      <c r="W47" s="19">
        <v>2045.71</v>
      </c>
      <c r="X47" s="19">
        <v>162000</v>
      </c>
      <c r="Y47" s="19">
        <f t="shared" si="2"/>
        <v>70000</v>
      </c>
      <c r="Z47" s="19">
        <v>70000</v>
      </c>
      <c r="AA47" s="19"/>
      <c r="AB47" s="19">
        <f t="shared" si="3"/>
        <v>164045.71</v>
      </c>
      <c r="AC47" s="19">
        <f t="shared" si="4"/>
        <v>94045.71</v>
      </c>
      <c r="AD47" s="19">
        <f t="shared" si="5"/>
        <v>18809.142</v>
      </c>
      <c r="AE47" s="19" t="s">
        <v>53</v>
      </c>
      <c r="AF47" s="25">
        <v>15386.3</v>
      </c>
      <c r="AG47" s="32">
        <f t="shared" si="6"/>
        <v>0.222460370589421</v>
      </c>
      <c r="AH47" t="e">
        <f ca="1">IF(_xlfn.XLOOKUP(D47,'参考（不要动）'!A:A,'参考（不要动）'!B:B)&lt;1,"无养老金")</f>
        <v>#NAME?</v>
      </c>
      <c r="AI47" t="e">
        <f>IF(_xlfn.XLOOKUP(D47,'参考（不要动）'!D:D,'参考（不要动）'!E:E)&lt;1,"无公益岗工资")</f>
        <v>#N/A</v>
      </c>
      <c r="AJ47" t="e">
        <f ca="1">IF(_xlfn.XLOOKUP(D47,'参考（不要动）'!G:G,'参考（不要动）'!H:H)&lt;1,"无其他工资")</f>
        <v>#NAME?</v>
      </c>
      <c r="AK47" t="e">
        <f>IF(_xlfn.XLOOKUP(D47,'参考（不要动）'!J:J,'参考（不要动）'!K:K)&lt;1,"无低保金")</f>
        <v>#N/A</v>
      </c>
      <c r="AL47" t="e">
        <f>IF(_xlfn.XLOOKUP(D47,'参考（不要动）'!M:M,'参考（不要动）'!N:N)&lt;1,"无五保金")</f>
        <v>#N/A</v>
      </c>
      <c r="AM47" t="e">
        <f>IF(_xlfn.XLOOKUP(D47,'参考（不要动）'!P:P,'参考（不要动）'!Q:Q)&lt;1,"无产业奖励2000元")</f>
        <v>#N/A</v>
      </c>
      <c r="AN47" t="e">
        <f>_xlfn.XLOOKUP(D47,'参考（不要动）'!S:S,'参考（不要动）'!W:W)</f>
        <v>#N/A</v>
      </c>
      <c r="AO47" t="str">
        <f t="shared" si="7"/>
        <v>合格</v>
      </c>
      <c r="AP47" s="31">
        <f t="shared" si="8"/>
        <v>0.43209876543209902</v>
      </c>
      <c r="AQ47" s="31" t="str">
        <f t="shared" si="10"/>
        <v>合格</v>
      </c>
    </row>
    <row r="48" spans="1:43" ht="15">
      <c r="A48" s="18">
        <v>46</v>
      </c>
      <c r="B48" s="19" t="s">
        <v>148</v>
      </c>
      <c r="C48" s="19" t="s">
        <v>237</v>
      </c>
      <c r="D48" s="19" t="s">
        <v>238</v>
      </c>
      <c r="E48" s="19" t="s">
        <v>239</v>
      </c>
      <c r="F48" s="19" t="s">
        <v>240</v>
      </c>
      <c r="G48" s="51" t="s">
        <v>241</v>
      </c>
      <c r="H48" s="19">
        <v>2</v>
      </c>
      <c r="I48" s="19">
        <v>2</v>
      </c>
      <c r="J48" s="19" t="s">
        <v>47</v>
      </c>
      <c r="K48" s="19">
        <f t="shared" si="0"/>
        <v>0</v>
      </c>
      <c r="L48" s="19"/>
      <c r="M48" s="19"/>
      <c r="N48" s="19"/>
      <c r="O48" s="19">
        <f t="shared" si="1"/>
        <v>22216.48</v>
      </c>
      <c r="P48" s="19">
        <v>4295</v>
      </c>
      <c r="Q48" s="19"/>
      <c r="R48" s="19">
        <v>1784.4</v>
      </c>
      <c r="S48" s="19"/>
      <c r="T48" s="19"/>
      <c r="U48" s="19"/>
      <c r="V48" s="19"/>
      <c r="W48" s="19">
        <v>16137.08</v>
      </c>
      <c r="X48" s="19">
        <v>66600</v>
      </c>
      <c r="Y48" s="19">
        <f t="shared" si="2"/>
        <v>22200</v>
      </c>
      <c r="Z48" s="19">
        <v>22200</v>
      </c>
      <c r="AA48" s="19"/>
      <c r="AB48" s="19">
        <f t="shared" si="3"/>
        <v>88816.48</v>
      </c>
      <c r="AC48" s="19">
        <f t="shared" si="4"/>
        <v>66616.479999999996</v>
      </c>
      <c r="AD48" s="19">
        <f t="shared" si="5"/>
        <v>33308.239999999998</v>
      </c>
      <c r="AE48" s="19" t="s">
        <v>53</v>
      </c>
      <c r="AF48" s="25">
        <v>32437.8</v>
      </c>
      <c r="AG48" s="31">
        <f t="shared" si="6"/>
        <v>2.68341256188767E-2</v>
      </c>
      <c r="AH48" t="e">
        <f ca="1">IF(_xlfn.XLOOKUP(D48,'参考（不要动）'!A:A,'参考（不要动）'!B:B)&lt;1,"无养老金")</f>
        <v>#NAME?</v>
      </c>
      <c r="AI48" t="e">
        <f>IF(_xlfn.XLOOKUP(D48,'参考（不要动）'!D:D,'参考（不要动）'!E:E)&lt;1,"无公益岗工资")</f>
        <v>#N/A</v>
      </c>
      <c r="AJ48" t="e">
        <f ca="1">IF(_xlfn.XLOOKUP(D48,'参考（不要动）'!G:G,'参考（不要动）'!H:H)&lt;1,"无其他工资")</f>
        <v>#NAME?</v>
      </c>
      <c r="AK48" t="b">
        <f>IF(_xlfn.XLOOKUP(D48,'参考（不要动）'!J:J,'参考（不要动）'!K:K)&lt;1,"无低保金")</f>
        <v>0</v>
      </c>
      <c r="AL48" t="e">
        <f>IF(_xlfn.XLOOKUP(D48,'参考（不要动）'!M:M,'参考（不要动）'!N:N)&lt;1,"无五保金")</f>
        <v>#N/A</v>
      </c>
      <c r="AM48" t="e">
        <f>IF(_xlfn.XLOOKUP(D48,'参考（不要动）'!P:P,'参考（不要动）'!Q:Q)&lt;1,"无产业奖励2000元")</f>
        <v>#N/A</v>
      </c>
      <c r="AN48" t="e">
        <f>_xlfn.XLOOKUP(D48,'参考（不要动）'!S:S,'参考（不要动）'!W:W)</f>
        <v>#N/A</v>
      </c>
      <c r="AO48" t="str">
        <f t="shared" si="7"/>
        <v>合格</v>
      </c>
      <c r="AP48" s="31">
        <f t="shared" si="8"/>
        <v>0.33333333333333298</v>
      </c>
      <c r="AQ48" s="31" t="str">
        <f t="shared" si="10"/>
        <v>合格</v>
      </c>
    </row>
    <row r="49" spans="1:43" ht="15">
      <c r="A49" s="18">
        <v>47</v>
      </c>
      <c r="B49" s="19" t="s">
        <v>148</v>
      </c>
      <c r="C49" s="19" t="s">
        <v>242</v>
      </c>
      <c r="D49" s="19" t="s">
        <v>243</v>
      </c>
      <c r="E49" s="19" t="s">
        <v>244</v>
      </c>
      <c r="F49" s="19" t="s">
        <v>245</v>
      </c>
      <c r="G49" s="51" t="s">
        <v>242</v>
      </c>
      <c r="H49" s="19">
        <v>3</v>
      </c>
      <c r="I49" s="19">
        <v>3</v>
      </c>
      <c r="J49" s="19" t="s">
        <v>47</v>
      </c>
      <c r="K49" s="19">
        <f t="shared" si="0"/>
        <v>42570</v>
      </c>
      <c r="L49" s="19">
        <v>6570</v>
      </c>
      <c r="M49" s="19">
        <v>36000</v>
      </c>
      <c r="N49" s="19"/>
      <c r="O49" s="19">
        <f t="shared" si="1"/>
        <v>1891.43</v>
      </c>
      <c r="P49" s="19"/>
      <c r="Q49" s="19"/>
      <c r="R49" s="19"/>
      <c r="S49" s="19"/>
      <c r="T49" s="19"/>
      <c r="U49" s="19"/>
      <c r="V49" s="19"/>
      <c r="W49" s="19">
        <v>1891.43</v>
      </c>
      <c r="X49" s="19">
        <v>90000</v>
      </c>
      <c r="Y49" s="19">
        <f t="shared" si="2"/>
        <v>40000</v>
      </c>
      <c r="Z49" s="19">
        <v>40000</v>
      </c>
      <c r="AA49" s="19"/>
      <c r="AB49" s="19">
        <f t="shared" si="3"/>
        <v>134461.43</v>
      </c>
      <c r="AC49" s="19">
        <f t="shared" si="4"/>
        <v>94461.43</v>
      </c>
      <c r="AD49" s="19">
        <f t="shared" si="5"/>
        <v>31487.143333333301</v>
      </c>
      <c r="AE49" s="19" t="s">
        <v>48</v>
      </c>
      <c r="AF49" s="25">
        <v>31113.51</v>
      </c>
      <c r="AG49" s="31">
        <f t="shared" si="6"/>
        <v>1.20087168992924E-2</v>
      </c>
      <c r="AH49" t="e">
        <f ca="1">IF(_xlfn.XLOOKUP(D49,'参考（不要动）'!A:A,'参考（不要动）'!B:B)&lt;1,"无养老金")</f>
        <v>#NAME?</v>
      </c>
      <c r="AI49" t="b">
        <f>IF(_xlfn.XLOOKUP(D49,'参考（不要动）'!D:D,'参考（不要动）'!E:E)&lt;1,"无公益岗工资")</f>
        <v>0</v>
      </c>
      <c r="AJ49" t="e">
        <f ca="1">IF(_xlfn.XLOOKUP(D49,'参考（不要动）'!G:G,'参考（不要动）'!H:H)&lt;1,"无其他工资")</f>
        <v>#NAME?</v>
      </c>
      <c r="AK49" t="e">
        <f>IF(_xlfn.XLOOKUP(D49,'参考（不要动）'!J:J,'参考（不要动）'!K:K)&lt;1,"无低保金")</f>
        <v>#N/A</v>
      </c>
      <c r="AL49" t="e">
        <f>IF(_xlfn.XLOOKUP(D49,'参考（不要动）'!M:M,'参考（不要动）'!N:N)&lt;1,"无五保金")</f>
        <v>#N/A</v>
      </c>
      <c r="AM49" t="e">
        <f>IF(_xlfn.XLOOKUP(D49,'参考（不要动）'!P:P,'参考（不要动）'!Q:Q)&lt;1,"无产业奖励2000元")</f>
        <v>#N/A</v>
      </c>
      <c r="AN49" t="e">
        <f>_xlfn.XLOOKUP(D49,'参考（不要动）'!S:S,'参考（不要动）'!W:W)</f>
        <v>#N/A</v>
      </c>
      <c r="AO49" t="str">
        <f t="shared" si="7"/>
        <v>合格</v>
      </c>
      <c r="AP49" s="31">
        <f t="shared" si="8"/>
        <v>0.44444444444444398</v>
      </c>
      <c r="AQ49" s="31" t="str">
        <f t="shared" si="10"/>
        <v>合格</v>
      </c>
    </row>
    <row r="50" spans="1:43" ht="15">
      <c r="A50" s="18">
        <v>48</v>
      </c>
      <c r="B50" s="19" t="s">
        <v>148</v>
      </c>
      <c r="C50" s="19" t="s">
        <v>246</v>
      </c>
      <c r="D50" s="19" t="s">
        <v>247</v>
      </c>
      <c r="E50" s="19" t="s">
        <v>248</v>
      </c>
      <c r="F50" s="19" t="s">
        <v>249</v>
      </c>
      <c r="G50" s="51" t="s">
        <v>246</v>
      </c>
      <c r="H50" s="19">
        <v>4</v>
      </c>
      <c r="I50" s="19">
        <v>4</v>
      </c>
      <c r="J50" s="19" t="s">
        <v>47</v>
      </c>
      <c r="K50" s="19">
        <f t="shared" si="0"/>
        <v>7000</v>
      </c>
      <c r="L50" s="19"/>
      <c r="M50" s="19">
        <v>7000</v>
      </c>
      <c r="N50" s="19"/>
      <c r="O50" s="19">
        <f t="shared" si="1"/>
        <v>9451.35</v>
      </c>
      <c r="P50" s="19">
        <v>5415</v>
      </c>
      <c r="Q50" s="19"/>
      <c r="R50" s="19"/>
      <c r="S50" s="19"/>
      <c r="T50" s="19"/>
      <c r="U50" s="19"/>
      <c r="V50" s="19"/>
      <c r="W50" s="19">
        <v>4036.35</v>
      </c>
      <c r="X50" s="19">
        <v>126000</v>
      </c>
      <c r="Y50" s="19">
        <f t="shared" si="2"/>
        <v>42000</v>
      </c>
      <c r="Z50" s="19">
        <v>42000</v>
      </c>
      <c r="AA50" s="19"/>
      <c r="AB50" s="19">
        <f t="shared" si="3"/>
        <v>142451.35</v>
      </c>
      <c r="AC50" s="19">
        <f t="shared" si="4"/>
        <v>100451.35</v>
      </c>
      <c r="AD50" s="19">
        <f t="shared" si="5"/>
        <v>25112.837500000001</v>
      </c>
      <c r="AE50" s="19" t="s">
        <v>48</v>
      </c>
      <c r="AF50" s="25">
        <v>24947.49</v>
      </c>
      <c r="AG50" s="31">
        <f t="shared" si="6"/>
        <v>6.6278210753867401E-3</v>
      </c>
      <c r="AH50" t="e">
        <f ca="1">IF(_xlfn.XLOOKUP(D50,'参考（不要动）'!A:A,'参考（不要动）'!B:B)&lt;1,"无养老金")</f>
        <v>#NAME?</v>
      </c>
      <c r="AI50" t="e">
        <f>IF(_xlfn.XLOOKUP(D50,'参考（不要动）'!D:D,'参考（不要动）'!E:E)&lt;1,"无公益岗工资")</f>
        <v>#N/A</v>
      </c>
      <c r="AJ50" t="e">
        <f ca="1">IF(_xlfn.XLOOKUP(D50,'参考（不要动）'!G:G,'参考（不要动）'!H:H)&lt;1,"无其他工资")</f>
        <v>#NAME?</v>
      </c>
      <c r="AK50" t="b">
        <f>IF(_xlfn.XLOOKUP(D50,'参考（不要动）'!J:J,'参考（不要动）'!K:K)&lt;1,"无低保金")</f>
        <v>0</v>
      </c>
      <c r="AL50" t="e">
        <f>IF(_xlfn.XLOOKUP(D50,'参考（不要动）'!M:M,'参考（不要动）'!N:N)&lt;1,"无五保金")</f>
        <v>#N/A</v>
      </c>
      <c r="AM50" t="e">
        <f>IF(_xlfn.XLOOKUP(D50,'参考（不要动）'!P:P,'参考（不要动）'!Q:Q)&lt;1,"无产业奖励2000元")</f>
        <v>#N/A</v>
      </c>
      <c r="AN50" t="e">
        <f>_xlfn.XLOOKUP(D50,'参考（不要动）'!S:S,'参考（不要动）'!W:W)</f>
        <v>#N/A</v>
      </c>
      <c r="AO50" t="str">
        <f t="shared" si="7"/>
        <v>合格</v>
      </c>
      <c r="AP50" s="31">
        <f t="shared" si="8"/>
        <v>0.33333333333333298</v>
      </c>
      <c r="AQ50" s="31" t="str">
        <f t="shared" si="10"/>
        <v>合格</v>
      </c>
    </row>
    <row r="51" spans="1:43" ht="15">
      <c r="A51" s="18">
        <v>49</v>
      </c>
      <c r="B51" s="19" t="s">
        <v>148</v>
      </c>
      <c r="C51" s="19" t="s">
        <v>250</v>
      </c>
      <c r="D51" s="19" t="s">
        <v>251</v>
      </c>
      <c r="E51" s="19" t="s">
        <v>252</v>
      </c>
      <c r="F51" s="19" t="s">
        <v>253</v>
      </c>
      <c r="G51" s="51" t="s">
        <v>250</v>
      </c>
      <c r="H51" s="19">
        <v>2</v>
      </c>
      <c r="I51" s="19">
        <v>2</v>
      </c>
      <c r="J51" s="19" t="s">
        <v>47</v>
      </c>
      <c r="K51" s="19">
        <f t="shared" si="0"/>
        <v>0</v>
      </c>
      <c r="L51" s="19"/>
      <c r="M51" s="19"/>
      <c r="N51" s="19"/>
      <c r="O51" s="19">
        <f t="shared" si="1"/>
        <v>15906.47</v>
      </c>
      <c r="P51" s="19">
        <v>4295</v>
      </c>
      <c r="Q51" s="19"/>
      <c r="R51" s="19">
        <v>1860</v>
      </c>
      <c r="S51" s="19"/>
      <c r="T51" s="19"/>
      <c r="U51" s="19"/>
      <c r="V51" s="19"/>
      <c r="W51" s="19">
        <v>9751.4699999999993</v>
      </c>
      <c r="X51" s="19">
        <v>68400</v>
      </c>
      <c r="Y51" s="19">
        <f t="shared" si="2"/>
        <v>22800</v>
      </c>
      <c r="Z51" s="19">
        <v>22800</v>
      </c>
      <c r="AA51" s="19"/>
      <c r="AB51" s="19">
        <f t="shared" si="3"/>
        <v>84306.47</v>
      </c>
      <c r="AC51" s="19">
        <f t="shared" si="4"/>
        <v>61506.47</v>
      </c>
      <c r="AD51" s="19">
        <f t="shared" si="5"/>
        <v>30753.235000000001</v>
      </c>
      <c r="AE51" s="19" t="s">
        <v>53</v>
      </c>
      <c r="AF51" s="25">
        <v>27710.23</v>
      </c>
      <c r="AG51" s="30">
        <f t="shared" si="6"/>
        <v>0.109815219866454</v>
      </c>
      <c r="AH51" t="e">
        <f ca="1">IF(_xlfn.XLOOKUP(D51,'参考（不要动）'!A:A,'参考（不要动）'!B:B)&lt;1,"无养老金")</f>
        <v>#NAME?</v>
      </c>
      <c r="AI51" t="e">
        <f>IF(_xlfn.XLOOKUP(D51,'参考（不要动）'!D:D,'参考（不要动）'!E:E)&lt;1,"无公益岗工资")</f>
        <v>#N/A</v>
      </c>
      <c r="AJ51" t="e">
        <f ca="1">IF(_xlfn.XLOOKUP(D51,'参考（不要动）'!G:G,'参考（不要动）'!H:H)&lt;1,"无其他工资")</f>
        <v>#NAME?</v>
      </c>
      <c r="AK51" t="b">
        <f>IF(_xlfn.XLOOKUP(D51,'参考（不要动）'!J:J,'参考（不要动）'!K:K)&lt;1,"无低保金")</f>
        <v>0</v>
      </c>
      <c r="AL51" t="e">
        <f>IF(_xlfn.XLOOKUP(D51,'参考（不要动）'!M:M,'参考（不要动）'!N:N)&lt;1,"无五保金")</f>
        <v>#N/A</v>
      </c>
      <c r="AM51" t="e">
        <f>IF(_xlfn.XLOOKUP(D51,'参考（不要动）'!P:P,'参考（不要动）'!Q:Q)&lt;1,"无产业奖励2000元")</f>
        <v>#N/A</v>
      </c>
      <c r="AN51" t="e">
        <f>_xlfn.XLOOKUP(D51,'参考（不要动）'!S:S,'参考（不要动）'!W:W)</f>
        <v>#N/A</v>
      </c>
      <c r="AO51" t="str">
        <f t="shared" si="7"/>
        <v>合格</v>
      </c>
      <c r="AP51" s="31">
        <f t="shared" si="8"/>
        <v>0.33333333333333298</v>
      </c>
      <c r="AQ51" s="31" t="str">
        <f t="shared" si="10"/>
        <v>合格</v>
      </c>
    </row>
    <row r="52" spans="1:43" ht="15">
      <c r="A52" s="18">
        <v>50</v>
      </c>
      <c r="B52" s="19" t="s">
        <v>148</v>
      </c>
      <c r="C52" s="19" t="s">
        <v>254</v>
      </c>
      <c r="D52" s="19" t="s">
        <v>255</v>
      </c>
      <c r="E52" s="19" t="s">
        <v>256</v>
      </c>
      <c r="F52" s="19" t="s">
        <v>257</v>
      </c>
      <c r="G52" s="51" t="s">
        <v>254</v>
      </c>
      <c r="H52" s="19">
        <v>6</v>
      </c>
      <c r="I52" s="19">
        <v>6.17</v>
      </c>
      <c r="J52" s="19" t="s">
        <v>47</v>
      </c>
      <c r="K52" s="19">
        <f t="shared" si="0"/>
        <v>25000</v>
      </c>
      <c r="L52" s="19"/>
      <c r="M52" s="19">
        <v>25000</v>
      </c>
      <c r="N52" s="19"/>
      <c r="O52" s="19">
        <f t="shared" si="1"/>
        <v>22066.75</v>
      </c>
      <c r="P52" s="19"/>
      <c r="Q52" s="19"/>
      <c r="R52" s="19">
        <v>3840</v>
      </c>
      <c r="S52" s="19"/>
      <c r="T52" s="19"/>
      <c r="U52" s="19"/>
      <c r="V52" s="19"/>
      <c r="W52" s="19">
        <v>18226.75</v>
      </c>
      <c r="X52" s="19">
        <v>126000</v>
      </c>
      <c r="Y52" s="19">
        <f t="shared" si="2"/>
        <v>42000</v>
      </c>
      <c r="Z52" s="19">
        <v>42000</v>
      </c>
      <c r="AA52" s="19"/>
      <c r="AB52" s="19">
        <f t="shared" si="3"/>
        <v>173066.75</v>
      </c>
      <c r="AC52" s="19">
        <f t="shared" si="4"/>
        <v>131066.75</v>
      </c>
      <c r="AD52" s="19">
        <f t="shared" si="5"/>
        <v>21242.585089141001</v>
      </c>
      <c r="AE52" s="19" t="s">
        <v>53</v>
      </c>
      <c r="AF52" s="25">
        <v>21167.63</v>
      </c>
      <c r="AG52" s="31">
        <f t="shared" si="6"/>
        <v>3.5410241553258401E-3</v>
      </c>
      <c r="AH52" t="e">
        <f ca="1">IF(_xlfn.XLOOKUP(D52,'参考（不要动）'!A:A,'参考（不要动）'!B:B)&lt;1,"无养老金")</f>
        <v>#NAME?</v>
      </c>
      <c r="AI52" t="e">
        <f>IF(_xlfn.XLOOKUP(D52,'参考（不要动）'!D:D,'参考（不要动）'!E:E)&lt;1,"无公益岗工资")</f>
        <v>#N/A</v>
      </c>
      <c r="AJ52" t="e">
        <f ca="1">IF(_xlfn.XLOOKUP(D52,'参考（不要动）'!G:G,'参考（不要动）'!H:H)&lt;1,"无其他工资")</f>
        <v>#NAME?</v>
      </c>
      <c r="AK52" t="e">
        <f>IF(_xlfn.XLOOKUP(D52,'参考（不要动）'!J:J,'参考（不要动）'!K:K)&lt;1,"无低保金")</f>
        <v>#N/A</v>
      </c>
      <c r="AL52" t="e">
        <f>IF(_xlfn.XLOOKUP(D52,'参考（不要动）'!M:M,'参考（不要动）'!N:N)&lt;1,"无五保金")</f>
        <v>#N/A</v>
      </c>
      <c r="AM52" t="e">
        <f>IF(_xlfn.XLOOKUP(D52,'参考（不要动）'!P:P,'参考（不要动）'!Q:Q)&lt;1,"无产业奖励2000元")</f>
        <v>#N/A</v>
      </c>
      <c r="AN52" t="e">
        <f>_xlfn.XLOOKUP(D52,'参考（不要动）'!S:S,'参考（不要动）'!W:W)</f>
        <v>#N/A</v>
      </c>
      <c r="AO52" t="str">
        <f t="shared" si="7"/>
        <v>合格</v>
      </c>
      <c r="AP52" s="31">
        <f t="shared" si="8"/>
        <v>0.33333333333333298</v>
      </c>
      <c r="AQ52" s="31" t="str">
        <f t="shared" si="10"/>
        <v>合格</v>
      </c>
    </row>
    <row r="53" spans="1:43" ht="15">
      <c r="A53" s="18">
        <v>51</v>
      </c>
      <c r="B53" s="19" t="s">
        <v>148</v>
      </c>
      <c r="C53" s="19" t="s">
        <v>258</v>
      </c>
      <c r="D53" s="19" t="s">
        <v>259</v>
      </c>
      <c r="E53" s="19" t="s">
        <v>260</v>
      </c>
      <c r="F53" s="19" t="s">
        <v>261</v>
      </c>
      <c r="G53" s="51" t="s">
        <v>258</v>
      </c>
      <c r="H53" s="19">
        <v>1</v>
      </c>
      <c r="I53" s="19">
        <v>1.67</v>
      </c>
      <c r="J53" s="19" t="s">
        <v>47</v>
      </c>
      <c r="K53" s="19">
        <f t="shared" si="0"/>
        <v>23000</v>
      </c>
      <c r="L53" s="19"/>
      <c r="M53" s="19">
        <v>23000</v>
      </c>
      <c r="N53" s="19"/>
      <c r="O53" s="19">
        <f t="shared" si="1"/>
        <v>7995.28</v>
      </c>
      <c r="P53" s="19"/>
      <c r="Q53" s="19"/>
      <c r="R53" s="19">
        <v>1804.32</v>
      </c>
      <c r="S53" s="19"/>
      <c r="T53" s="19"/>
      <c r="U53" s="19"/>
      <c r="V53" s="19"/>
      <c r="W53" s="19">
        <v>6190.96</v>
      </c>
      <c r="X53" s="19">
        <v>32400</v>
      </c>
      <c r="Y53" s="19">
        <f t="shared" si="2"/>
        <v>10800</v>
      </c>
      <c r="Z53" s="19">
        <v>10800</v>
      </c>
      <c r="AA53" s="19"/>
      <c r="AB53" s="19">
        <f t="shared" si="3"/>
        <v>63395.28</v>
      </c>
      <c r="AC53" s="19">
        <f t="shared" si="4"/>
        <v>52595.28</v>
      </c>
      <c r="AD53" s="19">
        <f t="shared" si="5"/>
        <v>31494.179640718601</v>
      </c>
      <c r="AE53" s="19" t="s">
        <v>53</v>
      </c>
      <c r="AF53" s="25">
        <v>30992.39</v>
      </c>
      <c r="AG53" s="31">
        <f t="shared" si="6"/>
        <v>1.6190737168659802E-2</v>
      </c>
      <c r="AH53" t="e">
        <f ca="1">IF(_xlfn.XLOOKUP(D53,'参考（不要动）'!A:A,'参考（不要动）'!B:B)&lt;1,"无养老金")</f>
        <v>#NAME?</v>
      </c>
      <c r="AI53" t="e">
        <f>IF(_xlfn.XLOOKUP(D53,'参考（不要动）'!D:D,'参考（不要动）'!E:E)&lt;1,"无公益岗工资")</f>
        <v>#N/A</v>
      </c>
      <c r="AJ53" t="e">
        <f ca="1">IF(_xlfn.XLOOKUP(D53,'参考（不要动）'!G:G,'参考（不要动）'!H:H)&lt;1,"无其他工资")</f>
        <v>#NAME?</v>
      </c>
      <c r="AK53" t="e">
        <f>IF(_xlfn.XLOOKUP(D53,'参考（不要动）'!J:J,'参考（不要动）'!K:K)&lt;1,"无低保金")</f>
        <v>#N/A</v>
      </c>
      <c r="AL53" t="e">
        <f>IF(_xlfn.XLOOKUP(D53,'参考（不要动）'!M:M,'参考（不要动）'!N:N)&lt;1,"无五保金")</f>
        <v>#N/A</v>
      </c>
      <c r="AM53" t="e">
        <f>IF(_xlfn.XLOOKUP(D53,'参考（不要动）'!P:P,'参考（不要动）'!Q:Q)&lt;1,"无产业奖励2000元")</f>
        <v>#N/A</v>
      </c>
      <c r="AN53" t="e">
        <f>_xlfn.XLOOKUP(D53,'参考（不要动）'!S:S,'参考（不要动）'!W:W)</f>
        <v>#N/A</v>
      </c>
      <c r="AO53" t="str">
        <f t="shared" si="7"/>
        <v>合格</v>
      </c>
      <c r="AP53" s="31">
        <f t="shared" si="8"/>
        <v>0.33333333333333298</v>
      </c>
      <c r="AQ53" s="31" t="str">
        <f t="shared" si="10"/>
        <v>合格</v>
      </c>
    </row>
    <row r="54" spans="1:43" ht="15">
      <c r="A54" s="18">
        <v>52</v>
      </c>
      <c r="B54" s="19" t="s">
        <v>148</v>
      </c>
      <c r="C54" s="19" t="s">
        <v>262</v>
      </c>
      <c r="D54" s="19" t="s">
        <v>263</v>
      </c>
      <c r="E54" s="19" t="s">
        <v>264</v>
      </c>
      <c r="F54" s="19" t="s">
        <v>265</v>
      </c>
      <c r="G54" s="51" t="s">
        <v>262</v>
      </c>
      <c r="H54" s="19">
        <v>4</v>
      </c>
      <c r="I54" s="19">
        <v>4</v>
      </c>
      <c r="J54" s="19" t="s">
        <v>47</v>
      </c>
      <c r="K54" s="19">
        <f t="shared" si="0"/>
        <v>46570</v>
      </c>
      <c r="L54" s="22">
        <v>6570</v>
      </c>
      <c r="M54" s="22">
        <v>40000</v>
      </c>
      <c r="N54" s="22"/>
      <c r="O54" s="19">
        <f t="shared" si="1"/>
        <v>9797.15</v>
      </c>
      <c r="P54" s="22">
        <v>1445</v>
      </c>
      <c r="Q54" s="22"/>
      <c r="R54" s="22"/>
      <c r="S54" s="22"/>
      <c r="T54" s="22"/>
      <c r="U54" s="22"/>
      <c r="V54" s="22">
        <v>1200</v>
      </c>
      <c r="W54" s="19">
        <v>7152.15</v>
      </c>
      <c r="X54" s="19">
        <v>108000</v>
      </c>
      <c r="Y54" s="19">
        <f t="shared" si="2"/>
        <v>36000</v>
      </c>
      <c r="Z54" s="19">
        <v>36000</v>
      </c>
      <c r="AA54" s="19"/>
      <c r="AB54" s="19">
        <f t="shared" si="3"/>
        <v>164367.15</v>
      </c>
      <c r="AC54" s="19">
        <f t="shared" si="4"/>
        <v>128367.15</v>
      </c>
      <c r="AD54" s="19">
        <f t="shared" si="5"/>
        <v>32091.787499999999</v>
      </c>
      <c r="AE54" s="19" t="s">
        <v>48</v>
      </c>
      <c r="AF54" s="25">
        <v>31662.45</v>
      </c>
      <c r="AG54" s="31">
        <f t="shared" si="6"/>
        <v>1.3559831914460099E-2</v>
      </c>
      <c r="AH54" t="e">
        <f ca="1">IF(_xlfn.XLOOKUP(D54,'参考（不要动）'!A:A,'参考（不要动）'!B:B)&lt;1,"无养老金")</f>
        <v>#NAME?</v>
      </c>
      <c r="AI54" t="b">
        <f>IF(_xlfn.XLOOKUP(D54,'参考（不要动）'!D:D,'参考（不要动）'!E:E)&lt;1,"无公益岗工资")</f>
        <v>0</v>
      </c>
      <c r="AJ54" t="e">
        <f ca="1">IF(_xlfn.XLOOKUP(D54,'参考（不要动）'!G:G,'参考（不要动）'!H:H)&lt;1,"无其他工资")</f>
        <v>#NAME?</v>
      </c>
      <c r="AK54" t="b">
        <f>IF(_xlfn.XLOOKUP(D54,'参考（不要动）'!J:J,'参考（不要动）'!K:K)&lt;1,"无低保金")</f>
        <v>0</v>
      </c>
      <c r="AL54" t="e">
        <f>IF(_xlfn.XLOOKUP(D54,'参考（不要动）'!M:M,'参考（不要动）'!N:N)&lt;1,"无五保金")</f>
        <v>#N/A</v>
      </c>
      <c r="AM54" t="e">
        <f>IF(_xlfn.XLOOKUP(D54,'参考（不要动）'!P:P,'参考（不要动）'!Q:Q)&lt;1,"无产业奖励2000元")</f>
        <v>#N/A</v>
      </c>
      <c r="AN54">
        <v>0</v>
      </c>
      <c r="AO54" t="str">
        <f t="shared" si="7"/>
        <v>合格</v>
      </c>
      <c r="AP54" s="31">
        <f t="shared" si="8"/>
        <v>0.33333333333333298</v>
      </c>
      <c r="AQ54" s="31" t="str">
        <f t="shared" si="10"/>
        <v>合格</v>
      </c>
    </row>
    <row r="55" spans="1:43" ht="15">
      <c r="A55" s="18">
        <v>53</v>
      </c>
      <c r="B55" s="19" t="s">
        <v>148</v>
      </c>
      <c r="C55" s="19" t="s">
        <v>266</v>
      </c>
      <c r="D55" s="19" t="s">
        <v>267</v>
      </c>
      <c r="E55" s="19" t="s">
        <v>268</v>
      </c>
      <c r="F55" s="19" t="s">
        <v>269</v>
      </c>
      <c r="G55" s="51" t="s">
        <v>270</v>
      </c>
      <c r="H55" s="19">
        <v>1</v>
      </c>
      <c r="I55" s="19">
        <v>1</v>
      </c>
      <c r="J55" s="19" t="s">
        <v>47</v>
      </c>
      <c r="K55" s="19">
        <f t="shared" si="0"/>
        <v>0</v>
      </c>
      <c r="L55" s="19"/>
      <c r="M55" s="19"/>
      <c r="N55" s="19">
        <v>2040</v>
      </c>
      <c r="O55" s="19">
        <f t="shared" si="1"/>
        <v>9145.7800000000007</v>
      </c>
      <c r="P55" s="19">
        <v>4525</v>
      </c>
      <c r="Q55" s="19"/>
      <c r="R55" s="19"/>
      <c r="S55" s="19"/>
      <c r="T55" s="19"/>
      <c r="U55" s="19"/>
      <c r="V55" s="19"/>
      <c r="W55" s="19">
        <v>4620.78</v>
      </c>
      <c r="X55" s="19">
        <v>24000</v>
      </c>
      <c r="Y55" s="19">
        <f t="shared" si="2"/>
        <v>6000</v>
      </c>
      <c r="Z55" s="19">
        <v>6000</v>
      </c>
      <c r="AA55" s="19"/>
      <c r="AB55" s="19">
        <f t="shared" si="3"/>
        <v>35185.78</v>
      </c>
      <c r="AC55" s="19">
        <f t="shared" si="4"/>
        <v>29185.78</v>
      </c>
      <c r="AD55" s="19">
        <f t="shared" si="5"/>
        <v>29185.78</v>
      </c>
      <c r="AE55" s="19" t="s">
        <v>48</v>
      </c>
      <c r="AF55" s="25">
        <v>28605.79</v>
      </c>
      <c r="AG55" s="31">
        <f t="shared" si="6"/>
        <v>2.0275265951403498E-2</v>
      </c>
      <c r="AH55" t="e">
        <f ca="1">IF(_xlfn.XLOOKUP(D55,'参考（不要动）'!A:A,'参考（不要动）'!B:B)&lt;1,"无养老金")</f>
        <v>#NAME?</v>
      </c>
      <c r="AI55" t="e">
        <f>IF(_xlfn.XLOOKUP(D55,'参考（不要动）'!D:D,'参考（不要动）'!E:E)&lt;1,"无公益岗工资")</f>
        <v>#N/A</v>
      </c>
      <c r="AJ55" t="e">
        <f ca="1">IF(_xlfn.XLOOKUP(D55,'参考（不要动）'!G:G,'参考（不要动）'!H:H)&lt;1,"无其他工资")</f>
        <v>#NAME?</v>
      </c>
      <c r="AK55" t="b">
        <f>IF(_xlfn.XLOOKUP(D55,'参考（不要动）'!J:J,'参考（不要动）'!K:K)&lt;1,"无低保金")</f>
        <v>0</v>
      </c>
      <c r="AL55" t="e">
        <f>IF(_xlfn.XLOOKUP(D55,'参考（不要动）'!M:M,'参考（不要动）'!N:N)&lt;1,"无五保金")</f>
        <v>#N/A</v>
      </c>
      <c r="AM55" t="e">
        <f>IF(_xlfn.XLOOKUP(D55,'参考（不要动）'!P:P,'参考（不要动）'!Q:Q)&lt;1,"无产业奖励2000元")</f>
        <v>#N/A</v>
      </c>
      <c r="AN55" t="e">
        <f>_xlfn.XLOOKUP(D55,'参考（不要动）'!S:S,'参考（不要动）'!W:W)</f>
        <v>#N/A</v>
      </c>
      <c r="AO55" t="str">
        <f t="shared" si="7"/>
        <v>合格</v>
      </c>
      <c r="AP55" s="31">
        <f t="shared" si="8"/>
        <v>0.25</v>
      </c>
      <c r="AQ55" s="31" t="str">
        <f t="shared" si="10"/>
        <v>合格</v>
      </c>
    </row>
    <row r="56" spans="1:43" ht="15">
      <c r="A56" s="18">
        <v>54</v>
      </c>
      <c r="B56" s="19" t="s">
        <v>148</v>
      </c>
      <c r="C56" s="19" t="s">
        <v>271</v>
      </c>
      <c r="D56" s="19" t="s">
        <v>272</v>
      </c>
      <c r="E56" s="19" t="s">
        <v>273</v>
      </c>
      <c r="F56" s="19" t="s">
        <v>274</v>
      </c>
      <c r="G56" s="51" t="s">
        <v>271</v>
      </c>
      <c r="H56" s="19">
        <v>2</v>
      </c>
      <c r="I56" s="19">
        <v>2</v>
      </c>
      <c r="J56" s="19" t="s">
        <v>47</v>
      </c>
      <c r="K56" s="19">
        <f t="shared" si="0"/>
        <v>34800</v>
      </c>
      <c r="L56" s="22">
        <v>8800</v>
      </c>
      <c r="M56" s="22">
        <v>26000</v>
      </c>
      <c r="N56" s="22"/>
      <c r="O56" s="19">
        <f t="shared" si="1"/>
        <v>5351.01</v>
      </c>
      <c r="P56" s="22"/>
      <c r="Q56" s="22"/>
      <c r="R56" s="22">
        <v>3703.2</v>
      </c>
      <c r="S56" s="22"/>
      <c r="T56" s="22"/>
      <c r="U56" s="22"/>
      <c r="V56" s="22"/>
      <c r="W56" s="19">
        <v>1647.81</v>
      </c>
      <c r="X56" s="19">
        <v>36000</v>
      </c>
      <c r="Y56" s="19">
        <f t="shared" si="2"/>
        <v>12000</v>
      </c>
      <c r="Z56" s="19">
        <v>12000</v>
      </c>
      <c r="AA56" s="19"/>
      <c r="AB56" s="19">
        <f t="shared" si="3"/>
        <v>76151.009999999995</v>
      </c>
      <c r="AC56" s="19">
        <f t="shared" si="4"/>
        <v>64151.01</v>
      </c>
      <c r="AD56" s="19">
        <f t="shared" si="5"/>
        <v>32075.505000000001</v>
      </c>
      <c r="AE56" s="19" t="s">
        <v>48</v>
      </c>
      <c r="AF56" s="25">
        <v>31572.38</v>
      </c>
      <c r="AG56" s="31">
        <f t="shared" si="6"/>
        <v>1.5935605741473999E-2</v>
      </c>
      <c r="AH56" t="e">
        <f ca="1">IF(_xlfn.XLOOKUP(D56,'参考（不要动）'!A:A,'参考（不要动）'!B:B)&lt;1,"无养老金")</f>
        <v>#NAME?</v>
      </c>
      <c r="AI56" t="b">
        <f>IF(_xlfn.XLOOKUP(D56,'参考（不要动）'!D:D,'参考（不要动）'!E:E)&lt;1,"无公益岗工资")</f>
        <v>0</v>
      </c>
      <c r="AJ56" t="e">
        <f ca="1">IF(_xlfn.XLOOKUP(D56,'参考（不要动）'!G:G,'参考（不要动）'!H:H)&lt;1,"无其他工资")</f>
        <v>#NAME?</v>
      </c>
      <c r="AK56" t="e">
        <f>IF(_xlfn.XLOOKUP(D56,'参考（不要动）'!J:J,'参考（不要动）'!K:K)&lt;1,"无低保金")</f>
        <v>#N/A</v>
      </c>
      <c r="AL56" t="e">
        <f>IF(_xlfn.XLOOKUP(D56,'参考（不要动）'!M:M,'参考（不要动）'!N:N)&lt;1,"无五保金")</f>
        <v>#N/A</v>
      </c>
      <c r="AM56" t="e">
        <f>IF(_xlfn.XLOOKUP(D56,'参考（不要动）'!P:P,'参考（不要动）'!Q:Q)&lt;1,"无产业奖励2000元")</f>
        <v>#N/A</v>
      </c>
      <c r="AN56" t="e">
        <f>_xlfn.XLOOKUP(D56,'参考（不要动）'!S:S,'参考（不要动）'!W:W)</f>
        <v>#N/A</v>
      </c>
      <c r="AO56" t="str">
        <f t="shared" si="7"/>
        <v>合格</v>
      </c>
      <c r="AP56" s="31">
        <f t="shared" si="8"/>
        <v>0.33333333333333298</v>
      </c>
      <c r="AQ56" s="31" t="str">
        <f t="shared" si="10"/>
        <v>合格</v>
      </c>
    </row>
    <row r="57" spans="1:43" ht="15">
      <c r="A57" s="18">
        <v>55</v>
      </c>
      <c r="B57" s="19" t="s">
        <v>275</v>
      </c>
      <c r="C57" s="19" t="s">
        <v>276</v>
      </c>
      <c r="D57" s="19" t="s">
        <v>277</v>
      </c>
      <c r="E57" s="19" t="s">
        <v>278</v>
      </c>
      <c r="F57" s="19" t="s">
        <v>279</v>
      </c>
      <c r="G57" s="51" t="s">
        <v>276</v>
      </c>
      <c r="H57" s="19">
        <v>5</v>
      </c>
      <c r="I57" s="19">
        <v>4.42</v>
      </c>
      <c r="J57" s="19" t="s">
        <v>47</v>
      </c>
      <c r="K57" s="19">
        <f t="shared" si="0"/>
        <v>15000</v>
      </c>
      <c r="L57" s="19"/>
      <c r="M57" s="19">
        <v>15000</v>
      </c>
      <c r="N57" s="19">
        <v>80000</v>
      </c>
      <c r="O57" s="19">
        <f t="shared" si="1"/>
        <v>12719.95</v>
      </c>
      <c r="P57" s="19">
        <v>5855</v>
      </c>
      <c r="Q57" s="19"/>
      <c r="R57" s="19">
        <v>1920</v>
      </c>
      <c r="S57" s="19"/>
      <c r="T57" s="19">
        <v>1534.08</v>
      </c>
      <c r="U57" s="19"/>
      <c r="V57" s="19"/>
      <c r="W57" s="19">
        <v>3410.87</v>
      </c>
      <c r="X57" s="19"/>
      <c r="Y57" s="19">
        <f t="shared" si="2"/>
        <v>0</v>
      </c>
      <c r="Z57" s="19"/>
      <c r="AA57" s="19"/>
      <c r="AB57" s="19">
        <f t="shared" si="3"/>
        <v>107719.95</v>
      </c>
      <c r="AC57" s="19">
        <f t="shared" si="4"/>
        <v>107719.95</v>
      </c>
      <c r="AD57" s="19">
        <f t="shared" si="5"/>
        <v>24371.029411764699</v>
      </c>
      <c r="AE57" s="19" t="s">
        <v>48</v>
      </c>
      <c r="AF57" s="25">
        <v>23451.85</v>
      </c>
      <c r="AG57" s="31">
        <f t="shared" si="6"/>
        <v>3.9194324190402897E-2</v>
      </c>
      <c r="AH57" t="e">
        <f ca="1">IF(_xlfn.XLOOKUP(D57,'参考（不要动）'!A:A,'参考（不要动）'!B:B)&lt;1,"无养老金")</f>
        <v>#NAME?</v>
      </c>
      <c r="AI57" t="e">
        <f>IF(_xlfn.XLOOKUP(D57,'参考（不要动）'!D:D,'参考（不要动）'!E:E)&lt;1,"无公益岗工资")</f>
        <v>#N/A</v>
      </c>
      <c r="AJ57" t="e">
        <f ca="1">IF(_xlfn.XLOOKUP(D57,'参考（不要动）'!G:G,'参考（不要动）'!H:H)&lt;1,"无其他工资")</f>
        <v>#NAME?</v>
      </c>
      <c r="AK57" t="b">
        <f>IF(_xlfn.XLOOKUP(D57,'参考（不要动）'!J:J,'参考（不要动）'!K:K)&lt;1,"无低保金")</f>
        <v>0</v>
      </c>
      <c r="AL57" t="e">
        <f>IF(_xlfn.XLOOKUP(D57,'参考（不要动）'!M:M,'参考（不要动）'!N:N)&lt;1,"无五保金")</f>
        <v>#N/A</v>
      </c>
      <c r="AM57" t="e">
        <f>IF(_xlfn.XLOOKUP(D57,'参考（不要动）'!P:P,'参考（不要动）'!Q:Q)&lt;1,"无产业奖励2000元")</f>
        <v>#N/A</v>
      </c>
      <c r="AN57" t="e">
        <f>_xlfn.XLOOKUP(D57,'参考（不要动）'!S:S,'参考（不要动）'!W:W)</f>
        <v>#N/A</v>
      </c>
      <c r="AO57" t="str">
        <f t="shared" si="7"/>
        <v>合格</v>
      </c>
      <c r="AP57" s="31" t="e">
        <f t="shared" si="8"/>
        <v>#DIV/0!</v>
      </c>
      <c r="AQ57" s="31" t="e">
        <f t="shared" si="10"/>
        <v>#DIV/0!</v>
      </c>
    </row>
    <row r="58" spans="1:43" ht="15">
      <c r="A58" s="18">
        <v>56</v>
      </c>
      <c r="B58" s="19" t="s">
        <v>275</v>
      </c>
      <c r="C58" s="19" t="s">
        <v>280</v>
      </c>
      <c r="D58" s="19" t="s">
        <v>281</v>
      </c>
      <c r="E58" s="19" t="s">
        <v>282</v>
      </c>
      <c r="F58" s="19" t="s">
        <v>283</v>
      </c>
      <c r="G58" s="51" t="s">
        <v>280</v>
      </c>
      <c r="H58" s="19">
        <v>3</v>
      </c>
      <c r="I58" s="19">
        <v>3</v>
      </c>
      <c r="J58" s="19" t="s">
        <v>47</v>
      </c>
      <c r="K58" s="19">
        <f t="shared" si="0"/>
        <v>55000</v>
      </c>
      <c r="L58" s="19"/>
      <c r="M58" s="19">
        <v>55000</v>
      </c>
      <c r="N58" s="19">
        <v>15000</v>
      </c>
      <c r="O58" s="19">
        <f t="shared" si="1"/>
        <v>14129.3</v>
      </c>
      <c r="P58" s="19">
        <v>8055</v>
      </c>
      <c r="Q58" s="19"/>
      <c r="R58" s="19"/>
      <c r="S58" s="19"/>
      <c r="T58" s="19">
        <v>1534.08</v>
      </c>
      <c r="U58" s="19"/>
      <c r="V58" s="19"/>
      <c r="W58" s="19">
        <v>4540.22</v>
      </c>
      <c r="X58" s="19"/>
      <c r="Y58" s="19">
        <f t="shared" si="2"/>
        <v>0</v>
      </c>
      <c r="Z58" s="19"/>
      <c r="AA58" s="19"/>
      <c r="AB58" s="19">
        <f t="shared" si="3"/>
        <v>84129.3</v>
      </c>
      <c r="AC58" s="19">
        <f t="shared" si="4"/>
        <v>84129.3</v>
      </c>
      <c r="AD58" s="19">
        <f t="shared" si="5"/>
        <v>28043.1</v>
      </c>
      <c r="AE58" s="19" t="s">
        <v>53</v>
      </c>
      <c r="AF58" s="25">
        <v>27953.25</v>
      </c>
      <c r="AG58" s="31">
        <f t="shared" si="6"/>
        <v>3.2142952966112501E-3</v>
      </c>
      <c r="AH58" t="e">
        <f ca="1">IF(_xlfn.XLOOKUP(D58,'参考（不要动）'!A:A,'参考（不要动）'!B:B)&lt;1,"无养老金")</f>
        <v>#NAME?</v>
      </c>
      <c r="AI58" t="e">
        <f>IF(_xlfn.XLOOKUP(D58,'参考（不要动）'!D:D,'参考（不要动）'!E:E)&lt;1,"无公益岗工资")</f>
        <v>#N/A</v>
      </c>
      <c r="AJ58" t="e">
        <f ca="1">IF(_xlfn.XLOOKUP(D58,'参考（不要动）'!G:G,'参考（不要动）'!H:H)&lt;1,"无其他工资")</f>
        <v>#NAME?</v>
      </c>
      <c r="AK58" t="b">
        <f>IF(_xlfn.XLOOKUP(D58,'参考（不要动）'!J:J,'参考（不要动）'!K:K)&lt;1,"无低保金")</f>
        <v>0</v>
      </c>
      <c r="AL58" t="e">
        <f>IF(_xlfn.XLOOKUP(D58,'参考（不要动）'!M:M,'参考（不要动）'!N:N)&lt;1,"无五保金")</f>
        <v>#N/A</v>
      </c>
      <c r="AM58" t="e">
        <f>IF(_xlfn.XLOOKUP(D58,'参考（不要动）'!P:P,'参考（不要动）'!Q:Q)&lt;1,"无产业奖励2000元")</f>
        <v>#N/A</v>
      </c>
      <c r="AN58" t="e">
        <f>_xlfn.XLOOKUP(D58,'参考（不要动）'!S:S,'参考（不要动）'!W:W)</f>
        <v>#N/A</v>
      </c>
      <c r="AO58" t="str">
        <f t="shared" si="7"/>
        <v>合格</v>
      </c>
      <c r="AP58" s="31" t="e">
        <f t="shared" si="8"/>
        <v>#DIV/0!</v>
      </c>
      <c r="AQ58" s="31" t="e">
        <f t="shared" si="10"/>
        <v>#DIV/0!</v>
      </c>
    </row>
    <row r="59" spans="1:43" ht="15">
      <c r="A59" s="18">
        <v>57</v>
      </c>
      <c r="B59" s="19" t="s">
        <v>275</v>
      </c>
      <c r="C59" s="19" t="s">
        <v>284</v>
      </c>
      <c r="D59" s="19" t="s">
        <v>285</v>
      </c>
      <c r="E59" s="19" t="s">
        <v>286</v>
      </c>
      <c r="F59" s="19" t="s">
        <v>287</v>
      </c>
      <c r="G59" s="51" t="s">
        <v>284</v>
      </c>
      <c r="H59" s="19">
        <v>4</v>
      </c>
      <c r="I59" s="19">
        <v>4</v>
      </c>
      <c r="J59" s="19" t="s">
        <v>47</v>
      </c>
      <c r="K59" s="19">
        <f t="shared" si="0"/>
        <v>57600</v>
      </c>
      <c r="L59" s="19">
        <v>7600</v>
      </c>
      <c r="M59" s="19">
        <v>50000</v>
      </c>
      <c r="N59" s="19">
        <v>18000</v>
      </c>
      <c r="O59" s="19">
        <f t="shared" si="1"/>
        <v>5883.02</v>
      </c>
      <c r="P59" s="19"/>
      <c r="Q59" s="19"/>
      <c r="R59" s="19"/>
      <c r="S59" s="19"/>
      <c r="T59" s="19">
        <v>1534.08</v>
      </c>
      <c r="U59" s="19"/>
      <c r="V59" s="19"/>
      <c r="W59" s="19">
        <v>4348.9399999999996</v>
      </c>
      <c r="X59" s="19">
        <v>80000</v>
      </c>
      <c r="Y59" s="19">
        <f t="shared" si="2"/>
        <v>32000</v>
      </c>
      <c r="Z59" s="19">
        <v>32000</v>
      </c>
      <c r="AA59" s="19"/>
      <c r="AB59" s="19">
        <f t="shared" si="3"/>
        <v>161483.01999999999</v>
      </c>
      <c r="AC59" s="19">
        <f t="shared" si="4"/>
        <v>129483.02</v>
      </c>
      <c r="AD59" s="19">
        <f t="shared" si="5"/>
        <v>32370.755000000001</v>
      </c>
      <c r="AE59" s="19" t="s">
        <v>48</v>
      </c>
      <c r="AF59" s="25">
        <v>31837.45</v>
      </c>
      <c r="AG59" s="31">
        <f t="shared" si="6"/>
        <v>1.6750870437173802E-2</v>
      </c>
      <c r="AH59" t="e">
        <f ca="1">IF(_xlfn.XLOOKUP(D59,'参考（不要动）'!A:A,'参考（不要动）'!B:B)&lt;1,"无养老金")</f>
        <v>#NAME?</v>
      </c>
      <c r="AI59" t="b">
        <f>IF(_xlfn.XLOOKUP(D59,'参考（不要动）'!D:D,'参考（不要动）'!E:E)&lt;1,"无公益岗工资")</f>
        <v>0</v>
      </c>
      <c r="AJ59" t="e">
        <f ca="1">IF(_xlfn.XLOOKUP(D59,'参考（不要动）'!G:G,'参考（不要动）'!H:H)&lt;1,"无其他工资")</f>
        <v>#NAME?</v>
      </c>
      <c r="AK59" t="e">
        <f>IF(_xlfn.XLOOKUP(D59,'参考（不要动）'!J:J,'参考（不要动）'!K:K)&lt;1,"无低保金")</f>
        <v>#N/A</v>
      </c>
      <c r="AL59" t="e">
        <f>IF(_xlfn.XLOOKUP(D59,'参考（不要动）'!M:M,'参考（不要动）'!N:N)&lt;1,"无五保金")</f>
        <v>#N/A</v>
      </c>
      <c r="AM59" t="e">
        <f>IF(_xlfn.XLOOKUP(D59,'参考（不要动）'!P:P,'参考（不要动）'!Q:Q)&lt;1,"无产业奖励2000元")</f>
        <v>#N/A</v>
      </c>
      <c r="AN59" t="e">
        <f>_xlfn.XLOOKUP(D59,'参考（不要动）'!S:S,'参考（不要动）'!W:W)</f>
        <v>#N/A</v>
      </c>
      <c r="AO59" t="str">
        <f t="shared" si="7"/>
        <v>合格</v>
      </c>
      <c r="AP59" s="31">
        <f t="shared" si="8"/>
        <v>0.4</v>
      </c>
      <c r="AQ59" s="31" t="str">
        <f t="shared" si="10"/>
        <v>合格</v>
      </c>
    </row>
    <row r="60" spans="1:43" ht="15">
      <c r="A60" s="18">
        <v>58</v>
      </c>
      <c r="B60" s="19" t="s">
        <v>275</v>
      </c>
      <c r="C60" s="19" t="s">
        <v>288</v>
      </c>
      <c r="D60" s="19" t="s">
        <v>289</v>
      </c>
      <c r="E60" s="19" t="s">
        <v>290</v>
      </c>
      <c r="F60" s="19" t="s">
        <v>291</v>
      </c>
      <c r="G60" s="51" t="s">
        <v>292</v>
      </c>
      <c r="H60" s="19">
        <v>1</v>
      </c>
      <c r="I60" s="19">
        <v>1</v>
      </c>
      <c r="J60" s="19" t="s">
        <v>47</v>
      </c>
      <c r="K60" s="19">
        <f t="shared" si="0"/>
        <v>0</v>
      </c>
      <c r="L60" s="22"/>
      <c r="M60" s="22"/>
      <c r="N60" s="22">
        <v>12200</v>
      </c>
      <c r="O60" s="19">
        <f t="shared" si="1"/>
        <v>11045.39</v>
      </c>
      <c r="P60" s="22">
        <v>7815</v>
      </c>
      <c r="Q60" s="22"/>
      <c r="R60" s="22">
        <v>1800</v>
      </c>
      <c r="S60" s="22"/>
      <c r="T60" s="22">
        <v>383.52</v>
      </c>
      <c r="U60" s="22"/>
      <c r="V60" s="22"/>
      <c r="W60" s="22">
        <v>1046.8699999999999</v>
      </c>
      <c r="X60" s="22"/>
      <c r="Y60" s="19">
        <f t="shared" si="2"/>
        <v>0</v>
      </c>
      <c r="Z60" s="22"/>
      <c r="AA60" s="19"/>
      <c r="AB60" s="19">
        <f t="shared" si="3"/>
        <v>23245.39</v>
      </c>
      <c r="AC60" s="19">
        <f t="shared" si="4"/>
        <v>23245.39</v>
      </c>
      <c r="AD60" s="19">
        <f t="shared" si="5"/>
        <v>23245.39</v>
      </c>
      <c r="AE60" s="19" t="s">
        <v>48</v>
      </c>
      <c r="AF60" s="25">
        <v>22822</v>
      </c>
      <c r="AG60" s="31">
        <f t="shared" si="6"/>
        <v>1.8551835947769699E-2</v>
      </c>
      <c r="AH60" t="e">
        <f ca="1">IF(_xlfn.XLOOKUP(D60,'参考（不要动）'!A:A,'参考（不要动）'!B:B)&lt;1,"无养老金")</f>
        <v>#NAME?</v>
      </c>
      <c r="AI60" t="e">
        <f>IF(_xlfn.XLOOKUP(D60,'参考（不要动）'!D:D,'参考（不要动）'!E:E)&lt;1,"无公益岗工资")</f>
        <v>#N/A</v>
      </c>
      <c r="AJ60" t="e">
        <f ca="1">IF(_xlfn.XLOOKUP(D60,'参考（不要动）'!G:G,'参考（不要动）'!H:H)&lt;1,"无其他工资")</f>
        <v>#NAME?</v>
      </c>
      <c r="AK60" t="b">
        <f>IF(_xlfn.XLOOKUP(D60,'参考（不要动）'!J:J,'参考（不要动）'!K:K)&lt;1,"无低保金")</f>
        <v>0</v>
      </c>
      <c r="AL60" t="e">
        <f>IF(_xlfn.XLOOKUP(D60,'参考（不要动）'!M:M,'参考（不要动）'!N:N)&lt;1,"无五保金")</f>
        <v>#N/A</v>
      </c>
      <c r="AM60" t="e">
        <f>IF(_xlfn.XLOOKUP(D60,'参考（不要动）'!P:P,'参考（不要动）'!Q:Q)&lt;1,"无产业奖励2000元")</f>
        <v>#N/A</v>
      </c>
      <c r="AN60" t="e">
        <f>_xlfn.XLOOKUP(D60,'参考（不要动）'!S:S,'参考（不要动）'!W:W)</f>
        <v>#N/A</v>
      </c>
      <c r="AO60" t="str">
        <f t="shared" si="7"/>
        <v>合格</v>
      </c>
      <c r="AP60" s="31" t="e">
        <f t="shared" si="8"/>
        <v>#DIV/0!</v>
      </c>
      <c r="AQ60" s="31" t="e">
        <f t="shared" si="10"/>
        <v>#DIV/0!</v>
      </c>
    </row>
    <row r="61" spans="1:43" ht="15">
      <c r="A61" s="18">
        <v>59</v>
      </c>
      <c r="B61" s="19" t="s">
        <v>275</v>
      </c>
      <c r="C61" s="19" t="s">
        <v>293</v>
      </c>
      <c r="D61" s="19" t="s">
        <v>294</v>
      </c>
      <c r="E61" s="19" t="s">
        <v>295</v>
      </c>
      <c r="F61" s="19" t="s">
        <v>296</v>
      </c>
      <c r="G61" s="51" t="s">
        <v>293</v>
      </c>
      <c r="H61" s="19">
        <v>3</v>
      </c>
      <c r="I61" s="19">
        <v>3</v>
      </c>
      <c r="J61" s="19" t="s">
        <v>47</v>
      </c>
      <c r="K61" s="19">
        <f t="shared" si="0"/>
        <v>8760</v>
      </c>
      <c r="L61" s="19">
        <v>8760</v>
      </c>
      <c r="M61" s="19"/>
      <c r="N61" s="19">
        <v>30000</v>
      </c>
      <c r="O61" s="19">
        <f t="shared" si="1"/>
        <v>3535.89</v>
      </c>
      <c r="P61" s="19"/>
      <c r="Q61" s="19"/>
      <c r="R61" s="19"/>
      <c r="S61" s="19"/>
      <c r="T61" s="19">
        <v>1150.56</v>
      </c>
      <c r="U61" s="19"/>
      <c r="V61" s="19"/>
      <c r="W61" s="19">
        <v>2385.33</v>
      </c>
      <c r="X61" s="19">
        <v>37000</v>
      </c>
      <c r="Y61" s="19">
        <f t="shared" si="2"/>
        <v>20000</v>
      </c>
      <c r="Z61" s="19">
        <v>20000</v>
      </c>
      <c r="AA61" s="19"/>
      <c r="AB61" s="19">
        <f t="shared" si="3"/>
        <v>79295.89</v>
      </c>
      <c r="AC61" s="19">
        <f t="shared" si="4"/>
        <v>59295.89</v>
      </c>
      <c r="AD61" s="19">
        <f t="shared" si="5"/>
        <v>19765.296666666702</v>
      </c>
      <c r="AE61" s="19" t="s">
        <v>48</v>
      </c>
      <c r="AF61" s="25">
        <v>19381.48</v>
      </c>
      <c r="AG61" s="31">
        <f t="shared" si="6"/>
        <v>1.9803269237782799E-2</v>
      </c>
      <c r="AH61" t="e">
        <f ca="1">IF(_xlfn.XLOOKUP(D61,'参考（不要动）'!A:A,'参考（不要动）'!B:B)&lt;1,"无养老金")</f>
        <v>#NAME?</v>
      </c>
      <c r="AI61" t="b">
        <f>IF(_xlfn.XLOOKUP(D61,'参考（不要动）'!D:D,'参考（不要动）'!E:E)&lt;1,"无公益岗工资")</f>
        <v>0</v>
      </c>
      <c r="AJ61" t="e">
        <f ca="1">IF(_xlfn.XLOOKUP(D61,'参考（不要动）'!G:G,'参考（不要动）'!H:H)&lt;1,"无其他工资")</f>
        <v>#NAME?</v>
      </c>
      <c r="AK61" t="e">
        <f>IF(_xlfn.XLOOKUP(D61,'参考（不要动）'!J:J,'参考（不要动）'!K:K)&lt;1,"无低保金")</f>
        <v>#N/A</v>
      </c>
      <c r="AL61" t="e">
        <f>IF(_xlfn.XLOOKUP(D61,'参考（不要动）'!M:M,'参考（不要动）'!N:N)&lt;1,"无五保金")</f>
        <v>#N/A</v>
      </c>
      <c r="AM61" t="e">
        <f>IF(_xlfn.XLOOKUP(D61,'参考（不要动）'!P:P,'参考（不要动）'!Q:Q)&lt;1,"无产业奖励2000元")</f>
        <v>#N/A</v>
      </c>
      <c r="AN61" t="e">
        <f>_xlfn.XLOOKUP(D61,'参考（不要动）'!S:S,'参考（不要动）'!W:W)</f>
        <v>#N/A</v>
      </c>
      <c r="AO61" t="str">
        <f t="shared" si="7"/>
        <v>合格</v>
      </c>
      <c r="AP61" s="31">
        <f t="shared" si="8"/>
        <v>0.54054054054054101</v>
      </c>
      <c r="AQ61" s="31" t="str">
        <f t="shared" si="10"/>
        <v>合格</v>
      </c>
    </row>
    <row r="62" spans="1:43" ht="15">
      <c r="A62" s="18">
        <v>60</v>
      </c>
      <c r="B62" s="19" t="s">
        <v>275</v>
      </c>
      <c r="C62" s="19" t="s">
        <v>297</v>
      </c>
      <c r="D62" s="19" t="s">
        <v>298</v>
      </c>
      <c r="E62" s="19" t="s">
        <v>299</v>
      </c>
      <c r="F62" s="19" t="s">
        <v>300</v>
      </c>
      <c r="G62" s="51" t="s">
        <v>297</v>
      </c>
      <c r="H62" s="19">
        <v>3</v>
      </c>
      <c r="I62" s="19">
        <v>3.67</v>
      </c>
      <c r="J62" s="19" t="s">
        <v>47</v>
      </c>
      <c r="K62" s="19">
        <f t="shared" si="0"/>
        <v>33000</v>
      </c>
      <c r="L62" s="19"/>
      <c r="M62" s="19">
        <v>33000</v>
      </c>
      <c r="N62" s="19">
        <v>30000</v>
      </c>
      <c r="O62" s="19">
        <f t="shared" si="1"/>
        <v>12548.49</v>
      </c>
      <c r="P62" s="19">
        <v>4535</v>
      </c>
      <c r="Q62" s="19"/>
      <c r="R62" s="19">
        <v>3600</v>
      </c>
      <c r="S62" s="19"/>
      <c r="T62" s="19">
        <v>1534.08</v>
      </c>
      <c r="U62" s="19"/>
      <c r="V62" s="19"/>
      <c r="W62" s="19">
        <v>2879.41</v>
      </c>
      <c r="X62" s="19">
        <v>30000</v>
      </c>
      <c r="Y62" s="19">
        <f t="shared" si="2"/>
        <v>12000</v>
      </c>
      <c r="Z62" s="19">
        <v>12000</v>
      </c>
      <c r="AA62" s="19"/>
      <c r="AB62" s="19">
        <f t="shared" si="3"/>
        <v>105548.49</v>
      </c>
      <c r="AC62" s="19">
        <f t="shared" si="4"/>
        <v>93548.49</v>
      </c>
      <c r="AD62" s="19">
        <f t="shared" si="5"/>
        <v>25490.0517711172</v>
      </c>
      <c r="AE62" s="19" t="s">
        <v>48</v>
      </c>
      <c r="AF62" s="25">
        <v>25311.31</v>
      </c>
      <c r="AG62" s="31">
        <f t="shared" si="6"/>
        <v>7.0617352921361403E-3</v>
      </c>
      <c r="AH62" t="e">
        <f ca="1">IF(_xlfn.XLOOKUP(D62,'参考（不要动）'!A:A,'参考（不要动）'!B:B)&lt;1,"无养老金")</f>
        <v>#NAME?</v>
      </c>
      <c r="AI62" t="e">
        <f>IF(_xlfn.XLOOKUP(D62,'参考（不要动）'!D:D,'参考（不要动）'!E:E)&lt;1,"无公益岗工资")</f>
        <v>#N/A</v>
      </c>
      <c r="AJ62" t="e">
        <f ca="1">IF(_xlfn.XLOOKUP(D62,'参考（不要动）'!G:G,'参考（不要动）'!H:H)&lt;1,"无其他工资")</f>
        <v>#NAME?</v>
      </c>
      <c r="AK62" t="b">
        <f>IF(_xlfn.XLOOKUP(D62,'参考（不要动）'!J:J,'参考（不要动）'!K:K)&lt;1,"无低保金")</f>
        <v>0</v>
      </c>
      <c r="AL62" t="e">
        <f>IF(_xlfn.XLOOKUP(D62,'参考（不要动）'!M:M,'参考（不要动）'!N:N)&lt;1,"无五保金")</f>
        <v>#N/A</v>
      </c>
      <c r="AM62" t="e">
        <f>IF(_xlfn.XLOOKUP(D62,'参考（不要动）'!P:P,'参考（不要动）'!Q:Q)&lt;1,"无产业奖励2000元")</f>
        <v>#N/A</v>
      </c>
      <c r="AN62" t="e">
        <f>_xlfn.XLOOKUP(D62,'参考（不要动）'!S:S,'参考（不要动）'!W:W)</f>
        <v>#N/A</v>
      </c>
      <c r="AO62" t="str">
        <f t="shared" si="7"/>
        <v>合格</v>
      </c>
      <c r="AP62" s="31">
        <f t="shared" si="8"/>
        <v>0.4</v>
      </c>
      <c r="AQ62" s="31" t="str">
        <f t="shared" si="10"/>
        <v>合格</v>
      </c>
    </row>
    <row r="63" spans="1:43" ht="15">
      <c r="A63" s="18">
        <v>61</v>
      </c>
      <c r="B63" s="19" t="s">
        <v>275</v>
      </c>
      <c r="C63" s="19" t="s">
        <v>301</v>
      </c>
      <c r="D63" s="19" t="s">
        <v>302</v>
      </c>
      <c r="E63" s="19" t="s">
        <v>303</v>
      </c>
      <c r="F63" s="19" t="s">
        <v>304</v>
      </c>
      <c r="G63" s="51" t="s">
        <v>301</v>
      </c>
      <c r="H63" s="19">
        <v>1</v>
      </c>
      <c r="I63" s="19">
        <v>1</v>
      </c>
      <c r="J63" s="19" t="s">
        <v>47</v>
      </c>
      <c r="K63" s="19">
        <f t="shared" si="0"/>
        <v>0</v>
      </c>
      <c r="L63" s="19"/>
      <c r="M63" s="19"/>
      <c r="N63" s="19">
        <v>17000</v>
      </c>
      <c r="O63" s="19">
        <f t="shared" si="1"/>
        <v>1965.85</v>
      </c>
      <c r="P63" s="19"/>
      <c r="Q63" s="19"/>
      <c r="R63" s="19"/>
      <c r="S63" s="19"/>
      <c r="T63" s="19">
        <v>767.04</v>
      </c>
      <c r="U63" s="19"/>
      <c r="V63" s="19"/>
      <c r="W63" s="19">
        <v>1198.81</v>
      </c>
      <c r="X63" s="19">
        <v>20000</v>
      </c>
      <c r="Y63" s="19">
        <f t="shared" si="2"/>
        <v>8000</v>
      </c>
      <c r="Z63" s="19">
        <v>8000</v>
      </c>
      <c r="AA63" s="19"/>
      <c r="AB63" s="19">
        <f t="shared" si="3"/>
        <v>38965.85</v>
      </c>
      <c r="AC63" s="19">
        <f t="shared" si="4"/>
        <v>30965.85</v>
      </c>
      <c r="AD63" s="19">
        <f t="shared" si="5"/>
        <v>30965.85</v>
      </c>
      <c r="AE63" s="19" t="s">
        <v>48</v>
      </c>
      <c r="AF63" s="25">
        <v>30523.08</v>
      </c>
      <c r="AG63" s="31">
        <f t="shared" si="6"/>
        <v>1.45060721264039E-2</v>
      </c>
      <c r="AH63" t="e">
        <f ca="1">IF(_xlfn.XLOOKUP(D63,'参考（不要动）'!A:A,'参考（不要动）'!B:B)&lt;1,"无养老金")</f>
        <v>#NAME?</v>
      </c>
      <c r="AI63" t="e">
        <f>IF(_xlfn.XLOOKUP(D63,'参考（不要动）'!D:D,'参考（不要动）'!E:E)&lt;1,"无公益岗工资")</f>
        <v>#N/A</v>
      </c>
      <c r="AJ63" t="e">
        <f ca="1">IF(_xlfn.XLOOKUP(D63,'参考（不要动）'!G:G,'参考（不要动）'!H:H)&lt;1,"无其他工资")</f>
        <v>#NAME?</v>
      </c>
      <c r="AK63" t="e">
        <f>IF(_xlfn.XLOOKUP(D63,'参考（不要动）'!J:J,'参考（不要动）'!K:K)&lt;1,"无低保金")</f>
        <v>#N/A</v>
      </c>
      <c r="AL63" t="e">
        <f>IF(_xlfn.XLOOKUP(D63,'参考（不要动）'!M:M,'参考（不要动）'!N:N)&lt;1,"无五保金")</f>
        <v>#N/A</v>
      </c>
      <c r="AM63" t="e">
        <f>IF(_xlfn.XLOOKUP(D63,'参考（不要动）'!P:P,'参考（不要动）'!Q:Q)&lt;1,"无产业奖励2000元")</f>
        <v>#N/A</v>
      </c>
      <c r="AN63" t="e">
        <f>_xlfn.XLOOKUP(D63,'参考（不要动）'!S:S,'参考（不要动）'!W:W)</f>
        <v>#N/A</v>
      </c>
      <c r="AO63" t="str">
        <f t="shared" si="7"/>
        <v>合格</v>
      </c>
      <c r="AP63" s="31">
        <f t="shared" si="8"/>
        <v>0.4</v>
      </c>
      <c r="AQ63" s="31" t="str">
        <f t="shared" si="10"/>
        <v>合格</v>
      </c>
    </row>
    <row r="64" spans="1:43" ht="15">
      <c r="A64" s="18">
        <v>62</v>
      </c>
      <c r="B64" s="19" t="s">
        <v>275</v>
      </c>
      <c r="C64" s="19" t="s">
        <v>305</v>
      </c>
      <c r="D64" s="19" t="s">
        <v>306</v>
      </c>
      <c r="E64" s="19" t="s">
        <v>307</v>
      </c>
      <c r="F64" s="19" t="s">
        <v>308</v>
      </c>
      <c r="G64" s="51" t="s">
        <v>305</v>
      </c>
      <c r="H64" s="19">
        <v>3</v>
      </c>
      <c r="I64" s="19">
        <v>3</v>
      </c>
      <c r="J64" s="19" t="s">
        <v>47</v>
      </c>
      <c r="K64" s="19">
        <f t="shared" si="0"/>
        <v>8760</v>
      </c>
      <c r="L64" s="19">
        <v>8760</v>
      </c>
      <c r="M64" s="19"/>
      <c r="N64" s="19"/>
      <c r="O64" s="19">
        <f t="shared" si="1"/>
        <v>2758.8</v>
      </c>
      <c r="P64" s="19"/>
      <c r="Q64" s="19"/>
      <c r="R64" s="19"/>
      <c r="S64" s="19"/>
      <c r="T64" s="19">
        <v>1150.56</v>
      </c>
      <c r="U64" s="19"/>
      <c r="V64" s="19"/>
      <c r="W64" s="19">
        <v>1608.24</v>
      </c>
      <c r="X64" s="19">
        <v>54000</v>
      </c>
      <c r="Y64" s="19">
        <f t="shared" si="2"/>
        <v>20000</v>
      </c>
      <c r="Z64" s="19">
        <v>20000</v>
      </c>
      <c r="AA64" s="19"/>
      <c r="AB64" s="19">
        <f t="shared" si="3"/>
        <v>65518.8</v>
      </c>
      <c r="AC64" s="19">
        <f t="shared" si="4"/>
        <v>45518.8</v>
      </c>
      <c r="AD64" s="19">
        <f t="shared" si="5"/>
        <v>15172.9333333333</v>
      </c>
      <c r="AE64" s="19" t="s">
        <v>53</v>
      </c>
      <c r="AF64" s="25">
        <v>14846.25</v>
      </c>
      <c r="AG64" s="31">
        <f t="shared" si="6"/>
        <v>2.2004434340880698E-2</v>
      </c>
      <c r="AH64" t="e">
        <f ca="1">IF(_xlfn.XLOOKUP(D64,'参考（不要动）'!A:A,'参考（不要动）'!B:B)&lt;1,"无养老金")</f>
        <v>#NAME?</v>
      </c>
      <c r="AI64" t="b">
        <f>IF(_xlfn.XLOOKUP(D64,'参考（不要动）'!D:D,'参考（不要动）'!E:E)&lt;1,"无公益岗工资")</f>
        <v>0</v>
      </c>
      <c r="AJ64" t="e">
        <f ca="1">IF(_xlfn.XLOOKUP(D64,'参考（不要动）'!G:G,'参考（不要动）'!H:H)&lt;1,"无其他工资")</f>
        <v>#NAME?</v>
      </c>
      <c r="AK64" t="e">
        <f>IF(_xlfn.XLOOKUP(D64,'参考（不要动）'!J:J,'参考（不要动）'!K:K)&lt;1,"无低保金")</f>
        <v>#N/A</v>
      </c>
      <c r="AL64" t="e">
        <f>IF(_xlfn.XLOOKUP(D64,'参考（不要动）'!M:M,'参考（不要动）'!N:N)&lt;1,"无五保金")</f>
        <v>#N/A</v>
      </c>
      <c r="AM64" t="e">
        <f>IF(_xlfn.XLOOKUP(D64,'参考（不要动）'!P:P,'参考（不要动）'!Q:Q)&lt;1,"无产业奖励2000元")</f>
        <v>#N/A</v>
      </c>
      <c r="AN64" t="e">
        <f>_xlfn.XLOOKUP(D64,'参考（不要动）'!S:S,'参考（不要动）'!W:W)</f>
        <v>#N/A</v>
      </c>
      <c r="AO64" t="str">
        <f t="shared" si="7"/>
        <v>合格</v>
      </c>
      <c r="AP64" s="31">
        <f t="shared" si="8"/>
        <v>0.37037037037037002</v>
      </c>
      <c r="AQ64" s="31" t="str">
        <f t="shared" si="10"/>
        <v>合格</v>
      </c>
    </row>
    <row r="65" spans="1:43" ht="15">
      <c r="A65" s="18">
        <v>63</v>
      </c>
      <c r="B65" s="19" t="s">
        <v>275</v>
      </c>
      <c r="C65" s="19" t="s">
        <v>309</v>
      </c>
      <c r="D65" s="19" t="s">
        <v>310</v>
      </c>
      <c r="E65" s="19" t="s">
        <v>311</v>
      </c>
      <c r="F65" s="19" t="s">
        <v>312</v>
      </c>
      <c r="G65" s="51" t="s">
        <v>309</v>
      </c>
      <c r="H65" s="19">
        <v>4</v>
      </c>
      <c r="I65" s="19">
        <v>4</v>
      </c>
      <c r="J65" s="19" t="s">
        <v>47</v>
      </c>
      <c r="K65" s="19">
        <f t="shared" si="0"/>
        <v>0</v>
      </c>
      <c r="L65" s="19"/>
      <c r="M65" s="19"/>
      <c r="N65" s="19"/>
      <c r="O65" s="19">
        <f t="shared" si="1"/>
        <v>28233.49</v>
      </c>
      <c r="P65" s="19">
        <v>20580</v>
      </c>
      <c r="Q65" s="19"/>
      <c r="R65" s="19">
        <v>3240</v>
      </c>
      <c r="S65" s="19"/>
      <c r="T65" s="19">
        <v>1534.08</v>
      </c>
      <c r="U65" s="19"/>
      <c r="V65" s="19"/>
      <c r="W65" s="19">
        <v>2879.41</v>
      </c>
      <c r="X65" s="19">
        <v>55000</v>
      </c>
      <c r="Y65" s="19">
        <f t="shared" si="2"/>
        <v>20000</v>
      </c>
      <c r="Z65" s="19">
        <v>20000</v>
      </c>
      <c r="AA65" s="19"/>
      <c r="AB65" s="19">
        <f t="shared" si="3"/>
        <v>83233.490000000005</v>
      </c>
      <c r="AC65" s="19">
        <f t="shared" si="4"/>
        <v>63233.49</v>
      </c>
      <c r="AD65" s="19">
        <f t="shared" si="5"/>
        <v>15808.372499999999</v>
      </c>
      <c r="AE65" s="19" t="s">
        <v>48</v>
      </c>
      <c r="AF65" s="25">
        <v>15762.3</v>
      </c>
      <c r="AG65" s="31">
        <f t="shared" si="6"/>
        <v>2.9229554062541801E-3</v>
      </c>
      <c r="AH65" t="e">
        <f ca="1">IF(_xlfn.XLOOKUP(D65,'参考（不要动）'!A:A,'参考（不要动）'!B:B)&lt;1,"无养老金")</f>
        <v>#NAME?</v>
      </c>
      <c r="AI65" t="e">
        <f>IF(_xlfn.XLOOKUP(D65,'参考（不要动）'!D:D,'参考（不要动）'!E:E)&lt;1,"无公益岗工资")</f>
        <v>#N/A</v>
      </c>
      <c r="AJ65" t="e">
        <f ca="1">IF(_xlfn.XLOOKUP(D65,'参考（不要动）'!G:G,'参考（不要动）'!H:H)&lt;1,"无其他工资")</f>
        <v>#NAME?</v>
      </c>
      <c r="AK65" t="b">
        <f>IF(_xlfn.XLOOKUP(D65,'参考（不要动）'!J:J,'参考（不要动）'!K:K)&lt;1,"无低保金")</f>
        <v>0</v>
      </c>
      <c r="AL65" t="e">
        <f>IF(_xlfn.XLOOKUP(D65,'参考（不要动）'!M:M,'参考（不要动）'!N:N)&lt;1,"无五保金")</f>
        <v>#N/A</v>
      </c>
      <c r="AM65" t="e">
        <f>IF(_xlfn.XLOOKUP(D65,'参考（不要动）'!P:P,'参考（不要动）'!Q:Q)&lt;1,"无产业奖励2000元")</f>
        <v>#N/A</v>
      </c>
      <c r="AN65" t="e">
        <f>_xlfn.XLOOKUP(D65,'参考（不要动）'!S:S,'参考（不要动）'!W:W)</f>
        <v>#N/A</v>
      </c>
      <c r="AO65" t="str">
        <f t="shared" si="7"/>
        <v>合格</v>
      </c>
      <c r="AP65" s="31">
        <f t="shared" si="8"/>
        <v>0.36363636363636398</v>
      </c>
      <c r="AQ65" s="31" t="str">
        <f t="shared" si="10"/>
        <v>合格</v>
      </c>
    </row>
    <row r="66" spans="1:43" ht="15">
      <c r="A66" s="18">
        <v>64</v>
      </c>
      <c r="B66" s="19" t="s">
        <v>275</v>
      </c>
      <c r="C66" s="19" t="s">
        <v>313</v>
      </c>
      <c r="D66" s="19" t="s">
        <v>314</v>
      </c>
      <c r="E66" s="19" t="s">
        <v>315</v>
      </c>
      <c r="F66" s="19" t="s">
        <v>316</v>
      </c>
      <c r="G66" s="51" t="s">
        <v>317</v>
      </c>
      <c r="H66" s="19">
        <v>1</v>
      </c>
      <c r="I66" s="19">
        <v>1</v>
      </c>
      <c r="J66" s="19" t="s">
        <v>47</v>
      </c>
      <c r="K66" s="19">
        <f t="shared" si="0"/>
        <v>0</v>
      </c>
      <c r="L66" s="19"/>
      <c r="M66" s="19"/>
      <c r="N66" s="19"/>
      <c r="O66" s="19">
        <f t="shared" si="1"/>
        <v>13660.48</v>
      </c>
      <c r="P66" s="19"/>
      <c r="Q66" s="19">
        <v>10605</v>
      </c>
      <c r="R66" s="19"/>
      <c r="S66" s="19"/>
      <c r="T66" s="19">
        <v>1150.56</v>
      </c>
      <c r="U66" s="19"/>
      <c r="V66" s="19"/>
      <c r="W66" s="19">
        <v>1904.92</v>
      </c>
      <c r="X66" s="19">
        <v>25000</v>
      </c>
      <c r="Y66" s="19">
        <f t="shared" si="2"/>
        <v>8000</v>
      </c>
      <c r="Z66" s="19">
        <v>8000</v>
      </c>
      <c r="AA66" s="19"/>
      <c r="AB66" s="19">
        <f t="shared" si="3"/>
        <v>38660.480000000003</v>
      </c>
      <c r="AC66" s="19">
        <f t="shared" si="4"/>
        <v>30660.48</v>
      </c>
      <c r="AD66" s="19">
        <f t="shared" si="5"/>
        <v>30660.48</v>
      </c>
      <c r="AE66" s="19" t="s">
        <v>48</v>
      </c>
      <c r="AF66" s="25">
        <v>30362.19</v>
      </c>
      <c r="AG66" s="31">
        <f t="shared" si="6"/>
        <v>9.8243901378655806E-3</v>
      </c>
      <c r="AH66" t="e">
        <f ca="1">IF(_xlfn.XLOOKUP(D66,'参考（不要动）'!A:A,'参考（不要动）'!B:B)&lt;1,"无养老金")</f>
        <v>#NAME?</v>
      </c>
      <c r="AI66" t="e">
        <f>IF(_xlfn.XLOOKUP(D66,'参考（不要动）'!D:D,'参考（不要动）'!E:E)&lt;1,"无公益岗工资")</f>
        <v>#N/A</v>
      </c>
      <c r="AJ66" t="e">
        <f ca="1">IF(_xlfn.XLOOKUP(D66,'参考（不要动）'!G:G,'参考（不要动）'!H:H)&lt;1,"无其他工资")</f>
        <v>#NAME?</v>
      </c>
      <c r="AK66" t="e">
        <f>IF(_xlfn.XLOOKUP(D66,'参考（不要动）'!J:J,'参考（不要动）'!K:K)&lt;1,"无低保金")</f>
        <v>#N/A</v>
      </c>
      <c r="AL66" t="b">
        <f>IF(_xlfn.XLOOKUP(D66,'参考（不要动）'!M:M,'参考（不要动）'!N:N)&lt;1,"无五保金")</f>
        <v>0</v>
      </c>
      <c r="AM66" t="e">
        <f>IF(_xlfn.XLOOKUP(D66,'参考（不要动）'!P:P,'参考（不要动）'!Q:Q)&lt;1,"无产业奖励2000元")</f>
        <v>#N/A</v>
      </c>
      <c r="AN66" t="e">
        <f>_xlfn.XLOOKUP(D66,'参考（不要动）'!S:S,'参考（不要动）'!W:W)</f>
        <v>#N/A</v>
      </c>
      <c r="AO66" t="str">
        <f t="shared" si="7"/>
        <v>合格</v>
      </c>
      <c r="AP66" s="31">
        <f t="shared" si="8"/>
        <v>0.32</v>
      </c>
      <c r="AQ66" s="31" t="str">
        <f t="shared" si="10"/>
        <v>合格</v>
      </c>
    </row>
    <row r="67" spans="1:43" ht="15">
      <c r="A67" s="18">
        <v>65</v>
      </c>
      <c r="B67" s="19" t="s">
        <v>275</v>
      </c>
      <c r="C67" s="19" t="s">
        <v>318</v>
      </c>
      <c r="D67" s="19" t="s">
        <v>319</v>
      </c>
      <c r="E67" s="19" t="s">
        <v>320</v>
      </c>
      <c r="F67" s="19" t="s">
        <v>321</v>
      </c>
      <c r="G67" s="51" t="s">
        <v>318</v>
      </c>
      <c r="H67" s="19">
        <v>4</v>
      </c>
      <c r="I67" s="19">
        <v>4</v>
      </c>
      <c r="J67" s="19" t="s">
        <v>47</v>
      </c>
      <c r="K67" s="19">
        <f t="shared" si="0"/>
        <v>17520</v>
      </c>
      <c r="L67" s="19">
        <v>17520</v>
      </c>
      <c r="M67" s="19"/>
      <c r="N67" s="19"/>
      <c r="O67" s="19">
        <f t="shared" si="1"/>
        <v>7841.99</v>
      </c>
      <c r="P67" s="19"/>
      <c r="Q67" s="19"/>
      <c r="R67" s="19">
        <v>1920</v>
      </c>
      <c r="S67" s="19"/>
      <c r="T67" s="19">
        <v>1534</v>
      </c>
      <c r="U67" s="19"/>
      <c r="V67" s="19"/>
      <c r="W67" s="19">
        <v>4387.99</v>
      </c>
      <c r="X67" s="19">
        <v>115000</v>
      </c>
      <c r="Y67" s="19">
        <f t="shared" si="2"/>
        <v>40000</v>
      </c>
      <c r="Z67" s="19">
        <v>40000</v>
      </c>
      <c r="AA67" s="19"/>
      <c r="AB67" s="19">
        <f t="shared" si="3"/>
        <v>140361.99</v>
      </c>
      <c r="AC67" s="19">
        <f t="shared" si="4"/>
        <v>100361.99</v>
      </c>
      <c r="AD67" s="19">
        <f t="shared" si="5"/>
        <v>25090.497500000001</v>
      </c>
      <c r="AE67" s="19" t="s">
        <v>48</v>
      </c>
      <c r="AF67" s="25">
        <v>24792.880000000001</v>
      </c>
      <c r="AG67" s="31">
        <f t="shared" si="6"/>
        <v>1.2004151998477E-2</v>
      </c>
      <c r="AH67" t="e">
        <f ca="1">IF(_xlfn.XLOOKUP(D67,'参考（不要动）'!A:A,'参考（不要动）'!B:B)&lt;1,"无养老金")</f>
        <v>#NAME?</v>
      </c>
      <c r="AI67" t="b">
        <f>IF(_xlfn.XLOOKUP(D67,'参考（不要动）'!D:D,'参考（不要动）'!E:E)&lt;1,"无公益岗工资")</f>
        <v>0</v>
      </c>
      <c r="AJ67" t="e">
        <f ca="1">IF(_xlfn.XLOOKUP(D67,'参考（不要动）'!G:G,'参考（不要动）'!H:H)&lt;1,"无其他工资")</f>
        <v>#NAME?</v>
      </c>
      <c r="AK67" t="e">
        <f>IF(_xlfn.XLOOKUP(D67,'参考（不要动）'!J:J,'参考（不要动）'!K:K)&lt;1,"无低保金")</f>
        <v>#N/A</v>
      </c>
      <c r="AL67" t="e">
        <f>IF(_xlfn.XLOOKUP(D67,'参考（不要动）'!M:M,'参考（不要动）'!N:N)&lt;1,"无五保金")</f>
        <v>#N/A</v>
      </c>
      <c r="AM67" t="e">
        <f>IF(_xlfn.XLOOKUP(D67,'参考（不要动）'!P:P,'参考（不要动）'!Q:Q)&lt;1,"无产业奖励2000元")</f>
        <v>#N/A</v>
      </c>
      <c r="AN67" t="e">
        <f>_xlfn.XLOOKUP(D67,'参考（不要动）'!S:S,'参考（不要动）'!W:W)</f>
        <v>#N/A</v>
      </c>
      <c r="AO67" t="str">
        <f t="shared" si="7"/>
        <v>合格</v>
      </c>
      <c r="AP67" s="31">
        <f t="shared" si="8"/>
        <v>0.34782608695652201</v>
      </c>
      <c r="AQ67" s="31" t="str">
        <f t="shared" si="10"/>
        <v>合格</v>
      </c>
    </row>
    <row r="68" spans="1:43" ht="15">
      <c r="A68" s="18">
        <v>66</v>
      </c>
      <c r="B68" s="19" t="s">
        <v>275</v>
      </c>
      <c r="C68" s="19" t="s">
        <v>322</v>
      </c>
      <c r="D68" s="19" t="s">
        <v>323</v>
      </c>
      <c r="E68" s="19" t="s">
        <v>324</v>
      </c>
      <c r="F68" s="19" t="s">
        <v>325</v>
      </c>
      <c r="G68" s="51" t="s">
        <v>322</v>
      </c>
      <c r="H68" s="19">
        <v>2</v>
      </c>
      <c r="I68" s="19">
        <v>2</v>
      </c>
      <c r="J68" s="19" t="s">
        <v>47</v>
      </c>
      <c r="K68" s="19">
        <f t="shared" ref="K68:K131" si="11">L68+M68</f>
        <v>57000</v>
      </c>
      <c r="L68" s="19"/>
      <c r="M68" s="19">
        <v>57000</v>
      </c>
      <c r="N68" s="19"/>
      <c r="O68" s="19">
        <f t="shared" ref="O68:O131" si="12">P68+Q68+R68+S68+T68+U68+V68+W68</f>
        <v>2935.89</v>
      </c>
      <c r="P68" s="19"/>
      <c r="Q68" s="19"/>
      <c r="R68" s="19"/>
      <c r="S68" s="19"/>
      <c r="T68" s="19">
        <v>1150.56</v>
      </c>
      <c r="U68" s="19"/>
      <c r="V68" s="19"/>
      <c r="W68" s="19">
        <v>1785.33</v>
      </c>
      <c r="X68" s="19">
        <v>14000</v>
      </c>
      <c r="Y68" s="19">
        <f t="shared" ref="Y68:Y131" si="13">Z68</f>
        <v>7000</v>
      </c>
      <c r="Z68" s="19">
        <v>7000</v>
      </c>
      <c r="AA68" s="19"/>
      <c r="AB68" s="19">
        <f t="shared" ref="AB68:AB131" si="14">L68+M68+N68+P68+Q68+R68+S68+T68+W68+X68+U68+V68</f>
        <v>73935.89</v>
      </c>
      <c r="AC68" s="19">
        <f t="shared" ref="AC68:AC131" si="15">AB68-Z68</f>
        <v>66935.89</v>
      </c>
      <c r="AD68" s="19">
        <f t="shared" ref="AD68:AD131" si="16">AC68/I68</f>
        <v>33467.945</v>
      </c>
      <c r="AE68" s="19" t="s">
        <v>48</v>
      </c>
      <c r="AF68" s="25">
        <v>32524.71</v>
      </c>
      <c r="AG68" s="31">
        <f t="shared" ref="AG68:AG131" si="17">(AD68-AF68)/AF68</f>
        <v>2.9000566031180602E-2</v>
      </c>
      <c r="AH68" t="e">
        <f ca="1">IF(_xlfn.XLOOKUP(D68,'参考（不要动）'!A:A,'参考（不要动）'!B:B)&lt;1,"无养老金")</f>
        <v>#NAME?</v>
      </c>
      <c r="AI68" t="e">
        <f>IF(_xlfn.XLOOKUP(D68,'参考（不要动）'!D:D,'参考（不要动）'!E:E)&lt;1,"无公益岗工资")</f>
        <v>#N/A</v>
      </c>
      <c r="AJ68" t="e">
        <f ca="1">IF(_xlfn.XLOOKUP(D68,'参考（不要动）'!G:G,'参考（不要动）'!H:H)&lt;1,"无其他工资")</f>
        <v>#NAME?</v>
      </c>
      <c r="AK68" t="e">
        <f>IF(_xlfn.XLOOKUP(D68,'参考（不要动）'!J:J,'参考（不要动）'!K:K)&lt;1,"无低保金")</f>
        <v>#N/A</v>
      </c>
      <c r="AL68" t="e">
        <f>IF(_xlfn.XLOOKUP(D68,'参考（不要动）'!M:M,'参考（不要动）'!N:N)&lt;1,"无五保金")</f>
        <v>#N/A</v>
      </c>
      <c r="AM68" t="e">
        <f>IF(_xlfn.XLOOKUP(D68,'参考（不要动）'!P:P,'参考（不要动）'!Q:Q)&lt;1,"无产业奖励2000元")</f>
        <v>#N/A</v>
      </c>
      <c r="AN68" t="e">
        <f>_xlfn.XLOOKUP(D68,'参考（不要动）'!S:S,'参考（不要动）'!W:W)</f>
        <v>#N/A</v>
      </c>
      <c r="AO68" t="str">
        <f t="shared" ref="AO68:AO131" si="18">IF(AD68&lt;12000,"小于12000元",IF(AD68&lt;AF68,"不合格",IF(AD68&gt;AF68,"合格")))</f>
        <v>合格</v>
      </c>
      <c r="AP68" s="31">
        <f t="shared" ref="AP68:AP131" si="19">Z68/X68</f>
        <v>0.5</v>
      </c>
      <c r="AQ68" s="31" t="str">
        <f t="shared" si="10"/>
        <v>合格</v>
      </c>
    </row>
    <row r="69" spans="1:43" ht="15">
      <c r="A69" s="18">
        <v>67</v>
      </c>
      <c r="B69" s="19" t="s">
        <v>275</v>
      </c>
      <c r="C69" s="19" t="s">
        <v>326</v>
      </c>
      <c r="D69" s="19" t="s">
        <v>327</v>
      </c>
      <c r="E69" s="19" t="s">
        <v>328</v>
      </c>
      <c r="F69" s="19" t="s">
        <v>329</v>
      </c>
      <c r="G69" s="51" t="s">
        <v>326</v>
      </c>
      <c r="H69" s="19">
        <v>2</v>
      </c>
      <c r="I69" s="19">
        <v>2</v>
      </c>
      <c r="J69" s="19" t="s">
        <v>47</v>
      </c>
      <c r="K69" s="19">
        <f t="shared" si="11"/>
        <v>6400</v>
      </c>
      <c r="L69" s="19">
        <v>6400</v>
      </c>
      <c r="M69" s="19"/>
      <c r="N69" s="19"/>
      <c r="O69" s="19">
        <f t="shared" si="12"/>
        <v>8575.49</v>
      </c>
      <c r="P69" s="19">
        <v>3880</v>
      </c>
      <c r="Q69" s="19"/>
      <c r="R69" s="19"/>
      <c r="S69" s="19"/>
      <c r="T69" s="19">
        <v>1150.56</v>
      </c>
      <c r="U69" s="19"/>
      <c r="V69" s="19"/>
      <c r="W69" s="19">
        <v>3544.93</v>
      </c>
      <c r="X69" s="19">
        <v>80000</v>
      </c>
      <c r="Y69" s="19">
        <f t="shared" si="13"/>
        <v>25000</v>
      </c>
      <c r="Z69" s="19">
        <v>25000</v>
      </c>
      <c r="AA69" s="19"/>
      <c r="AB69" s="19">
        <f t="shared" si="14"/>
        <v>94975.49</v>
      </c>
      <c r="AC69" s="19">
        <f t="shared" si="15"/>
        <v>69975.490000000005</v>
      </c>
      <c r="AD69" s="19">
        <f t="shared" si="16"/>
        <v>34987.745000000003</v>
      </c>
      <c r="AE69" s="19" t="s">
        <v>48</v>
      </c>
      <c r="AF69" s="25">
        <v>34892.410000000003</v>
      </c>
      <c r="AG69" s="31">
        <f t="shared" si="17"/>
        <v>2.7322560981026902E-3</v>
      </c>
      <c r="AH69" t="e">
        <f ca="1">IF(_xlfn.XLOOKUP(D69,'参考（不要动）'!A:A,'参考（不要动）'!B:B)&lt;1,"无养老金")</f>
        <v>#NAME?</v>
      </c>
      <c r="AI69" t="b">
        <f>IF(_xlfn.XLOOKUP(D69,'参考（不要动）'!D:D,'参考（不要动）'!E:E)&lt;1,"无公益岗工资")</f>
        <v>0</v>
      </c>
      <c r="AJ69" t="e">
        <f ca="1">IF(_xlfn.XLOOKUP(D69,'参考（不要动）'!G:G,'参考（不要动）'!H:H)&lt;1,"无其他工资")</f>
        <v>#NAME?</v>
      </c>
      <c r="AK69" t="b">
        <f>IF(_xlfn.XLOOKUP(D69,'参考（不要动）'!J:J,'参考（不要动）'!K:K)&lt;1,"无低保金")</f>
        <v>0</v>
      </c>
      <c r="AL69" t="e">
        <f>IF(_xlfn.XLOOKUP(D69,'参考（不要动）'!M:M,'参考（不要动）'!N:N)&lt;1,"无五保金")</f>
        <v>#N/A</v>
      </c>
      <c r="AM69" t="e">
        <f>IF(_xlfn.XLOOKUP(D69,'参考（不要动）'!P:P,'参考（不要动）'!Q:Q)&lt;1,"无产业奖励2000元")</f>
        <v>#N/A</v>
      </c>
      <c r="AN69" t="e">
        <f>_xlfn.XLOOKUP(D69,'参考（不要动）'!S:S,'参考（不要动）'!W:W)</f>
        <v>#N/A</v>
      </c>
      <c r="AO69" t="str">
        <f t="shared" si="18"/>
        <v>合格</v>
      </c>
      <c r="AP69" s="31">
        <f t="shared" si="19"/>
        <v>0.3125</v>
      </c>
      <c r="AQ69" s="31" t="str">
        <f t="shared" si="10"/>
        <v>合格</v>
      </c>
    </row>
    <row r="70" spans="1:43" ht="15">
      <c r="A70" s="18">
        <v>68</v>
      </c>
      <c r="B70" s="19" t="s">
        <v>275</v>
      </c>
      <c r="C70" s="19" t="s">
        <v>330</v>
      </c>
      <c r="D70" s="19" t="s">
        <v>331</v>
      </c>
      <c r="E70" s="19" t="s">
        <v>332</v>
      </c>
      <c r="F70" s="19" t="s">
        <v>333</v>
      </c>
      <c r="G70" s="51" t="s">
        <v>330</v>
      </c>
      <c r="H70" s="19">
        <v>2</v>
      </c>
      <c r="I70" s="19">
        <v>2</v>
      </c>
      <c r="J70" s="19" t="s">
        <v>47</v>
      </c>
      <c r="K70" s="19">
        <f t="shared" si="11"/>
        <v>70000</v>
      </c>
      <c r="L70" s="22"/>
      <c r="M70" s="22">
        <v>70000</v>
      </c>
      <c r="N70" s="22"/>
      <c r="O70" s="19">
        <f t="shared" si="12"/>
        <v>5506.44</v>
      </c>
      <c r="P70" s="22"/>
      <c r="Q70" s="22"/>
      <c r="R70" s="22"/>
      <c r="S70" s="22"/>
      <c r="T70" s="22">
        <v>1150.56</v>
      </c>
      <c r="U70" s="22"/>
      <c r="V70" s="22">
        <v>2400</v>
      </c>
      <c r="W70" s="22">
        <v>1955.88</v>
      </c>
      <c r="X70" s="22"/>
      <c r="Y70" s="19">
        <f t="shared" si="13"/>
        <v>0</v>
      </c>
      <c r="Z70" s="22"/>
      <c r="AA70" s="19"/>
      <c r="AB70" s="19">
        <f t="shared" si="14"/>
        <v>75506.44</v>
      </c>
      <c r="AC70" s="19">
        <f t="shared" si="15"/>
        <v>75506.44</v>
      </c>
      <c r="AD70" s="19">
        <f t="shared" si="16"/>
        <v>37753.22</v>
      </c>
      <c r="AE70" s="19" t="s">
        <v>48</v>
      </c>
      <c r="AF70" s="25">
        <v>34544.370000000003</v>
      </c>
      <c r="AG70" s="30">
        <f t="shared" si="17"/>
        <v>9.2890679436330698E-2</v>
      </c>
      <c r="AH70" t="e">
        <f ca="1">IF(_xlfn.XLOOKUP(D70,'参考（不要动）'!A:A,'参考（不要动）'!B:B)&lt;1,"无养老金")</f>
        <v>#NAME?</v>
      </c>
      <c r="AI70" t="e">
        <f>IF(_xlfn.XLOOKUP(D70,'参考（不要动）'!D:D,'参考（不要动）'!E:E)&lt;1,"无公益岗工资")</f>
        <v>#N/A</v>
      </c>
      <c r="AJ70" t="e">
        <f ca="1">IF(_xlfn.XLOOKUP(D70,'参考（不要动）'!G:G,'参考（不要动）'!H:H)&lt;1,"无其他工资")</f>
        <v>#NAME?</v>
      </c>
      <c r="AK70" t="e">
        <f>IF(_xlfn.XLOOKUP(D70,'参考（不要动）'!J:J,'参考（不要动）'!K:K)&lt;1,"无低保金")</f>
        <v>#N/A</v>
      </c>
      <c r="AL70" t="e">
        <f>IF(_xlfn.XLOOKUP(D70,'参考（不要动）'!M:M,'参考（不要动）'!N:N)&lt;1,"无五保金")</f>
        <v>#N/A</v>
      </c>
      <c r="AM70" t="e">
        <f>IF(_xlfn.XLOOKUP(D70,'参考（不要动）'!P:P,'参考（不要动）'!Q:Q)&lt;1,"无产业奖励2000元")</f>
        <v>#N/A</v>
      </c>
      <c r="AN70">
        <v>0</v>
      </c>
      <c r="AO70" t="str">
        <f t="shared" si="18"/>
        <v>合格</v>
      </c>
      <c r="AP70" s="31" t="e">
        <f t="shared" si="19"/>
        <v>#DIV/0!</v>
      </c>
      <c r="AQ70" s="31" t="e">
        <f t="shared" si="10"/>
        <v>#DIV/0!</v>
      </c>
    </row>
    <row r="71" spans="1:43" ht="15">
      <c r="A71" s="18">
        <v>69</v>
      </c>
      <c r="B71" s="19" t="s">
        <v>275</v>
      </c>
      <c r="C71" s="19" t="s">
        <v>334</v>
      </c>
      <c r="D71" s="19" t="s">
        <v>335</v>
      </c>
      <c r="E71" s="19" t="s">
        <v>336</v>
      </c>
      <c r="F71" s="19" t="s">
        <v>337</v>
      </c>
      <c r="G71" s="51" t="s">
        <v>334</v>
      </c>
      <c r="H71" s="19">
        <v>3</v>
      </c>
      <c r="I71" s="19">
        <v>3</v>
      </c>
      <c r="J71" s="19" t="s">
        <v>47</v>
      </c>
      <c r="K71" s="19">
        <f t="shared" si="11"/>
        <v>0</v>
      </c>
      <c r="L71" s="19"/>
      <c r="M71" s="19"/>
      <c r="N71" s="19">
        <v>58000</v>
      </c>
      <c r="O71" s="19">
        <f t="shared" si="12"/>
        <v>5445.56</v>
      </c>
      <c r="P71" s="19">
        <v>4295</v>
      </c>
      <c r="Q71" s="19"/>
      <c r="R71" s="19"/>
      <c r="S71" s="19"/>
      <c r="T71" s="19">
        <v>1150.56</v>
      </c>
      <c r="U71" s="19"/>
      <c r="V71" s="19"/>
      <c r="W71" s="19"/>
      <c r="X71" s="19">
        <v>30000</v>
      </c>
      <c r="Y71" s="19">
        <f t="shared" si="13"/>
        <v>10000</v>
      </c>
      <c r="Z71" s="19">
        <v>10000</v>
      </c>
      <c r="AA71" s="19"/>
      <c r="AB71" s="19">
        <f t="shared" si="14"/>
        <v>93445.56</v>
      </c>
      <c r="AC71" s="19">
        <f t="shared" si="15"/>
        <v>83445.56</v>
      </c>
      <c r="AD71" s="19">
        <f t="shared" si="16"/>
        <v>27815.186666666701</v>
      </c>
      <c r="AE71" s="19" t="s">
        <v>124</v>
      </c>
      <c r="AF71" s="25">
        <v>26489.95</v>
      </c>
      <c r="AG71" s="31">
        <f t="shared" si="17"/>
        <v>5.0027903664095298E-2</v>
      </c>
      <c r="AH71" t="e">
        <f ca="1">IF(_xlfn.XLOOKUP(D71,'参考（不要动）'!A:A,'参考（不要动）'!B:B)&lt;1,"无养老金")</f>
        <v>#NAME?</v>
      </c>
      <c r="AI71" t="e">
        <f>IF(_xlfn.XLOOKUP(D71,'参考（不要动）'!D:D,'参考（不要动）'!E:E)&lt;1,"无公益岗工资")</f>
        <v>#N/A</v>
      </c>
      <c r="AJ71" t="e">
        <f ca="1">IF(_xlfn.XLOOKUP(D71,'参考（不要动）'!G:G,'参考（不要动）'!H:H)&lt;1,"无其他工资")</f>
        <v>#NAME?</v>
      </c>
      <c r="AK71" t="b">
        <f>IF(_xlfn.XLOOKUP(D71,'参考（不要动）'!J:J,'参考（不要动）'!K:K)&lt;1,"无低保金")</f>
        <v>0</v>
      </c>
      <c r="AL71" t="e">
        <f>IF(_xlfn.XLOOKUP(D71,'参考（不要动）'!M:M,'参考（不要动）'!N:N)&lt;1,"无五保金")</f>
        <v>#N/A</v>
      </c>
      <c r="AM71" t="e">
        <f>IF(_xlfn.XLOOKUP(D71,'参考（不要动）'!P:P,'参考（不要动）'!Q:Q)&lt;1,"无产业奖励2000元")</f>
        <v>#N/A</v>
      </c>
      <c r="AN71" t="e">
        <f>_xlfn.XLOOKUP(D71,'参考（不要动）'!S:S,'参考（不要动）'!W:W)</f>
        <v>#N/A</v>
      </c>
      <c r="AO71" t="str">
        <f t="shared" si="18"/>
        <v>合格</v>
      </c>
      <c r="AP71" s="31">
        <f t="shared" si="19"/>
        <v>0.33333333333333298</v>
      </c>
      <c r="AQ71" s="31" t="str">
        <f t="shared" si="10"/>
        <v>合格</v>
      </c>
    </row>
    <row r="72" spans="1:43" ht="15">
      <c r="A72" s="18">
        <v>70</v>
      </c>
      <c r="B72" s="19" t="s">
        <v>275</v>
      </c>
      <c r="C72" s="19" t="s">
        <v>338</v>
      </c>
      <c r="D72" s="19" t="s">
        <v>339</v>
      </c>
      <c r="E72" s="19" t="s">
        <v>340</v>
      </c>
      <c r="F72" s="19" t="s">
        <v>341</v>
      </c>
      <c r="G72" s="51" t="s">
        <v>338</v>
      </c>
      <c r="H72" s="19">
        <v>4</v>
      </c>
      <c r="I72" s="19">
        <v>4</v>
      </c>
      <c r="J72" s="19" t="s">
        <v>47</v>
      </c>
      <c r="K72" s="19">
        <f t="shared" si="11"/>
        <v>3000</v>
      </c>
      <c r="L72" s="22"/>
      <c r="M72" s="22">
        <v>3000</v>
      </c>
      <c r="N72" s="22"/>
      <c r="O72" s="19">
        <f t="shared" si="12"/>
        <v>2938.3</v>
      </c>
      <c r="P72" s="22"/>
      <c r="Q72" s="22"/>
      <c r="R72" s="22"/>
      <c r="S72" s="22"/>
      <c r="T72" s="22">
        <v>767.04</v>
      </c>
      <c r="U72" s="22"/>
      <c r="V72" s="22"/>
      <c r="W72" s="22">
        <v>2171.2600000000002</v>
      </c>
      <c r="X72" s="22">
        <v>83200</v>
      </c>
      <c r="Y72" s="19">
        <f t="shared" si="13"/>
        <v>56800</v>
      </c>
      <c r="Z72" s="22">
        <v>56800</v>
      </c>
      <c r="AA72" s="19"/>
      <c r="AB72" s="19">
        <f t="shared" si="14"/>
        <v>89138.3</v>
      </c>
      <c r="AC72" s="19">
        <f t="shared" si="15"/>
        <v>32338.3</v>
      </c>
      <c r="AD72" s="19">
        <f t="shared" si="16"/>
        <v>8084.5749999999998</v>
      </c>
      <c r="AE72" s="19" t="s">
        <v>142</v>
      </c>
      <c r="AF72" s="25"/>
      <c r="AG72" s="30" t="e">
        <f t="shared" si="17"/>
        <v>#DIV/0!</v>
      </c>
      <c r="AH72" t="e">
        <f ca="1">IF(_xlfn.XLOOKUP(D72,'参考（不要动）'!A:A,'参考（不要动）'!B:B)&lt;1,"无养老金")</f>
        <v>#NAME?</v>
      </c>
      <c r="AI72" t="e">
        <f>IF(_xlfn.XLOOKUP(D72,'参考（不要动）'!D:D,'参考（不要动）'!E:E)&lt;1,"无公益岗工资")</f>
        <v>#N/A</v>
      </c>
      <c r="AJ72" t="e">
        <f ca="1">IF(_xlfn.XLOOKUP(D72,'参考（不要动）'!G:G,'参考（不要动）'!H:H)&lt;1,"无其他工资")</f>
        <v>#NAME?</v>
      </c>
      <c r="AK72" t="e">
        <f>IF(_xlfn.XLOOKUP(D72,'参考（不要动）'!J:J,'参考（不要动）'!K:K)&lt;1,"无低保金")</f>
        <v>#N/A</v>
      </c>
      <c r="AL72" t="e">
        <f>IF(_xlfn.XLOOKUP(D72,'参考（不要动）'!M:M,'参考（不要动）'!N:N)&lt;1,"无五保金")</f>
        <v>#N/A</v>
      </c>
      <c r="AM72" t="e">
        <f>IF(_xlfn.XLOOKUP(D72,'参考（不要动）'!P:P,'参考（不要动）'!Q:Q)&lt;1,"无产业奖励2000元")</f>
        <v>#N/A</v>
      </c>
      <c r="AN72" t="e">
        <f>_xlfn.XLOOKUP(D72,'参考（不要动）'!S:S,'参考（不要动）'!W:W)</f>
        <v>#N/A</v>
      </c>
      <c r="AO72" t="str">
        <f t="shared" si="18"/>
        <v>小于12000元</v>
      </c>
      <c r="AP72" s="31">
        <f t="shared" si="19"/>
        <v>0.68269230769230804</v>
      </c>
      <c r="AQ72" s="31" t="str">
        <f t="shared" si="10"/>
        <v>合格</v>
      </c>
    </row>
    <row r="73" spans="1:43" ht="15">
      <c r="A73" s="18">
        <v>71</v>
      </c>
      <c r="B73" s="45" t="s">
        <v>342</v>
      </c>
      <c r="C73" s="45" t="s">
        <v>343</v>
      </c>
      <c r="D73" s="45" t="s">
        <v>344</v>
      </c>
      <c r="E73" s="45" t="s">
        <v>345</v>
      </c>
      <c r="F73" s="45" t="s">
        <v>346</v>
      </c>
      <c r="G73" s="51" t="s">
        <v>343</v>
      </c>
      <c r="H73" s="45">
        <v>2</v>
      </c>
      <c r="I73" s="45">
        <v>2</v>
      </c>
      <c r="J73" s="45" t="s">
        <v>47</v>
      </c>
      <c r="K73" s="45">
        <f t="shared" si="11"/>
        <v>0</v>
      </c>
      <c r="L73" s="46"/>
      <c r="M73" s="46"/>
      <c r="N73" s="46">
        <v>9968</v>
      </c>
      <c r="O73" s="19">
        <f t="shared" si="12"/>
        <v>5630.62</v>
      </c>
      <c r="P73" s="22"/>
      <c r="Q73" s="22"/>
      <c r="R73" s="22">
        <v>3792</v>
      </c>
      <c r="S73" s="22"/>
      <c r="T73" s="22"/>
      <c r="U73" s="22"/>
      <c r="V73" s="22"/>
      <c r="W73" s="22">
        <v>1838.62</v>
      </c>
      <c r="X73" s="22">
        <v>39428</v>
      </c>
      <c r="Y73" s="19">
        <f t="shared" si="13"/>
        <v>8000</v>
      </c>
      <c r="Z73" s="22">
        <v>8000</v>
      </c>
      <c r="AA73" s="22"/>
      <c r="AB73" s="19">
        <f t="shared" si="14"/>
        <v>55026.62</v>
      </c>
      <c r="AC73" s="19">
        <f t="shared" si="15"/>
        <v>47026.62</v>
      </c>
      <c r="AD73" s="19">
        <f t="shared" si="16"/>
        <v>23513.31</v>
      </c>
      <c r="AE73" s="19" t="s">
        <v>53</v>
      </c>
      <c r="AF73" s="25">
        <v>23408.85</v>
      </c>
      <c r="AG73" s="31">
        <f t="shared" si="17"/>
        <v>4.4624148559200003E-3</v>
      </c>
      <c r="AH73" t="e">
        <f ca="1">IF(_xlfn.XLOOKUP(D73,'参考（不要动）'!A:A,'参考（不要动）'!B:B)&lt;1,"无养老金")</f>
        <v>#NAME?</v>
      </c>
      <c r="AI73" t="e">
        <f>IF(_xlfn.XLOOKUP(D73,'参考（不要动）'!D:D,'参考（不要动）'!E:E)&lt;1,"无公益岗工资")</f>
        <v>#N/A</v>
      </c>
      <c r="AJ73" t="e">
        <f ca="1">IF(_xlfn.XLOOKUP(D73,'参考（不要动）'!G:G,'参考（不要动）'!H:H)&lt;1,"无其他工资")</f>
        <v>#NAME?</v>
      </c>
      <c r="AK73" t="e">
        <f>IF(_xlfn.XLOOKUP(D73,'参考（不要动）'!J:J,'参考（不要动）'!K:K)&lt;1,"无低保金")</f>
        <v>#N/A</v>
      </c>
      <c r="AL73" t="e">
        <f>IF(_xlfn.XLOOKUP(D73,'参考（不要动）'!M:M,'参考（不要动）'!N:N)&lt;1,"无五保金")</f>
        <v>#N/A</v>
      </c>
      <c r="AM73" t="e">
        <f>IF(_xlfn.XLOOKUP(D73,'参考（不要动）'!P:P,'参考（不要动）'!Q:Q)&lt;1,"无产业奖励2000元")</f>
        <v>#N/A</v>
      </c>
      <c r="AN73" t="e">
        <f>_xlfn.XLOOKUP(D73,'参考（不要动）'!S:S,'参考（不要动）'!W:W)</f>
        <v>#N/A</v>
      </c>
      <c r="AO73" t="str">
        <f t="shared" si="18"/>
        <v>合格</v>
      </c>
      <c r="AP73" s="31">
        <f t="shared" si="19"/>
        <v>0.202901491325961</v>
      </c>
      <c r="AQ73" s="31" t="str">
        <f t="shared" si="10"/>
        <v>合格</v>
      </c>
    </row>
    <row r="74" spans="1:43" ht="15">
      <c r="A74" s="18">
        <v>72</v>
      </c>
      <c r="B74" s="45" t="s">
        <v>342</v>
      </c>
      <c r="C74" s="45" t="s">
        <v>347</v>
      </c>
      <c r="D74" s="45" t="s">
        <v>348</v>
      </c>
      <c r="E74" s="45" t="s">
        <v>349</v>
      </c>
      <c r="F74" s="45" t="s">
        <v>350</v>
      </c>
      <c r="G74" s="51" t="s">
        <v>347</v>
      </c>
      <c r="H74" s="45">
        <v>3</v>
      </c>
      <c r="I74" s="45">
        <v>3</v>
      </c>
      <c r="J74" s="45" t="s">
        <v>47</v>
      </c>
      <c r="K74" s="45">
        <f t="shared" si="11"/>
        <v>54000</v>
      </c>
      <c r="L74" s="46"/>
      <c r="M74" s="46">
        <v>54000</v>
      </c>
      <c r="N74" s="46">
        <v>14952</v>
      </c>
      <c r="O74" s="19">
        <f t="shared" si="12"/>
        <v>5553.29</v>
      </c>
      <c r="P74" s="22"/>
      <c r="Q74" s="22"/>
      <c r="R74" s="22">
        <v>2300</v>
      </c>
      <c r="S74" s="22"/>
      <c r="T74" s="22"/>
      <c r="U74" s="22"/>
      <c r="V74" s="22"/>
      <c r="W74" s="22">
        <v>3253.29</v>
      </c>
      <c r="X74" s="22"/>
      <c r="Y74" s="19">
        <f t="shared" si="13"/>
        <v>0</v>
      </c>
      <c r="Z74" s="22"/>
      <c r="AA74" s="22"/>
      <c r="AB74" s="19">
        <f t="shared" si="14"/>
        <v>74505.289999999994</v>
      </c>
      <c r="AC74" s="19">
        <f t="shared" si="15"/>
        <v>74505.289999999994</v>
      </c>
      <c r="AD74" s="19">
        <f t="shared" si="16"/>
        <v>24835.096666666701</v>
      </c>
      <c r="AE74" s="19" t="s">
        <v>53</v>
      </c>
      <c r="AF74" s="25">
        <v>23905.759999999998</v>
      </c>
      <c r="AG74" s="31">
        <f t="shared" si="17"/>
        <v>3.8875010318295801E-2</v>
      </c>
      <c r="AH74" t="e">
        <f ca="1">IF(_xlfn.XLOOKUP(D74,'参考（不要动）'!A:A,'参考（不要动）'!B:B)&lt;1,"无养老金")</f>
        <v>#NAME?</v>
      </c>
      <c r="AI74" t="e">
        <f>IF(_xlfn.XLOOKUP(D74,'参考（不要动）'!D:D,'参考（不要动）'!E:E)&lt;1,"无公益岗工资")</f>
        <v>#N/A</v>
      </c>
      <c r="AJ74" t="e">
        <f ca="1">IF(_xlfn.XLOOKUP(D74,'参考（不要动）'!G:G,'参考（不要动）'!H:H)&lt;1,"无其他工资")</f>
        <v>#NAME?</v>
      </c>
      <c r="AK74" t="e">
        <f>IF(_xlfn.XLOOKUP(D74,'参考（不要动）'!J:J,'参考（不要动）'!K:K)&lt;1,"无低保金")</f>
        <v>#N/A</v>
      </c>
      <c r="AL74" t="e">
        <f>IF(_xlfn.XLOOKUP(D74,'参考（不要动）'!M:M,'参考（不要动）'!N:N)&lt;1,"无五保金")</f>
        <v>#N/A</v>
      </c>
      <c r="AM74" t="e">
        <f>IF(_xlfn.XLOOKUP(D74,'参考（不要动）'!P:P,'参考（不要动）'!Q:Q)&lt;1,"无产业奖励2000元")</f>
        <v>#N/A</v>
      </c>
      <c r="AN74" t="e">
        <f>_xlfn.XLOOKUP(D74,'参考（不要动）'!S:S,'参考（不要动）'!W:W)</f>
        <v>#N/A</v>
      </c>
      <c r="AO74" t="str">
        <f t="shared" si="18"/>
        <v>合格</v>
      </c>
      <c r="AP74" s="31" t="e">
        <f t="shared" si="19"/>
        <v>#DIV/0!</v>
      </c>
      <c r="AQ74" s="31" t="e">
        <f t="shared" si="10"/>
        <v>#DIV/0!</v>
      </c>
    </row>
    <row r="75" spans="1:43" ht="15">
      <c r="A75" s="18">
        <v>73</v>
      </c>
      <c r="B75" s="45" t="s">
        <v>342</v>
      </c>
      <c r="C75" s="45" t="s">
        <v>351</v>
      </c>
      <c r="D75" s="45" t="s">
        <v>352</v>
      </c>
      <c r="E75" s="45" t="s">
        <v>353</v>
      </c>
      <c r="F75" s="45" t="s">
        <v>354</v>
      </c>
      <c r="G75" s="51" t="s">
        <v>351</v>
      </c>
      <c r="H75" s="45">
        <v>6</v>
      </c>
      <c r="I75" s="45">
        <v>6</v>
      </c>
      <c r="J75" s="45" t="s">
        <v>47</v>
      </c>
      <c r="K75" s="45">
        <f t="shared" si="11"/>
        <v>25000</v>
      </c>
      <c r="L75" s="46"/>
      <c r="M75" s="46">
        <v>25000</v>
      </c>
      <c r="N75" s="46"/>
      <c r="O75" s="19">
        <f t="shared" si="12"/>
        <v>6040.33</v>
      </c>
      <c r="P75" s="22"/>
      <c r="Q75" s="22"/>
      <c r="R75" s="22">
        <v>2792</v>
      </c>
      <c r="S75" s="22"/>
      <c r="T75" s="22"/>
      <c r="U75" s="22"/>
      <c r="V75" s="22"/>
      <c r="W75" s="22">
        <v>3248.33</v>
      </c>
      <c r="X75" s="22">
        <v>79284</v>
      </c>
      <c r="Y75" s="19">
        <f t="shared" si="13"/>
        <v>22690</v>
      </c>
      <c r="Z75" s="22">
        <v>22690</v>
      </c>
      <c r="AA75" s="22"/>
      <c r="AB75" s="19">
        <f t="shared" si="14"/>
        <v>110324.33</v>
      </c>
      <c r="AC75" s="19">
        <f t="shared" si="15"/>
        <v>87634.33</v>
      </c>
      <c r="AD75" s="19">
        <f t="shared" si="16"/>
        <v>14605.721666666699</v>
      </c>
      <c r="AE75" s="19" t="s">
        <v>53</v>
      </c>
      <c r="AF75" s="25">
        <v>14074.65</v>
      </c>
      <c r="AG75" s="31">
        <f t="shared" si="17"/>
        <v>3.7732495420255502E-2</v>
      </c>
      <c r="AH75" t="e">
        <f ca="1">IF(_xlfn.XLOOKUP(D75,'参考（不要动）'!A:A,'参考（不要动）'!B:B)&lt;1,"无养老金")</f>
        <v>#NAME?</v>
      </c>
      <c r="AI75" t="e">
        <f>IF(_xlfn.XLOOKUP(D75,'参考（不要动）'!D:D,'参考（不要动）'!E:E)&lt;1,"无公益岗工资")</f>
        <v>#N/A</v>
      </c>
      <c r="AJ75" t="e">
        <f ca="1">IF(_xlfn.XLOOKUP(D75,'参考（不要动）'!G:G,'参考（不要动）'!H:H)&lt;1,"无其他工资")</f>
        <v>#NAME?</v>
      </c>
      <c r="AK75" t="e">
        <f>IF(_xlfn.XLOOKUP(D75,'参考（不要动）'!J:J,'参考（不要动）'!K:K)&lt;1,"无低保金")</f>
        <v>#N/A</v>
      </c>
      <c r="AL75" t="e">
        <f>IF(_xlfn.XLOOKUP(D75,'参考（不要动）'!M:M,'参考（不要动）'!N:N)&lt;1,"无五保金")</f>
        <v>#N/A</v>
      </c>
      <c r="AM75" t="e">
        <f>IF(_xlfn.XLOOKUP(D75,'参考（不要动）'!P:P,'参考（不要动）'!Q:Q)&lt;1,"无产业奖励2000元")</f>
        <v>#N/A</v>
      </c>
      <c r="AN75" t="e">
        <f>_xlfn.XLOOKUP(D75,'参考（不要动）'!S:S,'参考（不要动）'!W:W)</f>
        <v>#N/A</v>
      </c>
      <c r="AO75" t="str">
        <f t="shared" si="18"/>
        <v>合格</v>
      </c>
      <c r="AP75" s="31">
        <f t="shared" si="19"/>
        <v>0.28618636799354202</v>
      </c>
      <c r="AQ75" s="31" t="str">
        <f t="shared" si="10"/>
        <v>合格</v>
      </c>
    </row>
    <row r="76" spans="1:43" ht="15">
      <c r="A76" s="18">
        <v>74</v>
      </c>
      <c r="B76" s="45" t="s">
        <v>342</v>
      </c>
      <c r="C76" s="45" t="s">
        <v>355</v>
      </c>
      <c r="D76" s="45" t="s">
        <v>356</v>
      </c>
      <c r="E76" s="45" t="s">
        <v>357</v>
      </c>
      <c r="F76" s="45" t="s">
        <v>358</v>
      </c>
      <c r="G76" s="51" t="s">
        <v>355</v>
      </c>
      <c r="H76" s="45">
        <v>2</v>
      </c>
      <c r="I76" s="45">
        <v>2</v>
      </c>
      <c r="J76" s="45" t="s">
        <v>47</v>
      </c>
      <c r="K76" s="45">
        <f t="shared" si="11"/>
        <v>37300</v>
      </c>
      <c r="L76" s="46">
        <v>7300</v>
      </c>
      <c r="M76" s="46">
        <v>30000</v>
      </c>
      <c r="N76" s="46">
        <v>9600</v>
      </c>
      <c r="O76" s="19">
        <f t="shared" si="12"/>
        <v>2111.5</v>
      </c>
      <c r="P76" s="22"/>
      <c r="Q76" s="22"/>
      <c r="R76" s="22"/>
      <c r="S76" s="22"/>
      <c r="T76" s="22"/>
      <c r="U76" s="22"/>
      <c r="V76" s="22"/>
      <c r="W76" s="22">
        <v>2111.5</v>
      </c>
      <c r="X76" s="22"/>
      <c r="Y76" s="19">
        <f t="shared" si="13"/>
        <v>0</v>
      </c>
      <c r="Z76" s="22"/>
      <c r="AA76" s="22"/>
      <c r="AB76" s="19">
        <f t="shared" si="14"/>
        <v>49011.5</v>
      </c>
      <c r="AC76" s="19">
        <f t="shared" si="15"/>
        <v>49011.5</v>
      </c>
      <c r="AD76" s="19">
        <f t="shared" si="16"/>
        <v>24505.75</v>
      </c>
      <c r="AE76" s="19" t="s">
        <v>48</v>
      </c>
      <c r="AF76" s="25">
        <v>23986.31</v>
      </c>
      <c r="AG76" s="31">
        <f t="shared" si="17"/>
        <v>2.1655686097611499E-2</v>
      </c>
      <c r="AH76" t="e">
        <f ca="1">IF(_xlfn.XLOOKUP(D76,'参考（不要动）'!A:A,'参考（不要动）'!B:B)&lt;1,"无养老金")</f>
        <v>#NAME?</v>
      </c>
      <c r="AI76" t="b">
        <f>IF(_xlfn.XLOOKUP(D76,'参考（不要动）'!D:D,'参考（不要动）'!E:E)&lt;1,"无公益岗工资")</f>
        <v>0</v>
      </c>
      <c r="AJ76" t="e">
        <f ca="1">IF(_xlfn.XLOOKUP(D76,'参考（不要动）'!G:G,'参考（不要动）'!H:H)&lt;1,"无其他工资")</f>
        <v>#NAME?</v>
      </c>
      <c r="AK76" t="e">
        <f>IF(_xlfn.XLOOKUP(D76,'参考（不要动）'!J:J,'参考（不要动）'!K:K)&lt;1,"无低保金")</f>
        <v>#N/A</v>
      </c>
      <c r="AL76" t="e">
        <f>IF(_xlfn.XLOOKUP(D76,'参考（不要动）'!M:M,'参考（不要动）'!N:N)&lt;1,"无五保金")</f>
        <v>#N/A</v>
      </c>
      <c r="AM76" t="e">
        <f>IF(_xlfn.XLOOKUP(D76,'参考（不要动）'!P:P,'参考（不要动）'!Q:Q)&lt;1,"无产业奖励2000元")</f>
        <v>#N/A</v>
      </c>
      <c r="AN76" t="e">
        <f>_xlfn.XLOOKUP(D76,'参考（不要动）'!S:S,'参考（不要动）'!W:W)</f>
        <v>#N/A</v>
      </c>
      <c r="AO76" t="str">
        <f t="shared" si="18"/>
        <v>合格</v>
      </c>
      <c r="AP76" s="31" t="e">
        <f t="shared" si="19"/>
        <v>#DIV/0!</v>
      </c>
      <c r="AQ76" s="31" t="e">
        <f t="shared" si="10"/>
        <v>#DIV/0!</v>
      </c>
    </row>
    <row r="77" spans="1:43" ht="15">
      <c r="A77" s="18">
        <v>75</v>
      </c>
      <c r="B77" s="45" t="s">
        <v>342</v>
      </c>
      <c r="C77" s="45" t="s">
        <v>359</v>
      </c>
      <c r="D77" s="45" t="s">
        <v>360</v>
      </c>
      <c r="E77" s="45" t="s">
        <v>361</v>
      </c>
      <c r="F77" s="45" t="s">
        <v>362</v>
      </c>
      <c r="G77" s="51" t="s">
        <v>359</v>
      </c>
      <c r="H77" s="45">
        <v>2</v>
      </c>
      <c r="I77" s="45">
        <v>2</v>
      </c>
      <c r="J77" s="45" t="s">
        <v>47</v>
      </c>
      <c r="K77" s="45">
        <f t="shared" si="11"/>
        <v>50400</v>
      </c>
      <c r="L77" s="46"/>
      <c r="M77" s="46">
        <v>50400</v>
      </c>
      <c r="N77" s="46"/>
      <c r="O77" s="19">
        <f t="shared" si="12"/>
        <v>1507.79</v>
      </c>
      <c r="P77" s="22"/>
      <c r="Q77" s="22"/>
      <c r="R77" s="22"/>
      <c r="S77" s="22"/>
      <c r="T77" s="22"/>
      <c r="U77" s="22"/>
      <c r="V77" s="22"/>
      <c r="W77" s="22">
        <v>1507.79</v>
      </c>
      <c r="X77" s="22">
        <v>22428</v>
      </c>
      <c r="Y77" s="19">
        <f t="shared" si="13"/>
        <v>6230</v>
      </c>
      <c r="Z77" s="22">
        <v>6230</v>
      </c>
      <c r="AA77" s="22"/>
      <c r="AB77" s="19">
        <f t="shared" si="14"/>
        <v>74335.789999999994</v>
      </c>
      <c r="AC77" s="19">
        <f t="shared" si="15"/>
        <v>68105.789999999994</v>
      </c>
      <c r="AD77" s="19">
        <f t="shared" si="16"/>
        <v>34052.894999999997</v>
      </c>
      <c r="AE77" s="19" t="s">
        <v>53</v>
      </c>
      <c r="AF77" s="25">
        <v>33903.33</v>
      </c>
      <c r="AG77" s="31">
        <f t="shared" si="17"/>
        <v>4.4115135592873904E-3</v>
      </c>
      <c r="AH77" t="e">
        <f ca="1">IF(_xlfn.XLOOKUP(D77,'参考（不要动）'!A:A,'参考（不要动）'!B:B)&lt;1,"无养老金")</f>
        <v>#NAME?</v>
      </c>
      <c r="AI77" t="e">
        <f>IF(_xlfn.XLOOKUP(D77,'参考（不要动）'!D:D,'参考（不要动）'!E:E)&lt;1,"无公益岗工资")</f>
        <v>#N/A</v>
      </c>
      <c r="AJ77" t="e">
        <f ca="1">IF(_xlfn.XLOOKUP(D77,'参考（不要动）'!G:G,'参考（不要动）'!H:H)&lt;1,"无其他工资")</f>
        <v>#NAME?</v>
      </c>
      <c r="AK77" t="e">
        <f>IF(_xlfn.XLOOKUP(D77,'参考（不要动）'!J:J,'参考（不要动）'!K:K)&lt;1,"无低保金")</f>
        <v>#N/A</v>
      </c>
      <c r="AL77" t="e">
        <f>IF(_xlfn.XLOOKUP(D77,'参考（不要动）'!M:M,'参考（不要动）'!N:N)&lt;1,"无五保金")</f>
        <v>#N/A</v>
      </c>
      <c r="AM77" t="e">
        <f>IF(_xlfn.XLOOKUP(D77,'参考（不要动）'!P:P,'参考（不要动）'!Q:Q)&lt;1,"无产业奖励2000元")</f>
        <v>#N/A</v>
      </c>
      <c r="AN77" t="e">
        <f>_xlfn.XLOOKUP(D77,'参考（不要动）'!S:S,'参考（不要动）'!W:W)</f>
        <v>#N/A</v>
      </c>
      <c r="AO77" t="str">
        <f t="shared" si="18"/>
        <v>合格</v>
      </c>
      <c r="AP77" s="31">
        <f t="shared" si="19"/>
        <v>0.27777777777777801</v>
      </c>
      <c r="AQ77" s="31" t="str">
        <f t="shared" si="10"/>
        <v>合格</v>
      </c>
    </row>
    <row r="78" spans="1:43" ht="15">
      <c r="A78" s="18">
        <v>76</v>
      </c>
      <c r="B78" s="45" t="s">
        <v>342</v>
      </c>
      <c r="C78" s="45" t="s">
        <v>363</v>
      </c>
      <c r="D78" s="45" t="s">
        <v>364</v>
      </c>
      <c r="E78" s="45" t="s">
        <v>365</v>
      </c>
      <c r="F78" s="45" t="s">
        <v>366</v>
      </c>
      <c r="G78" s="51" t="s">
        <v>363</v>
      </c>
      <c r="H78" s="45">
        <v>2</v>
      </c>
      <c r="I78" s="45">
        <v>2</v>
      </c>
      <c r="J78" s="45" t="s">
        <v>47</v>
      </c>
      <c r="K78" s="45">
        <f t="shared" si="11"/>
        <v>0</v>
      </c>
      <c r="L78" s="46"/>
      <c r="M78" s="46"/>
      <c r="N78" s="46">
        <v>9968</v>
      </c>
      <c r="O78" s="19">
        <f t="shared" si="12"/>
        <v>7228.88</v>
      </c>
      <c r="P78" s="22">
        <v>1095</v>
      </c>
      <c r="Q78" s="22"/>
      <c r="R78" s="22">
        <v>3792</v>
      </c>
      <c r="S78" s="22"/>
      <c r="T78" s="22"/>
      <c r="U78" s="22"/>
      <c r="V78" s="22"/>
      <c r="W78" s="22">
        <v>2341.88</v>
      </c>
      <c r="X78" s="22">
        <v>12200</v>
      </c>
      <c r="Y78" s="19">
        <f t="shared" si="13"/>
        <v>3000</v>
      </c>
      <c r="Z78" s="22">
        <v>3000</v>
      </c>
      <c r="AA78" s="22"/>
      <c r="AB78" s="19">
        <f t="shared" si="14"/>
        <v>29396.880000000001</v>
      </c>
      <c r="AC78" s="19">
        <f t="shared" si="15"/>
        <v>26396.880000000001</v>
      </c>
      <c r="AD78" s="19">
        <f t="shared" si="16"/>
        <v>13198.44</v>
      </c>
      <c r="AE78" s="19" t="s">
        <v>53</v>
      </c>
      <c r="AF78" s="25">
        <v>12323.97</v>
      </c>
      <c r="AG78" s="31">
        <f t="shared" si="17"/>
        <v>7.0956842640804998E-2</v>
      </c>
      <c r="AH78" t="e">
        <f ca="1">IF(_xlfn.XLOOKUP(D78,'参考（不要动）'!A:A,'参考（不要动）'!B:B)&lt;1,"无养老金")</f>
        <v>#NAME?</v>
      </c>
      <c r="AI78" t="e">
        <f>IF(_xlfn.XLOOKUP(D78,'参考（不要动）'!D:D,'参考（不要动）'!E:E)&lt;1,"无公益岗工资")</f>
        <v>#N/A</v>
      </c>
      <c r="AJ78" t="e">
        <f ca="1">IF(_xlfn.XLOOKUP(D78,'参考（不要动）'!G:G,'参考（不要动）'!H:H)&lt;1,"无其他工资")</f>
        <v>#NAME?</v>
      </c>
      <c r="AK78" t="b">
        <f>IF(_xlfn.XLOOKUP(D78,'参考（不要动）'!J:J,'参考（不要动）'!K:K)&lt;1,"无低保金")</f>
        <v>0</v>
      </c>
      <c r="AL78" t="e">
        <f>IF(_xlfn.XLOOKUP(D78,'参考（不要动）'!M:M,'参考（不要动）'!N:N)&lt;1,"无五保金")</f>
        <v>#N/A</v>
      </c>
      <c r="AM78" t="e">
        <f>IF(_xlfn.XLOOKUP(D78,'参考（不要动）'!P:P,'参考（不要动）'!Q:Q)&lt;1,"无产业奖励2000元")</f>
        <v>#N/A</v>
      </c>
      <c r="AN78" t="e">
        <f>_xlfn.XLOOKUP(D78,'参考（不要动）'!S:S,'参考（不要动）'!W:W)</f>
        <v>#N/A</v>
      </c>
      <c r="AO78" t="str">
        <f t="shared" si="18"/>
        <v>合格</v>
      </c>
      <c r="AP78" s="31">
        <f t="shared" si="19"/>
        <v>0.24590163934426201</v>
      </c>
      <c r="AQ78" s="31" t="str">
        <f t="shared" si="10"/>
        <v>合格</v>
      </c>
    </row>
    <row r="79" spans="1:43" ht="15">
      <c r="A79" s="18">
        <v>77</v>
      </c>
      <c r="B79" s="45" t="s">
        <v>342</v>
      </c>
      <c r="C79" s="45" t="s">
        <v>367</v>
      </c>
      <c r="D79" s="45" t="s">
        <v>368</v>
      </c>
      <c r="E79" s="45" t="s">
        <v>369</v>
      </c>
      <c r="F79" s="45" t="s">
        <v>370</v>
      </c>
      <c r="G79" s="51" t="s">
        <v>371</v>
      </c>
      <c r="H79" s="45">
        <v>2</v>
      </c>
      <c r="I79" s="45">
        <v>2</v>
      </c>
      <c r="J79" s="45" t="s">
        <v>47</v>
      </c>
      <c r="K79" s="45">
        <f t="shared" si="11"/>
        <v>24600</v>
      </c>
      <c r="L79" s="46">
        <v>14600</v>
      </c>
      <c r="M79" s="46">
        <v>10000</v>
      </c>
      <c r="N79" s="46"/>
      <c r="O79" s="19">
        <f t="shared" si="12"/>
        <v>0</v>
      </c>
      <c r="P79" s="22"/>
      <c r="Q79" s="22"/>
      <c r="R79" s="22"/>
      <c r="S79" s="22"/>
      <c r="T79" s="22"/>
      <c r="U79" s="22"/>
      <c r="V79" s="22"/>
      <c r="W79" s="22"/>
      <c r="X79" s="22">
        <v>61531.9</v>
      </c>
      <c r="Y79" s="19">
        <f t="shared" si="13"/>
        <v>35115</v>
      </c>
      <c r="Z79" s="22">
        <v>35115</v>
      </c>
      <c r="AA79" s="22"/>
      <c r="AB79" s="19">
        <f t="shared" si="14"/>
        <v>86131.9</v>
      </c>
      <c r="AC79" s="19">
        <f t="shared" si="15"/>
        <v>51016.9</v>
      </c>
      <c r="AD79" s="19">
        <f t="shared" si="16"/>
        <v>25508.45</v>
      </c>
      <c r="AE79" s="19" t="s">
        <v>48</v>
      </c>
      <c r="AF79" s="25">
        <v>23705.05</v>
      </c>
      <c r="AG79" s="31">
        <f t="shared" si="17"/>
        <v>7.6076616585917398E-2</v>
      </c>
      <c r="AH79" t="e">
        <f ca="1">IF(_xlfn.XLOOKUP(D79,'参考（不要动）'!A:A,'参考（不要动）'!B:B)&lt;1,"无养老金")</f>
        <v>#NAME?</v>
      </c>
      <c r="AI79" t="b">
        <f>IF(_xlfn.XLOOKUP(D79,'参考（不要动）'!D:D,'参考（不要动）'!E:E)&lt;1,"无公益岗工资")</f>
        <v>0</v>
      </c>
      <c r="AJ79" t="e">
        <f ca="1">IF(_xlfn.XLOOKUP(D79,'参考（不要动）'!G:G,'参考（不要动）'!H:H)&lt;1,"无其他工资")</f>
        <v>#NAME?</v>
      </c>
      <c r="AK79" t="e">
        <f>IF(_xlfn.XLOOKUP(D79,'参考（不要动）'!J:J,'参考（不要动）'!K:K)&lt;1,"无低保金")</f>
        <v>#N/A</v>
      </c>
      <c r="AL79" t="e">
        <f>IF(_xlfn.XLOOKUP(D79,'参考（不要动）'!M:M,'参考（不要动）'!N:N)&lt;1,"无五保金")</f>
        <v>#N/A</v>
      </c>
      <c r="AM79" t="e">
        <f>IF(_xlfn.XLOOKUP(D79,'参考（不要动）'!P:P,'参考（不要动）'!Q:Q)&lt;1,"无产业奖励2000元")</f>
        <v>#N/A</v>
      </c>
      <c r="AN79" t="e">
        <f>_xlfn.XLOOKUP(D79,'参考（不要动）'!S:S,'参考（不要动）'!W:W)</f>
        <v>#N/A</v>
      </c>
      <c r="AO79" t="str">
        <f t="shared" si="18"/>
        <v>合格</v>
      </c>
      <c r="AP79" s="31">
        <f t="shared" si="19"/>
        <v>0.57067959871221297</v>
      </c>
      <c r="AQ79" s="31" t="str">
        <f t="shared" si="10"/>
        <v>合格</v>
      </c>
    </row>
    <row r="80" spans="1:43" ht="15">
      <c r="A80" s="18">
        <v>78</v>
      </c>
      <c r="B80" s="45" t="s">
        <v>342</v>
      </c>
      <c r="C80" s="45" t="s">
        <v>372</v>
      </c>
      <c r="D80" s="45" t="s">
        <v>373</v>
      </c>
      <c r="E80" s="45" t="s">
        <v>374</v>
      </c>
      <c r="F80" s="45" t="s">
        <v>375</v>
      </c>
      <c r="G80" s="51" t="s">
        <v>372</v>
      </c>
      <c r="H80" s="45">
        <v>2</v>
      </c>
      <c r="I80" s="45">
        <v>2</v>
      </c>
      <c r="J80" s="45" t="s">
        <v>47</v>
      </c>
      <c r="K80" s="45">
        <f t="shared" si="11"/>
        <v>0</v>
      </c>
      <c r="L80" s="46"/>
      <c r="M80" s="46"/>
      <c r="N80" s="46">
        <v>9968</v>
      </c>
      <c r="O80" s="19">
        <f t="shared" si="12"/>
        <v>15598.46</v>
      </c>
      <c r="P80" s="22">
        <v>8560</v>
      </c>
      <c r="Q80" s="22"/>
      <c r="R80" s="22">
        <v>3792</v>
      </c>
      <c r="S80" s="22"/>
      <c r="T80" s="22"/>
      <c r="U80" s="22"/>
      <c r="V80" s="22"/>
      <c r="W80" s="22">
        <v>3246.46</v>
      </c>
      <c r="X80" s="22">
        <v>65000</v>
      </c>
      <c r="Y80" s="19">
        <f t="shared" si="13"/>
        <v>52000</v>
      </c>
      <c r="Z80" s="22">
        <v>52000</v>
      </c>
      <c r="AA80" s="22"/>
      <c r="AB80" s="19">
        <f t="shared" si="14"/>
        <v>90566.459999999992</v>
      </c>
      <c r="AC80" s="19">
        <f t="shared" si="15"/>
        <v>38566.459999999992</v>
      </c>
      <c r="AD80" s="19">
        <f t="shared" si="16"/>
        <v>19283.229999999996</v>
      </c>
      <c r="AE80" s="19" t="s">
        <v>53</v>
      </c>
      <c r="AF80" s="25">
        <v>19026.2</v>
      </c>
      <c r="AG80" s="30">
        <f t="shared" si="17"/>
        <v>1.3509266169807696E-2</v>
      </c>
      <c r="AH80" t="e">
        <f ca="1">IF(_xlfn.XLOOKUP(D80,'参考（不要动）'!A:A,'参考（不要动）'!B:B)&lt;1,"无养老金")</f>
        <v>#NAME?</v>
      </c>
      <c r="AI80" t="e">
        <f>IF(_xlfn.XLOOKUP(D80,'参考（不要动）'!D:D,'参考（不要动）'!E:E)&lt;1,"无公益岗工资")</f>
        <v>#N/A</v>
      </c>
      <c r="AJ80" t="e">
        <f ca="1">IF(_xlfn.XLOOKUP(D80,'参考（不要动）'!G:G,'参考（不要动）'!H:H)&lt;1,"无其他工资")</f>
        <v>#NAME?</v>
      </c>
      <c r="AK80" t="b">
        <f>IF(_xlfn.XLOOKUP(D80,'参考（不要动）'!J:J,'参考（不要动）'!K:K)&lt;1,"无低保金")</f>
        <v>0</v>
      </c>
      <c r="AL80" t="e">
        <f>IF(_xlfn.XLOOKUP(D80,'参考（不要动）'!M:M,'参考（不要动）'!N:N)&lt;1,"无五保金")</f>
        <v>#N/A</v>
      </c>
      <c r="AM80" t="e">
        <f>IF(_xlfn.XLOOKUP(D80,'参考（不要动）'!P:P,'参考（不要动）'!Q:Q)&lt;1,"无产业奖励2000元")</f>
        <v>#N/A</v>
      </c>
      <c r="AN80" t="e">
        <f>_xlfn.XLOOKUP(D80,'参考（不要动）'!S:S,'参考（不要动）'!W:W)</f>
        <v>#N/A</v>
      </c>
      <c r="AO80" t="str">
        <f t="shared" si="18"/>
        <v>合格</v>
      </c>
      <c r="AP80" s="31">
        <f t="shared" si="19"/>
        <v>0.8</v>
      </c>
      <c r="AQ80" s="31" t="str">
        <f t="shared" si="10"/>
        <v>合格</v>
      </c>
    </row>
    <row r="81" spans="1:43" ht="15">
      <c r="A81" s="18">
        <v>79</v>
      </c>
      <c r="B81" s="45" t="s">
        <v>342</v>
      </c>
      <c r="C81" s="45" t="s">
        <v>376</v>
      </c>
      <c r="D81" s="45" t="s">
        <v>377</v>
      </c>
      <c r="E81" s="45" t="s">
        <v>378</v>
      </c>
      <c r="F81" s="45" t="s">
        <v>379</v>
      </c>
      <c r="G81" s="51" t="s">
        <v>376</v>
      </c>
      <c r="H81" s="45">
        <v>1</v>
      </c>
      <c r="I81" s="45">
        <v>1</v>
      </c>
      <c r="J81" s="45" t="s">
        <v>47</v>
      </c>
      <c r="K81" s="45">
        <f t="shared" si="11"/>
        <v>0</v>
      </c>
      <c r="L81" s="46"/>
      <c r="M81" s="46"/>
      <c r="N81" s="46">
        <v>6970</v>
      </c>
      <c r="O81" s="19">
        <f t="shared" si="12"/>
        <v>7645.41</v>
      </c>
      <c r="P81" s="22"/>
      <c r="Q81" s="22"/>
      <c r="R81" s="22">
        <v>1896</v>
      </c>
      <c r="S81" s="22"/>
      <c r="T81" s="22"/>
      <c r="U81" s="22"/>
      <c r="V81" s="22"/>
      <c r="W81" s="22">
        <v>5749.41</v>
      </c>
      <c r="X81" s="22"/>
      <c r="Y81" s="19">
        <f t="shared" si="13"/>
        <v>0</v>
      </c>
      <c r="Z81" s="22"/>
      <c r="AA81" s="22"/>
      <c r="AB81" s="19">
        <f t="shared" si="14"/>
        <v>14615.41</v>
      </c>
      <c r="AC81" s="19">
        <f t="shared" si="15"/>
        <v>14615.41</v>
      </c>
      <c r="AD81" s="19">
        <f t="shared" si="16"/>
        <v>14615.41</v>
      </c>
      <c r="AE81" s="19" t="s">
        <v>53</v>
      </c>
      <c r="AF81" s="25">
        <v>14267.16</v>
      </c>
      <c r="AG81" s="32">
        <f t="shared" si="17"/>
        <v>2.4409202672430953E-2</v>
      </c>
      <c r="AH81" t="e">
        <f ca="1">IF(_xlfn.XLOOKUP(D81,'参考（不要动）'!A:A,'参考（不要动）'!B:B)&lt;1,"无养老金")</f>
        <v>#NAME?</v>
      </c>
      <c r="AI81" t="e">
        <f>IF(_xlfn.XLOOKUP(D81,'参考（不要动）'!D:D,'参考（不要动）'!E:E)&lt;1,"无公益岗工资")</f>
        <v>#N/A</v>
      </c>
      <c r="AJ81" t="e">
        <f ca="1">IF(_xlfn.XLOOKUP(D81,'参考（不要动）'!G:G,'参考（不要动）'!H:H)&lt;1,"无其他工资")</f>
        <v>#NAME?</v>
      </c>
      <c r="AK81" t="e">
        <f>IF(_xlfn.XLOOKUP(D81,'参考（不要动）'!J:J,'参考（不要动）'!K:K)&lt;1,"无低保金")</f>
        <v>#N/A</v>
      </c>
      <c r="AL81" t="e">
        <f>IF(_xlfn.XLOOKUP(D81,'参考（不要动）'!M:M,'参考（不要动）'!N:N)&lt;1,"无五保金")</f>
        <v>#N/A</v>
      </c>
      <c r="AM81" t="e">
        <f>IF(_xlfn.XLOOKUP(D81,'参考（不要动）'!P:P,'参考（不要动）'!Q:Q)&lt;1,"无产业奖励2000元")</f>
        <v>#N/A</v>
      </c>
      <c r="AN81" t="e">
        <f>_xlfn.XLOOKUP(D81,'参考（不要动）'!S:S,'参考（不要动）'!W:W)</f>
        <v>#N/A</v>
      </c>
      <c r="AO81" t="str">
        <f t="shared" si="18"/>
        <v>合格</v>
      </c>
      <c r="AP81" s="31" t="e">
        <f t="shared" si="19"/>
        <v>#DIV/0!</v>
      </c>
      <c r="AQ81" s="31" t="e">
        <f t="shared" si="10"/>
        <v>#DIV/0!</v>
      </c>
    </row>
    <row r="82" spans="1:43" ht="15">
      <c r="A82" s="18">
        <v>80</v>
      </c>
      <c r="B82" s="45" t="s">
        <v>342</v>
      </c>
      <c r="C82" s="45" t="s">
        <v>380</v>
      </c>
      <c r="D82" s="45" t="s">
        <v>381</v>
      </c>
      <c r="E82" s="45" t="s">
        <v>382</v>
      </c>
      <c r="F82" s="45" t="s">
        <v>383</v>
      </c>
      <c r="G82" s="51" t="s">
        <v>380</v>
      </c>
      <c r="H82" s="45">
        <v>3</v>
      </c>
      <c r="I82" s="45">
        <v>3</v>
      </c>
      <c r="J82" s="45" t="s">
        <v>47</v>
      </c>
      <c r="K82" s="45">
        <f t="shared" si="11"/>
        <v>8760</v>
      </c>
      <c r="L82" s="46">
        <v>8760</v>
      </c>
      <c r="M82" s="46"/>
      <c r="N82" s="46"/>
      <c r="O82" s="19">
        <f t="shared" si="12"/>
        <v>1608.28</v>
      </c>
      <c r="P82" s="22"/>
      <c r="Q82" s="22"/>
      <c r="R82" s="22"/>
      <c r="S82" s="22"/>
      <c r="T82" s="22"/>
      <c r="U82" s="22"/>
      <c r="V82" s="22"/>
      <c r="W82" s="22">
        <v>1608.28</v>
      </c>
      <c r="X82" s="22">
        <v>108500</v>
      </c>
      <c r="Y82" s="19">
        <f t="shared" si="13"/>
        <v>46000</v>
      </c>
      <c r="Z82" s="22">
        <v>46000</v>
      </c>
      <c r="AA82" s="22"/>
      <c r="AB82" s="19">
        <f t="shared" si="14"/>
        <v>118868.28</v>
      </c>
      <c r="AC82" s="19">
        <f t="shared" si="15"/>
        <v>72868.28</v>
      </c>
      <c r="AD82" s="19">
        <f t="shared" si="16"/>
        <v>24289.426666666666</v>
      </c>
      <c r="AE82" s="19" t="s">
        <v>48</v>
      </c>
      <c r="AF82" s="25">
        <v>23435.81</v>
      </c>
      <c r="AG82" s="30">
        <f t="shared" si="17"/>
        <v>3.6423604162461848E-2</v>
      </c>
      <c r="AH82" t="e">
        <f ca="1">IF(_xlfn.XLOOKUP(D82,'参考（不要动）'!A:A,'参考（不要动）'!B:B)&lt;1,"无养老金")</f>
        <v>#NAME?</v>
      </c>
      <c r="AI82" t="b">
        <f>IF(_xlfn.XLOOKUP(D82,'参考（不要动）'!D:D,'参考（不要动）'!E:E)&lt;1,"无公益岗工资")</f>
        <v>0</v>
      </c>
      <c r="AJ82" t="e">
        <f ca="1">IF(_xlfn.XLOOKUP(D82,'参考（不要动）'!G:G,'参考（不要动）'!H:H)&lt;1,"无其他工资")</f>
        <v>#NAME?</v>
      </c>
      <c r="AK82" t="e">
        <f>IF(_xlfn.XLOOKUP(D82,'参考（不要动）'!J:J,'参考（不要动）'!K:K)&lt;1,"无低保金")</f>
        <v>#N/A</v>
      </c>
      <c r="AL82" t="e">
        <f>IF(_xlfn.XLOOKUP(D82,'参考（不要动）'!M:M,'参考（不要动）'!N:N)&lt;1,"无五保金")</f>
        <v>#N/A</v>
      </c>
      <c r="AM82" t="e">
        <f>IF(_xlfn.XLOOKUP(D82,'参考（不要动）'!P:P,'参考（不要动）'!Q:Q)&lt;1,"无产业奖励2000元")</f>
        <v>#N/A</v>
      </c>
      <c r="AN82" t="e">
        <f>_xlfn.XLOOKUP(D82,'参考（不要动）'!S:S,'参考（不要动）'!W:W)</f>
        <v>#N/A</v>
      </c>
      <c r="AO82" t="str">
        <f t="shared" si="18"/>
        <v>合格</v>
      </c>
      <c r="AP82" s="31">
        <f t="shared" si="19"/>
        <v>0.42396313364055299</v>
      </c>
      <c r="AQ82" s="31" t="str">
        <f t="shared" si="10"/>
        <v>合格</v>
      </c>
    </row>
    <row r="83" spans="1:43" ht="15">
      <c r="A83" s="18">
        <v>81</v>
      </c>
      <c r="B83" s="45" t="s">
        <v>342</v>
      </c>
      <c r="C83" s="45" t="s">
        <v>384</v>
      </c>
      <c r="D83" s="45" t="s">
        <v>385</v>
      </c>
      <c r="E83" s="45" t="s">
        <v>386</v>
      </c>
      <c r="F83" s="45" t="s">
        <v>387</v>
      </c>
      <c r="G83" s="51" t="s">
        <v>388</v>
      </c>
      <c r="H83" s="45">
        <v>2</v>
      </c>
      <c r="I83" s="45">
        <v>2</v>
      </c>
      <c r="J83" s="45" t="s">
        <v>47</v>
      </c>
      <c r="K83" s="45">
        <f t="shared" si="11"/>
        <v>24000</v>
      </c>
      <c r="L83" s="46"/>
      <c r="M83" s="46">
        <v>24000</v>
      </c>
      <c r="N83" s="46">
        <v>4000</v>
      </c>
      <c r="O83" s="19">
        <f t="shared" si="12"/>
        <v>4104.08</v>
      </c>
      <c r="P83" s="22"/>
      <c r="Q83" s="22"/>
      <c r="R83" s="22"/>
      <c r="S83" s="22"/>
      <c r="T83" s="22"/>
      <c r="U83" s="22">
        <v>2000</v>
      </c>
      <c r="V83" s="22">
        <v>1200</v>
      </c>
      <c r="W83" s="22">
        <v>904.08</v>
      </c>
      <c r="X83" s="22"/>
      <c r="Y83" s="19">
        <f t="shared" si="13"/>
        <v>0</v>
      </c>
      <c r="Z83" s="22"/>
      <c r="AA83" s="22"/>
      <c r="AB83" s="19">
        <f t="shared" si="14"/>
        <v>32104.080000000002</v>
      </c>
      <c r="AC83" s="19">
        <f t="shared" si="15"/>
        <v>32104.080000000002</v>
      </c>
      <c r="AD83" s="19">
        <f t="shared" si="16"/>
        <v>16052.04</v>
      </c>
      <c r="AE83" s="19" t="s">
        <v>48</v>
      </c>
      <c r="AF83" s="25">
        <v>16027.62</v>
      </c>
      <c r="AG83" s="30">
        <f t="shared" si="17"/>
        <v>1.5236198512318156E-3</v>
      </c>
      <c r="AH83" t="e">
        <f ca="1">IF(_xlfn.XLOOKUP(D83,'参考（不要动）'!A:A,'参考（不要动）'!B:B)&lt;1,"无养老金")</f>
        <v>#NAME?</v>
      </c>
      <c r="AI83" t="e">
        <f>IF(_xlfn.XLOOKUP(D83,'参考（不要动）'!D:D,'参考（不要动）'!E:E)&lt;1,"无公益岗工资")</f>
        <v>#N/A</v>
      </c>
      <c r="AJ83" t="e">
        <f ca="1">IF(_xlfn.XLOOKUP(D83,'参考（不要动）'!G:G,'参考（不要动）'!H:H)&lt;1,"无其他工资")</f>
        <v>#NAME?</v>
      </c>
      <c r="AK83" t="e">
        <f>IF(_xlfn.XLOOKUP(D83,'参考（不要动）'!J:J,'参考（不要动）'!K:K)&lt;1,"无低保金")</f>
        <v>#N/A</v>
      </c>
      <c r="AL83" t="e">
        <f>IF(_xlfn.XLOOKUP(D83,'参考（不要动）'!M:M,'参考（不要动）'!N:N)&lt;1,"无五保金")</f>
        <v>#N/A</v>
      </c>
      <c r="AM83" t="b">
        <f>IF(_xlfn.XLOOKUP(D83,'参考（不要动）'!P:P,'参考（不要动）'!Q:Q)&lt;1,"无产业奖励2000元")</f>
        <v>0</v>
      </c>
      <c r="AN83">
        <v>0</v>
      </c>
      <c r="AO83" t="str">
        <f t="shared" si="18"/>
        <v>合格</v>
      </c>
      <c r="AP83" s="31" t="e">
        <f t="shared" si="19"/>
        <v>#DIV/0!</v>
      </c>
      <c r="AQ83" s="31" t="e">
        <f t="shared" si="10"/>
        <v>#DIV/0!</v>
      </c>
    </row>
    <row r="84" spans="1:43" ht="15">
      <c r="A84" s="18">
        <v>82</v>
      </c>
      <c r="B84" s="45" t="s">
        <v>342</v>
      </c>
      <c r="C84" s="45" t="s">
        <v>389</v>
      </c>
      <c r="D84" s="45" t="s">
        <v>390</v>
      </c>
      <c r="E84" s="45" t="s">
        <v>391</v>
      </c>
      <c r="F84" s="45" t="s">
        <v>392</v>
      </c>
      <c r="G84" s="51" t="s">
        <v>389</v>
      </c>
      <c r="H84" s="45">
        <v>2</v>
      </c>
      <c r="I84" s="45">
        <v>2</v>
      </c>
      <c r="J84" s="45" t="s">
        <v>47</v>
      </c>
      <c r="K84" s="45">
        <f t="shared" si="11"/>
        <v>0</v>
      </c>
      <c r="L84" s="46"/>
      <c r="M84" s="46"/>
      <c r="N84" s="46">
        <v>3600</v>
      </c>
      <c r="O84" s="19">
        <f t="shared" si="12"/>
        <v>4693</v>
      </c>
      <c r="P84" s="22"/>
      <c r="Q84" s="22"/>
      <c r="R84" s="22">
        <v>3840</v>
      </c>
      <c r="S84" s="22"/>
      <c r="T84" s="22"/>
      <c r="U84" s="22"/>
      <c r="V84" s="22"/>
      <c r="W84" s="22">
        <v>853</v>
      </c>
      <c r="X84" s="22">
        <v>31214</v>
      </c>
      <c r="Y84" s="19">
        <f t="shared" si="13"/>
        <v>11828</v>
      </c>
      <c r="Z84" s="22">
        <v>11828</v>
      </c>
      <c r="AA84" s="22"/>
      <c r="AB84" s="19">
        <f t="shared" si="14"/>
        <v>39507</v>
      </c>
      <c r="AC84" s="19">
        <f t="shared" si="15"/>
        <v>27679</v>
      </c>
      <c r="AD84" s="19">
        <f t="shared" si="16"/>
        <v>13839.5</v>
      </c>
      <c r="AE84" s="19" t="s">
        <v>53</v>
      </c>
      <c r="AF84" s="25">
        <v>13474</v>
      </c>
      <c r="AG84" s="31">
        <f t="shared" si="17"/>
        <v>2.7126317351937101E-2</v>
      </c>
      <c r="AH84" t="e">
        <f ca="1">IF(_xlfn.XLOOKUP(D84,'参考（不要动）'!A:A,'参考（不要动）'!B:B)&lt;1,"无养老金")</f>
        <v>#NAME?</v>
      </c>
      <c r="AI84" t="e">
        <f>IF(_xlfn.XLOOKUP(D84,'参考（不要动）'!D:D,'参考（不要动）'!E:E)&lt;1,"无公益岗工资")</f>
        <v>#N/A</v>
      </c>
      <c r="AJ84" t="e">
        <f ca="1">IF(_xlfn.XLOOKUP(D84,'参考（不要动）'!G:G,'参考（不要动）'!H:H)&lt;1,"无其他工资")</f>
        <v>#NAME?</v>
      </c>
      <c r="AK84" t="e">
        <f>IF(_xlfn.XLOOKUP(D84,'参考（不要动）'!J:J,'参考（不要动）'!K:K)&lt;1,"无低保金")</f>
        <v>#N/A</v>
      </c>
      <c r="AL84" t="e">
        <f>IF(_xlfn.XLOOKUP(D84,'参考（不要动）'!M:M,'参考（不要动）'!N:N)&lt;1,"无五保金")</f>
        <v>#N/A</v>
      </c>
      <c r="AM84" t="e">
        <f>IF(_xlfn.XLOOKUP(D84,'参考（不要动）'!P:P,'参考（不要动）'!Q:Q)&lt;1,"无产业奖励2000元")</f>
        <v>#N/A</v>
      </c>
      <c r="AN84" t="e">
        <f>_xlfn.XLOOKUP(D84,'参考（不要动）'!S:S,'参考（不要动）'!W:W)</f>
        <v>#N/A</v>
      </c>
      <c r="AO84" t="str">
        <f t="shared" si="18"/>
        <v>合格</v>
      </c>
      <c r="AP84" s="31">
        <f t="shared" si="19"/>
        <v>0.378932530274877</v>
      </c>
      <c r="AQ84" s="31" t="str">
        <f t="shared" si="10"/>
        <v>合格</v>
      </c>
    </row>
    <row r="85" spans="1:43" ht="15">
      <c r="A85" s="18">
        <v>83</v>
      </c>
      <c r="B85" s="45" t="s">
        <v>342</v>
      </c>
      <c r="C85" s="45" t="s">
        <v>393</v>
      </c>
      <c r="D85" s="45" t="s">
        <v>394</v>
      </c>
      <c r="E85" s="45" t="s">
        <v>395</v>
      </c>
      <c r="F85" s="45" t="s">
        <v>396</v>
      </c>
      <c r="G85" s="51" t="s">
        <v>393</v>
      </c>
      <c r="H85" s="45">
        <v>2</v>
      </c>
      <c r="I85" s="45">
        <v>2</v>
      </c>
      <c r="J85" s="45" t="s">
        <v>47</v>
      </c>
      <c r="K85" s="45">
        <f t="shared" si="11"/>
        <v>24000</v>
      </c>
      <c r="L85" s="46"/>
      <c r="M85" s="46">
        <v>24000</v>
      </c>
      <c r="N85" s="46">
        <v>9968</v>
      </c>
      <c r="O85" s="19">
        <f t="shared" si="12"/>
        <v>8762.92</v>
      </c>
      <c r="P85" s="22"/>
      <c r="Q85" s="22"/>
      <c r="R85" s="22">
        <v>4080</v>
      </c>
      <c r="S85" s="22"/>
      <c r="T85" s="22"/>
      <c r="U85" s="22"/>
      <c r="V85" s="22"/>
      <c r="W85" s="22">
        <v>4682.92</v>
      </c>
      <c r="X85" s="22"/>
      <c r="Y85" s="19">
        <f t="shared" si="13"/>
        <v>0</v>
      </c>
      <c r="Z85" s="22"/>
      <c r="AA85" s="22"/>
      <c r="AB85" s="19">
        <f t="shared" si="14"/>
        <v>42730.92</v>
      </c>
      <c r="AC85" s="19">
        <f t="shared" si="15"/>
        <v>42730.92</v>
      </c>
      <c r="AD85" s="19">
        <f t="shared" si="16"/>
        <v>21365.46</v>
      </c>
      <c r="AE85" s="19" t="s">
        <v>53</v>
      </c>
      <c r="AF85" s="25">
        <v>21000.959999999999</v>
      </c>
      <c r="AG85" s="30">
        <f t="shared" si="17"/>
        <v>1.7356349424026331E-2</v>
      </c>
      <c r="AH85" t="e">
        <f ca="1">IF(_xlfn.XLOOKUP(D85,'参考（不要动）'!A:A,'参考（不要动）'!B:B)&lt;1,"无养老金")</f>
        <v>#NAME?</v>
      </c>
      <c r="AI85" t="e">
        <f>IF(_xlfn.XLOOKUP(D85,'参考（不要动）'!D:D,'参考（不要动）'!E:E)&lt;1,"无公益岗工资")</f>
        <v>#N/A</v>
      </c>
      <c r="AJ85" t="e">
        <f ca="1">IF(_xlfn.XLOOKUP(D85,'参考（不要动）'!G:G,'参考（不要动）'!H:H)&lt;1,"无其他工资")</f>
        <v>#NAME?</v>
      </c>
      <c r="AK85" t="e">
        <f>IF(_xlfn.XLOOKUP(D85,'参考（不要动）'!J:J,'参考（不要动）'!K:K)&lt;1,"无低保金")</f>
        <v>#N/A</v>
      </c>
      <c r="AL85" t="e">
        <f>IF(_xlfn.XLOOKUP(D85,'参考（不要动）'!M:M,'参考（不要动）'!N:N)&lt;1,"无五保金")</f>
        <v>#N/A</v>
      </c>
      <c r="AM85" t="e">
        <f>IF(_xlfn.XLOOKUP(D85,'参考（不要动）'!P:P,'参考（不要动）'!Q:Q)&lt;1,"无产业奖励2000元")</f>
        <v>#N/A</v>
      </c>
      <c r="AN85" t="e">
        <f>_xlfn.XLOOKUP(D85,'参考（不要动）'!S:S,'参考（不要动）'!W:W)</f>
        <v>#N/A</v>
      </c>
      <c r="AO85" t="str">
        <f t="shared" si="18"/>
        <v>合格</v>
      </c>
      <c r="AP85" s="31" t="e">
        <f t="shared" si="19"/>
        <v>#DIV/0!</v>
      </c>
      <c r="AQ85" s="31" t="e">
        <f t="shared" si="10"/>
        <v>#DIV/0!</v>
      </c>
    </row>
    <row r="86" spans="1:43" ht="15">
      <c r="A86" s="18">
        <v>84</v>
      </c>
      <c r="B86" s="45" t="s">
        <v>342</v>
      </c>
      <c r="C86" s="45" t="s">
        <v>397</v>
      </c>
      <c r="D86" s="45" t="s">
        <v>398</v>
      </c>
      <c r="E86" s="45" t="s">
        <v>399</v>
      </c>
      <c r="F86" s="45" t="s">
        <v>400</v>
      </c>
      <c r="G86" s="51" t="s">
        <v>397</v>
      </c>
      <c r="H86" s="45">
        <v>2</v>
      </c>
      <c r="I86" s="45">
        <v>2</v>
      </c>
      <c r="J86" s="45" t="s">
        <v>47</v>
      </c>
      <c r="K86" s="45">
        <f t="shared" si="11"/>
        <v>2352</v>
      </c>
      <c r="L86" s="46"/>
      <c r="M86" s="46">
        <v>2352</v>
      </c>
      <c r="N86" s="46">
        <v>9968</v>
      </c>
      <c r="O86" s="19">
        <f t="shared" si="12"/>
        <v>12480</v>
      </c>
      <c r="P86" s="22">
        <v>8640</v>
      </c>
      <c r="Q86" s="22"/>
      <c r="R86" s="22">
        <v>3840</v>
      </c>
      <c r="S86" s="22"/>
      <c r="T86" s="22"/>
      <c r="U86" s="22"/>
      <c r="V86" s="22"/>
      <c r="W86" s="22"/>
      <c r="X86" s="22">
        <v>40000</v>
      </c>
      <c r="Y86" s="19">
        <f t="shared" si="13"/>
        <v>20160</v>
      </c>
      <c r="Z86" s="22">
        <v>20160</v>
      </c>
      <c r="AA86" s="22"/>
      <c r="AB86" s="19">
        <f t="shared" si="14"/>
        <v>64800</v>
      </c>
      <c r="AC86" s="19">
        <f t="shared" si="15"/>
        <v>44640</v>
      </c>
      <c r="AD86" s="19">
        <f t="shared" si="16"/>
        <v>22320</v>
      </c>
      <c r="AE86" s="19" t="s">
        <v>48</v>
      </c>
      <c r="AF86" s="25">
        <v>21494</v>
      </c>
      <c r="AG86" s="31">
        <f t="shared" si="17"/>
        <v>3.8429329115101898E-2</v>
      </c>
      <c r="AH86" t="e">
        <f ca="1">IF(_xlfn.XLOOKUP(D86,'参考（不要动）'!A:A,'参考（不要动）'!B:B)&lt;1,"无养老金")</f>
        <v>#NAME?</v>
      </c>
      <c r="AI86" t="e">
        <f>IF(_xlfn.XLOOKUP(D86,'参考（不要动）'!D:D,'参考（不要动）'!E:E)&lt;1,"无公益岗工资")</f>
        <v>#N/A</v>
      </c>
      <c r="AJ86" t="e">
        <f ca="1">IF(_xlfn.XLOOKUP(D86,'参考（不要动）'!G:G,'参考（不要动）'!H:H)&lt;1,"无其他工资")</f>
        <v>#NAME?</v>
      </c>
      <c r="AK86" t="b">
        <f>IF(_xlfn.XLOOKUP(D86,'参考（不要动）'!J:J,'参考（不要动）'!K:K)&lt;1,"无低保金")</f>
        <v>0</v>
      </c>
      <c r="AL86" t="e">
        <f>IF(_xlfn.XLOOKUP(D86,'参考（不要动）'!M:M,'参考（不要动）'!N:N)&lt;1,"无五保金")</f>
        <v>#N/A</v>
      </c>
      <c r="AM86" t="e">
        <f>IF(_xlfn.XLOOKUP(D86,'参考（不要动）'!P:P,'参考（不要动）'!Q:Q)&lt;1,"无产业奖励2000元")</f>
        <v>#N/A</v>
      </c>
      <c r="AN86" t="e">
        <f>_xlfn.XLOOKUP(D86,'参考（不要动）'!S:S,'参考（不要动）'!W:W)</f>
        <v>#N/A</v>
      </c>
      <c r="AO86" t="str">
        <f t="shared" si="18"/>
        <v>合格</v>
      </c>
      <c r="AP86" s="31">
        <f t="shared" si="19"/>
        <v>0.504</v>
      </c>
      <c r="AQ86" s="31" t="str">
        <f t="shared" si="10"/>
        <v>合格</v>
      </c>
    </row>
    <row r="87" spans="1:43" ht="15">
      <c r="A87" s="18">
        <v>85</v>
      </c>
      <c r="B87" s="45" t="s">
        <v>342</v>
      </c>
      <c r="C87" s="45" t="s">
        <v>401</v>
      </c>
      <c r="D87" s="45" t="s">
        <v>402</v>
      </c>
      <c r="E87" s="45" t="s">
        <v>403</v>
      </c>
      <c r="F87" s="45" t="s">
        <v>404</v>
      </c>
      <c r="G87" s="51" t="s">
        <v>401</v>
      </c>
      <c r="H87" s="45">
        <v>1</v>
      </c>
      <c r="I87" s="45">
        <v>1</v>
      </c>
      <c r="J87" s="45" t="s">
        <v>47</v>
      </c>
      <c r="K87" s="45">
        <f t="shared" si="11"/>
        <v>0</v>
      </c>
      <c r="L87" s="46"/>
      <c r="M87" s="46"/>
      <c r="N87" s="46">
        <v>14952</v>
      </c>
      <c r="O87" s="19">
        <f t="shared" si="12"/>
        <v>7424.95</v>
      </c>
      <c r="P87" s="22">
        <v>4415</v>
      </c>
      <c r="Q87" s="22"/>
      <c r="R87" s="22">
        <v>1680</v>
      </c>
      <c r="S87" s="22"/>
      <c r="T87" s="22"/>
      <c r="U87" s="22"/>
      <c r="V87" s="22"/>
      <c r="W87" s="22">
        <v>1329.95</v>
      </c>
      <c r="X87" s="22">
        <v>36000</v>
      </c>
      <c r="Y87" s="19">
        <f t="shared" si="13"/>
        <v>26000</v>
      </c>
      <c r="Z87" s="22">
        <v>26000</v>
      </c>
      <c r="AA87" s="22"/>
      <c r="AB87" s="19">
        <f t="shared" si="14"/>
        <v>58376.95</v>
      </c>
      <c r="AC87" s="19">
        <f t="shared" si="15"/>
        <v>32376.949999999997</v>
      </c>
      <c r="AD87" s="19">
        <f t="shared" si="16"/>
        <v>32376.949999999997</v>
      </c>
      <c r="AE87" s="19" t="s">
        <v>48</v>
      </c>
      <c r="AF87" s="25">
        <v>31905</v>
      </c>
      <c r="AG87" s="30">
        <f t="shared" si="17"/>
        <v>1.4792352295878297E-2</v>
      </c>
      <c r="AH87" t="e">
        <f ca="1">IF(_xlfn.XLOOKUP(D87,'参考（不要动）'!A:A,'参考（不要动）'!B:B)&lt;1,"无养老金")</f>
        <v>#NAME?</v>
      </c>
      <c r="AI87" t="e">
        <f>IF(_xlfn.XLOOKUP(D87,'参考（不要动）'!D:D,'参考（不要动）'!E:E)&lt;1,"无公益岗工资")</f>
        <v>#N/A</v>
      </c>
      <c r="AJ87" t="e">
        <f ca="1">IF(_xlfn.XLOOKUP(D87,'参考（不要动）'!G:G,'参考（不要动）'!H:H)&lt;1,"无其他工资")</f>
        <v>#NAME?</v>
      </c>
      <c r="AK87" t="b">
        <f>IF(_xlfn.XLOOKUP(D87,'参考（不要动）'!J:J,'参考（不要动）'!K:K)&lt;1,"无低保金")</f>
        <v>0</v>
      </c>
      <c r="AL87" t="e">
        <f>IF(_xlfn.XLOOKUP(D87,'参考（不要动）'!M:M,'参考（不要动）'!N:N)&lt;1,"无五保金")</f>
        <v>#N/A</v>
      </c>
      <c r="AM87" t="e">
        <f>IF(_xlfn.XLOOKUP(D87,'参考（不要动）'!P:P,'参考（不要动）'!Q:Q)&lt;1,"无产业奖励2000元")</f>
        <v>#N/A</v>
      </c>
      <c r="AN87" t="e">
        <f>_xlfn.XLOOKUP(D87,'参考（不要动）'!S:S,'参考（不要动）'!W:W)</f>
        <v>#N/A</v>
      </c>
      <c r="AO87" t="str">
        <f t="shared" si="18"/>
        <v>合格</v>
      </c>
      <c r="AP87" s="31">
        <f t="shared" si="19"/>
        <v>0.72222222222222221</v>
      </c>
      <c r="AQ87" s="31" t="str">
        <f t="shared" si="10"/>
        <v>合格</v>
      </c>
    </row>
    <row r="88" spans="1:43" ht="15">
      <c r="A88" s="18">
        <v>86</v>
      </c>
      <c r="B88" s="45" t="s">
        <v>342</v>
      </c>
      <c r="C88" s="45" t="s">
        <v>405</v>
      </c>
      <c r="D88" s="45" t="s">
        <v>406</v>
      </c>
      <c r="E88" s="45" t="s">
        <v>407</v>
      </c>
      <c r="F88" s="45" t="s">
        <v>408</v>
      </c>
      <c r="G88" s="51" t="s">
        <v>405</v>
      </c>
      <c r="H88" s="45">
        <v>2</v>
      </c>
      <c r="I88" s="45">
        <v>2</v>
      </c>
      <c r="J88" s="45" t="s">
        <v>47</v>
      </c>
      <c r="K88" s="45">
        <f t="shared" si="11"/>
        <v>4500</v>
      </c>
      <c r="L88" s="46"/>
      <c r="M88" s="46">
        <v>4500</v>
      </c>
      <c r="N88" s="46">
        <v>9968</v>
      </c>
      <c r="O88" s="19">
        <f t="shared" si="12"/>
        <v>18657.099999999999</v>
      </c>
      <c r="P88" s="22">
        <v>8560</v>
      </c>
      <c r="Q88" s="22"/>
      <c r="R88" s="22">
        <v>3840</v>
      </c>
      <c r="S88" s="22"/>
      <c r="T88" s="22"/>
      <c r="U88" s="22"/>
      <c r="V88" s="22"/>
      <c r="W88" s="22">
        <v>6257.1</v>
      </c>
      <c r="X88" s="22"/>
      <c r="Y88" s="19">
        <f t="shared" si="13"/>
        <v>0</v>
      </c>
      <c r="Z88" s="22"/>
      <c r="AA88" s="22"/>
      <c r="AB88" s="19">
        <f t="shared" si="14"/>
        <v>33125.1</v>
      </c>
      <c r="AC88" s="19">
        <f t="shared" si="15"/>
        <v>33125.1</v>
      </c>
      <c r="AD88" s="19">
        <f t="shared" si="16"/>
        <v>16562.55</v>
      </c>
      <c r="AE88" s="19" t="s">
        <v>53</v>
      </c>
      <c r="AF88" s="25">
        <v>16020.39</v>
      </c>
      <c r="AG88" s="30">
        <f t="shared" si="17"/>
        <v>3.3841872763397139E-2</v>
      </c>
      <c r="AH88" t="e">
        <f ca="1">IF(_xlfn.XLOOKUP(D88,'参考（不要动）'!A:A,'参考（不要动）'!B:B)&lt;1,"无养老金")</f>
        <v>#NAME?</v>
      </c>
      <c r="AI88" t="e">
        <f>IF(_xlfn.XLOOKUP(D88,'参考（不要动）'!D:D,'参考（不要动）'!E:E)&lt;1,"无公益岗工资")</f>
        <v>#N/A</v>
      </c>
      <c r="AJ88" t="e">
        <f ca="1">IF(_xlfn.XLOOKUP(D88,'参考（不要动）'!G:G,'参考（不要动）'!H:H)&lt;1,"无其他工资")</f>
        <v>#NAME?</v>
      </c>
      <c r="AK88" t="b">
        <f>IF(_xlfn.XLOOKUP(D88,'参考（不要动）'!J:J,'参考（不要动）'!K:K)&lt;1,"无低保金")</f>
        <v>0</v>
      </c>
      <c r="AL88" t="e">
        <f>IF(_xlfn.XLOOKUP(D88,'参考（不要动）'!M:M,'参考（不要动）'!N:N)&lt;1,"无五保金")</f>
        <v>#N/A</v>
      </c>
      <c r="AM88" t="e">
        <f>IF(_xlfn.XLOOKUP(D88,'参考（不要动）'!P:P,'参考（不要动）'!Q:Q)&lt;1,"无产业奖励2000元")</f>
        <v>#N/A</v>
      </c>
      <c r="AN88" t="e">
        <f>_xlfn.XLOOKUP(D88,'参考（不要动）'!S:S,'参考（不要动）'!W:W)</f>
        <v>#N/A</v>
      </c>
      <c r="AO88" t="str">
        <f t="shared" si="18"/>
        <v>合格</v>
      </c>
      <c r="AP88" s="31" t="e">
        <f t="shared" si="19"/>
        <v>#DIV/0!</v>
      </c>
      <c r="AQ88" s="31" t="e">
        <f t="shared" si="10"/>
        <v>#DIV/0!</v>
      </c>
    </row>
    <row r="89" spans="1:43" ht="15">
      <c r="A89" s="18">
        <v>87</v>
      </c>
      <c r="B89" s="45" t="s">
        <v>342</v>
      </c>
      <c r="C89" s="45" t="s">
        <v>409</v>
      </c>
      <c r="D89" s="45" t="s">
        <v>410</v>
      </c>
      <c r="E89" s="45" t="s">
        <v>411</v>
      </c>
      <c r="F89" s="45" t="s">
        <v>412</v>
      </c>
      <c r="G89" s="51" t="s">
        <v>409</v>
      </c>
      <c r="H89" s="45">
        <v>6</v>
      </c>
      <c r="I89" s="45">
        <v>6</v>
      </c>
      <c r="J89" s="45" t="s">
        <v>47</v>
      </c>
      <c r="K89" s="45">
        <f t="shared" si="11"/>
        <v>43300</v>
      </c>
      <c r="L89" s="46">
        <v>7300</v>
      </c>
      <c r="M89" s="46">
        <v>36000</v>
      </c>
      <c r="N89" s="46">
        <v>13600</v>
      </c>
      <c r="O89" s="19">
        <f t="shared" si="12"/>
        <v>19614.63</v>
      </c>
      <c r="P89" s="22">
        <v>11790</v>
      </c>
      <c r="Q89" s="22"/>
      <c r="R89" s="22">
        <v>2200</v>
      </c>
      <c r="S89" s="22"/>
      <c r="T89" s="22"/>
      <c r="U89" s="22"/>
      <c r="V89" s="22">
        <v>1700</v>
      </c>
      <c r="W89" s="22">
        <v>3924.63</v>
      </c>
      <c r="X89" s="22">
        <v>14400</v>
      </c>
      <c r="Y89" s="19">
        <f t="shared" si="13"/>
        <v>4000</v>
      </c>
      <c r="Z89" s="22">
        <v>4000</v>
      </c>
      <c r="AA89" s="22"/>
      <c r="AB89" s="19">
        <f t="shared" si="14"/>
        <v>90914.63</v>
      </c>
      <c r="AC89" s="19">
        <f t="shared" si="15"/>
        <v>86914.63</v>
      </c>
      <c r="AD89" s="19">
        <f t="shared" si="16"/>
        <v>14485.7716666667</v>
      </c>
      <c r="AE89" s="19" t="s">
        <v>48</v>
      </c>
      <c r="AF89" s="25">
        <v>13909.15</v>
      </c>
      <c r="AG89" s="31">
        <f t="shared" si="17"/>
        <v>4.1456283573525397E-2</v>
      </c>
      <c r="AH89" t="e">
        <f ca="1">IF(_xlfn.XLOOKUP(D89,'参考（不要动）'!A:A,'参考（不要动）'!B:B)&lt;1,"无养老金")</f>
        <v>#NAME?</v>
      </c>
      <c r="AI89" t="b">
        <f>IF(_xlfn.XLOOKUP(D89,'参考（不要动）'!D:D,'参考（不要动）'!E:E)&lt;1,"无公益岗工资")</f>
        <v>0</v>
      </c>
      <c r="AJ89" t="e">
        <f ca="1">IF(_xlfn.XLOOKUP(D89,'参考（不要动）'!G:G,'参考（不要动）'!H:H)&lt;1,"无其他工资")</f>
        <v>#NAME?</v>
      </c>
      <c r="AK89" t="b">
        <f>IF(_xlfn.XLOOKUP(D89,'参考（不要动）'!J:J,'参考（不要动）'!K:K)&lt;1,"无低保金")</f>
        <v>0</v>
      </c>
      <c r="AL89" t="e">
        <f>IF(_xlfn.XLOOKUP(D89,'参考（不要动）'!M:M,'参考（不要动）'!N:N)&lt;1,"无五保金")</f>
        <v>#N/A</v>
      </c>
      <c r="AM89" t="e">
        <f>IF(_xlfn.XLOOKUP(D89,'参考（不要动）'!P:P,'参考（不要动）'!Q:Q)&lt;1,"无产业奖励2000元")</f>
        <v>#N/A</v>
      </c>
      <c r="AN89">
        <v>0</v>
      </c>
      <c r="AO89" t="str">
        <f t="shared" si="18"/>
        <v>合格</v>
      </c>
      <c r="AP89" s="31">
        <f t="shared" si="19"/>
        <v>0.27777777777777801</v>
      </c>
      <c r="AQ89" s="31" t="str">
        <f t="shared" si="10"/>
        <v>合格</v>
      </c>
    </row>
    <row r="90" spans="1:43" ht="15">
      <c r="A90" s="18">
        <v>88</v>
      </c>
      <c r="B90" s="45" t="s">
        <v>342</v>
      </c>
      <c r="C90" s="45" t="s">
        <v>413</v>
      </c>
      <c r="D90" s="45" t="s">
        <v>414</v>
      </c>
      <c r="E90" s="45" t="s">
        <v>415</v>
      </c>
      <c r="F90" s="45" t="s">
        <v>416</v>
      </c>
      <c r="G90" s="51" t="s">
        <v>413</v>
      </c>
      <c r="H90" s="45">
        <v>1</v>
      </c>
      <c r="I90" s="45">
        <v>1</v>
      </c>
      <c r="J90" s="45" t="s">
        <v>47</v>
      </c>
      <c r="K90" s="45">
        <f t="shared" si="11"/>
        <v>0</v>
      </c>
      <c r="L90" s="46"/>
      <c r="M90" s="46"/>
      <c r="N90" s="46">
        <v>6230</v>
      </c>
      <c r="O90" s="19">
        <f t="shared" si="12"/>
        <v>10686.58</v>
      </c>
      <c r="P90" s="22">
        <v>3600</v>
      </c>
      <c r="Q90" s="22"/>
      <c r="R90" s="22">
        <v>1920</v>
      </c>
      <c r="S90" s="22"/>
      <c r="T90" s="22"/>
      <c r="U90" s="22"/>
      <c r="V90" s="22"/>
      <c r="W90" s="22">
        <v>5166.58</v>
      </c>
      <c r="X90" s="22">
        <v>21500</v>
      </c>
      <c r="Y90" s="19">
        <f t="shared" si="13"/>
        <v>5550</v>
      </c>
      <c r="Z90" s="22">
        <v>5550</v>
      </c>
      <c r="AA90" s="22"/>
      <c r="AB90" s="19">
        <f t="shared" si="14"/>
        <v>38416.58</v>
      </c>
      <c r="AC90" s="19">
        <f t="shared" si="15"/>
        <v>32866.58</v>
      </c>
      <c r="AD90" s="19">
        <f t="shared" si="16"/>
        <v>32866.58</v>
      </c>
      <c r="AE90" s="19" t="s">
        <v>53</v>
      </c>
      <c r="AF90" s="25">
        <v>32464.639999999999</v>
      </c>
      <c r="AG90" s="30">
        <f t="shared" si="17"/>
        <v>1.238085498560903E-2</v>
      </c>
      <c r="AH90" t="e">
        <f ca="1">IF(_xlfn.XLOOKUP(D90,'参考（不要动）'!A:A,'参考（不要动）'!B:B)&lt;1,"无养老金")</f>
        <v>#NAME?</v>
      </c>
      <c r="AI90" t="e">
        <f>IF(_xlfn.XLOOKUP(D90,'参考（不要动）'!D:D,'参考（不要动）'!E:E)&lt;1,"无公益岗工资")</f>
        <v>#N/A</v>
      </c>
      <c r="AJ90" t="e">
        <f ca="1">IF(_xlfn.XLOOKUP(D90,'参考（不要动）'!G:G,'参考（不要动）'!H:H)&lt;1,"无其他工资")</f>
        <v>#NAME?</v>
      </c>
      <c r="AK90" t="b">
        <f>IF(_xlfn.XLOOKUP(D90,'参考（不要动）'!J:J,'参考（不要动）'!K:K)&lt;1,"无低保金")</f>
        <v>0</v>
      </c>
      <c r="AL90" t="e">
        <f>IF(_xlfn.XLOOKUP(D90,'参考（不要动）'!M:M,'参考（不要动）'!N:N)&lt;1,"无五保金")</f>
        <v>#N/A</v>
      </c>
      <c r="AM90" t="e">
        <f>IF(_xlfn.XLOOKUP(D90,'参考（不要动）'!P:P,'参考（不要动）'!Q:Q)&lt;1,"无产业奖励2000元")</f>
        <v>#N/A</v>
      </c>
      <c r="AN90" t="e">
        <f>_xlfn.XLOOKUP(D90,'参考（不要动）'!S:S,'参考（不要动）'!W:W)</f>
        <v>#N/A</v>
      </c>
      <c r="AO90" t="str">
        <f t="shared" si="18"/>
        <v>合格</v>
      </c>
      <c r="AP90" s="31">
        <f t="shared" si="19"/>
        <v>0.25813953488372093</v>
      </c>
      <c r="AQ90" s="31" t="str">
        <f t="shared" si="10"/>
        <v>合格</v>
      </c>
    </row>
    <row r="91" spans="1:43" ht="15">
      <c r="A91" s="18">
        <v>89</v>
      </c>
      <c r="B91" s="45" t="s">
        <v>342</v>
      </c>
      <c r="C91" s="45" t="s">
        <v>417</v>
      </c>
      <c r="D91" s="45" t="s">
        <v>418</v>
      </c>
      <c r="E91" s="45" t="s">
        <v>419</v>
      </c>
      <c r="F91" s="45" t="s">
        <v>420</v>
      </c>
      <c r="G91" s="51" t="s">
        <v>417</v>
      </c>
      <c r="H91" s="45">
        <v>4</v>
      </c>
      <c r="I91" s="45">
        <v>4</v>
      </c>
      <c r="J91" s="45" t="s">
        <v>47</v>
      </c>
      <c r="K91" s="45">
        <f t="shared" si="11"/>
        <v>200</v>
      </c>
      <c r="L91" s="46"/>
      <c r="M91" s="46">
        <v>200</v>
      </c>
      <c r="N91" s="46"/>
      <c r="O91" s="19">
        <f t="shared" si="12"/>
        <v>2813.7</v>
      </c>
      <c r="P91" s="22">
        <v>1095</v>
      </c>
      <c r="Q91" s="22"/>
      <c r="R91" s="22"/>
      <c r="S91" s="22"/>
      <c r="T91" s="22"/>
      <c r="U91" s="22"/>
      <c r="V91" s="22"/>
      <c r="W91" s="22">
        <v>1718.7</v>
      </c>
      <c r="X91" s="22">
        <v>70500</v>
      </c>
      <c r="Y91" s="19">
        <f t="shared" si="13"/>
        <v>23000</v>
      </c>
      <c r="Z91" s="22">
        <v>23000</v>
      </c>
      <c r="AA91" s="22"/>
      <c r="AB91" s="19">
        <f t="shared" si="14"/>
        <v>73513.7</v>
      </c>
      <c r="AC91" s="19">
        <f t="shared" si="15"/>
        <v>50513.7</v>
      </c>
      <c r="AD91" s="19">
        <f t="shared" si="16"/>
        <v>12628.424999999999</v>
      </c>
      <c r="AE91" s="19" t="s">
        <v>124</v>
      </c>
      <c r="AF91" s="25">
        <v>0</v>
      </c>
      <c r="AG91" s="30" t="e">
        <f t="shared" si="17"/>
        <v>#DIV/0!</v>
      </c>
      <c r="AH91" t="e">
        <f ca="1">IF(_xlfn.XLOOKUP(D91,'参考（不要动）'!A:A,'参考（不要动）'!B:B)&lt;1,"无养老金")</f>
        <v>#NAME?</v>
      </c>
      <c r="AI91" t="e">
        <f>IF(_xlfn.XLOOKUP(D91,'参考（不要动）'!D:D,'参考（不要动）'!E:E)&lt;1,"无公益岗工资")</f>
        <v>#N/A</v>
      </c>
      <c r="AJ91" t="e">
        <f ca="1">IF(_xlfn.XLOOKUP(D91,'参考（不要动）'!G:G,'参考（不要动）'!H:H)&lt;1,"无其他工资")</f>
        <v>#NAME?</v>
      </c>
      <c r="AK91" t="b">
        <f>IF(_xlfn.XLOOKUP(D91,'参考（不要动）'!J:J,'参考（不要动）'!K:K)&lt;1,"无低保金")</f>
        <v>0</v>
      </c>
      <c r="AL91" t="e">
        <f>IF(_xlfn.XLOOKUP(D91,'参考（不要动）'!M:M,'参考（不要动）'!N:N)&lt;1,"无五保金")</f>
        <v>#N/A</v>
      </c>
      <c r="AM91" t="e">
        <f>IF(_xlfn.XLOOKUP(D91,'参考（不要动）'!P:P,'参考（不要动）'!Q:Q)&lt;1,"无产业奖励2000元")</f>
        <v>#N/A</v>
      </c>
      <c r="AN91" t="e">
        <f>_xlfn.XLOOKUP(D91,'参考（不要动）'!S:S,'参考（不要动）'!W:W)</f>
        <v>#N/A</v>
      </c>
      <c r="AO91" t="str">
        <f t="shared" si="18"/>
        <v>合格</v>
      </c>
      <c r="AP91" s="31">
        <f t="shared" si="19"/>
        <v>0.32624113475177302</v>
      </c>
      <c r="AQ91" s="31" t="str">
        <f t="shared" si="10"/>
        <v>合格</v>
      </c>
    </row>
    <row r="92" spans="1:43" ht="15">
      <c r="A92" s="18">
        <v>90</v>
      </c>
      <c r="B92" s="45" t="s">
        <v>342</v>
      </c>
      <c r="C92" s="45" t="s">
        <v>421</v>
      </c>
      <c r="D92" s="45" t="s">
        <v>422</v>
      </c>
      <c r="E92" s="45" t="s">
        <v>423</v>
      </c>
      <c r="F92" s="45" t="s">
        <v>424</v>
      </c>
      <c r="G92" s="51" t="s">
        <v>421</v>
      </c>
      <c r="H92" s="45">
        <v>4</v>
      </c>
      <c r="I92" s="45">
        <v>4</v>
      </c>
      <c r="J92" s="45" t="s">
        <v>47</v>
      </c>
      <c r="K92" s="45">
        <f t="shared" si="11"/>
        <v>5000</v>
      </c>
      <c r="L92" s="46"/>
      <c r="M92" s="46">
        <v>5000</v>
      </c>
      <c r="N92" s="46"/>
      <c r="O92" s="19">
        <f t="shared" si="12"/>
        <v>1968.33</v>
      </c>
      <c r="P92" s="22"/>
      <c r="Q92" s="22"/>
      <c r="R92" s="22"/>
      <c r="S92" s="22"/>
      <c r="T92" s="22"/>
      <c r="U92" s="22"/>
      <c r="V92" s="22"/>
      <c r="W92" s="22">
        <v>1968.33</v>
      </c>
      <c r="X92" s="22">
        <v>98000</v>
      </c>
      <c r="Y92" s="19">
        <f t="shared" si="13"/>
        <v>54760</v>
      </c>
      <c r="Z92" s="22">
        <v>54760</v>
      </c>
      <c r="AA92" s="22"/>
      <c r="AB92" s="19">
        <f t="shared" si="14"/>
        <v>104968.33</v>
      </c>
      <c r="AC92" s="19">
        <f t="shared" si="15"/>
        <v>50208.33</v>
      </c>
      <c r="AD92" s="19">
        <f t="shared" si="16"/>
        <v>12552.0825</v>
      </c>
      <c r="AE92" s="19" t="s">
        <v>124</v>
      </c>
      <c r="AF92" s="25">
        <v>11668.17</v>
      </c>
      <c r="AG92" s="31">
        <f t="shared" si="17"/>
        <v>7.5754167105895803E-2</v>
      </c>
      <c r="AH92" t="e">
        <f ca="1">IF(_xlfn.XLOOKUP(D92,'参考（不要动）'!A:A,'参考（不要动）'!B:B)&lt;1,"无养老金")</f>
        <v>#NAME?</v>
      </c>
      <c r="AI92" t="e">
        <f>IF(_xlfn.XLOOKUP(D92,'参考（不要动）'!D:D,'参考（不要动）'!E:E)&lt;1,"无公益岗工资")</f>
        <v>#N/A</v>
      </c>
      <c r="AJ92" t="e">
        <f ca="1">IF(_xlfn.XLOOKUP(D92,'参考（不要动）'!G:G,'参考（不要动）'!H:H)&lt;1,"无其他工资")</f>
        <v>#NAME?</v>
      </c>
      <c r="AK92" t="e">
        <f>IF(_xlfn.XLOOKUP(D92,'参考（不要动）'!J:J,'参考（不要动）'!K:K)&lt;1,"无低保金")</f>
        <v>#N/A</v>
      </c>
      <c r="AL92" t="e">
        <f>IF(_xlfn.XLOOKUP(D92,'参考（不要动）'!M:M,'参考（不要动）'!N:N)&lt;1,"无五保金")</f>
        <v>#N/A</v>
      </c>
      <c r="AM92" t="e">
        <f>IF(_xlfn.XLOOKUP(D92,'参考（不要动）'!P:P,'参考（不要动）'!Q:Q)&lt;1,"无产业奖励2000元")</f>
        <v>#N/A</v>
      </c>
      <c r="AN92" t="e">
        <f>_xlfn.XLOOKUP(D92,'参考（不要动）'!S:S,'参考（不要动）'!W:W)</f>
        <v>#N/A</v>
      </c>
      <c r="AO92" t="str">
        <f t="shared" si="18"/>
        <v>合格</v>
      </c>
      <c r="AP92" s="31">
        <f t="shared" si="19"/>
        <v>0.558775510204082</v>
      </c>
      <c r="AQ92" s="31" t="str">
        <f t="shared" si="10"/>
        <v>合格</v>
      </c>
    </row>
    <row r="93" spans="1:43" ht="15">
      <c r="A93" s="18">
        <v>91</v>
      </c>
      <c r="B93" s="19" t="s">
        <v>425</v>
      </c>
      <c r="C93" s="19" t="s">
        <v>426</v>
      </c>
      <c r="D93" s="19" t="s">
        <v>427</v>
      </c>
      <c r="E93" s="19" t="s">
        <v>428</v>
      </c>
      <c r="F93" s="19" t="s">
        <v>429</v>
      </c>
      <c r="G93" s="51" t="s">
        <v>426</v>
      </c>
      <c r="H93" s="19">
        <v>2</v>
      </c>
      <c r="I93" s="19">
        <v>2</v>
      </c>
      <c r="J93" s="19" t="s">
        <v>47</v>
      </c>
      <c r="K93" s="19">
        <f t="shared" si="11"/>
        <v>0</v>
      </c>
      <c r="L93" s="19"/>
      <c r="M93" s="19"/>
      <c r="N93" s="19"/>
      <c r="O93" s="19">
        <f t="shared" si="12"/>
        <v>12043.18</v>
      </c>
      <c r="P93" s="19"/>
      <c r="Q93" s="19"/>
      <c r="R93" s="19">
        <v>4320</v>
      </c>
      <c r="S93" s="19"/>
      <c r="T93" s="19"/>
      <c r="U93" s="19"/>
      <c r="V93" s="19"/>
      <c r="W93" s="19">
        <v>7723.18</v>
      </c>
      <c r="X93" s="19">
        <v>24000</v>
      </c>
      <c r="Y93" s="19">
        <f t="shared" si="13"/>
        <v>10500</v>
      </c>
      <c r="Z93" s="19">
        <v>10500</v>
      </c>
      <c r="AA93" s="19"/>
      <c r="AB93" s="19">
        <f t="shared" si="14"/>
        <v>36043.18</v>
      </c>
      <c r="AC93" s="19">
        <f t="shared" si="15"/>
        <v>25543.18</v>
      </c>
      <c r="AD93" s="19">
        <f t="shared" si="16"/>
        <v>12771.59</v>
      </c>
      <c r="AE93" s="19" t="s">
        <v>53</v>
      </c>
      <c r="AF93" s="25">
        <v>11745.1</v>
      </c>
      <c r="AG93" s="30">
        <f t="shared" si="17"/>
        <v>8.7397297596444407E-2</v>
      </c>
      <c r="AH93" t="e">
        <f ca="1">IF(_xlfn.XLOOKUP(D93,'参考（不要动）'!A:A,'参考（不要动）'!B:B)&lt;1,"无养老金")</f>
        <v>#NAME?</v>
      </c>
      <c r="AI93" t="e">
        <f>IF(_xlfn.XLOOKUP(D93,'参考（不要动）'!D:D,'参考（不要动）'!E:E)&lt;1,"无公益岗工资")</f>
        <v>#N/A</v>
      </c>
      <c r="AJ93" t="e">
        <f ca="1">IF(_xlfn.XLOOKUP(D93,'参考（不要动）'!G:G,'参考（不要动）'!H:H)&lt;1,"无其他工资")</f>
        <v>#NAME?</v>
      </c>
      <c r="AK93" t="e">
        <f>IF(_xlfn.XLOOKUP(D93,'参考（不要动）'!J:J,'参考（不要动）'!K:K)&lt;1,"无低保金")</f>
        <v>#N/A</v>
      </c>
      <c r="AL93" t="e">
        <f>IF(_xlfn.XLOOKUP(D93,'参考（不要动）'!M:M,'参考（不要动）'!N:N)&lt;1,"无五保金")</f>
        <v>#N/A</v>
      </c>
      <c r="AM93" t="e">
        <f>IF(_xlfn.XLOOKUP(D93,'参考（不要动）'!P:P,'参考（不要动）'!Q:Q)&lt;1,"无产业奖励2000元")</f>
        <v>#N/A</v>
      </c>
      <c r="AN93" t="e">
        <f>_xlfn.XLOOKUP(D93,'参考（不要动）'!S:S,'参考（不要动）'!W:W)</f>
        <v>#N/A</v>
      </c>
      <c r="AO93" t="str">
        <f t="shared" si="18"/>
        <v>合格</v>
      </c>
      <c r="AP93" s="31">
        <f t="shared" si="19"/>
        <v>0.4375</v>
      </c>
      <c r="AQ93" s="31" t="str">
        <f t="shared" si="10"/>
        <v>合格</v>
      </c>
    </row>
    <row r="94" spans="1:43" ht="15">
      <c r="A94" s="18">
        <v>92</v>
      </c>
      <c r="B94" s="19" t="s">
        <v>425</v>
      </c>
      <c r="C94" s="19" t="s">
        <v>430</v>
      </c>
      <c r="D94" s="19" t="s">
        <v>431</v>
      </c>
      <c r="E94" s="19" t="s">
        <v>432</v>
      </c>
      <c r="F94" s="19" t="s">
        <v>433</v>
      </c>
      <c r="G94" s="51" t="s">
        <v>430</v>
      </c>
      <c r="H94" s="19">
        <v>2</v>
      </c>
      <c r="I94" s="19">
        <v>2</v>
      </c>
      <c r="J94" s="19" t="s">
        <v>47</v>
      </c>
      <c r="K94" s="19">
        <f t="shared" si="11"/>
        <v>0</v>
      </c>
      <c r="L94" s="19"/>
      <c r="M94" s="19"/>
      <c r="N94" s="19">
        <v>8000</v>
      </c>
      <c r="O94" s="19">
        <f t="shared" si="12"/>
        <v>16793.91</v>
      </c>
      <c r="P94" s="19"/>
      <c r="Q94" s="19"/>
      <c r="R94" s="19">
        <v>4080</v>
      </c>
      <c r="S94" s="19"/>
      <c r="T94" s="19"/>
      <c r="U94" s="19"/>
      <c r="V94" s="19"/>
      <c r="W94" s="19">
        <v>12713.91</v>
      </c>
      <c r="X94" s="19"/>
      <c r="Y94" s="19">
        <f t="shared" si="13"/>
        <v>0</v>
      </c>
      <c r="Z94" s="19"/>
      <c r="AA94" s="19"/>
      <c r="AB94" s="19">
        <f t="shared" si="14"/>
        <v>24793.91</v>
      </c>
      <c r="AC94" s="19">
        <f t="shared" si="15"/>
        <v>24793.91</v>
      </c>
      <c r="AD94" s="19">
        <f t="shared" si="16"/>
        <v>12396.955</v>
      </c>
      <c r="AE94" s="19" t="s">
        <v>53</v>
      </c>
      <c r="AF94" s="25">
        <v>11233.98</v>
      </c>
      <c r="AG94" s="30">
        <f t="shared" si="17"/>
        <v>0.10352297226806501</v>
      </c>
      <c r="AH94" t="e">
        <f ca="1">IF(_xlfn.XLOOKUP(D94,'参考（不要动）'!A:A,'参考（不要动）'!B:B)&lt;1,"无养老金")</f>
        <v>#NAME?</v>
      </c>
      <c r="AI94" t="e">
        <f>IF(_xlfn.XLOOKUP(D94,'参考（不要动）'!D:D,'参考（不要动）'!E:E)&lt;1,"无公益岗工资")</f>
        <v>#N/A</v>
      </c>
      <c r="AJ94" t="e">
        <f ca="1">IF(_xlfn.XLOOKUP(D94,'参考（不要动）'!G:G,'参考（不要动）'!H:H)&lt;1,"无其他工资")</f>
        <v>#NAME?</v>
      </c>
      <c r="AK94" t="e">
        <f>IF(_xlfn.XLOOKUP(D94,'参考（不要动）'!J:J,'参考（不要动）'!K:K)&lt;1,"无低保金")</f>
        <v>#N/A</v>
      </c>
      <c r="AL94" t="e">
        <f>IF(_xlfn.XLOOKUP(D94,'参考（不要动）'!M:M,'参考（不要动）'!N:N)&lt;1,"无五保金")</f>
        <v>#N/A</v>
      </c>
      <c r="AM94" t="e">
        <f>IF(_xlfn.XLOOKUP(D94,'参考（不要动）'!P:P,'参考（不要动）'!Q:Q)&lt;1,"无产业奖励2000元")</f>
        <v>#N/A</v>
      </c>
      <c r="AN94" t="e">
        <f>_xlfn.XLOOKUP(D94,'参考（不要动）'!S:S,'参考（不要动）'!W:W)</f>
        <v>#N/A</v>
      </c>
      <c r="AO94" t="str">
        <f t="shared" si="18"/>
        <v>合格</v>
      </c>
      <c r="AP94" s="31" t="e">
        <f t="shared" si="19"/>
        <v>#DIV/0!</v>
      </c>
      <c r="AQ94" s="31" t="e">
        <f t="shared" si="10"/>
        <v>#DIV/0!</v>
      </c>
    </row>
    <row r="95" spans="1:43" ht="15">
      <c r="A95" s="18">
        <v>93</v>
      </c>
      <c r="B95" s="19" t="s">
        <v>425</v>
      </c>
      <c r="C95" s="19" t="s">
        <v>434</v>
      </c>
      <c r="D95" s="19" t="s">
        <v>435</v>
      </c>
      <c r="E95" s="19" t="s">
        <v>436</v>
      </c>
      <c r="F95" s="19" t="s">
        <v>437</v>
      </c>
      <c r="G95" s="51" t="s">
        <v>438</v>
      </c>
      <c r="H95" s="19">
        <v>2</v>
      </c>
      <c r="I95" s="19">
        <v>2</v>
      </c>
      <c r="J95" s="19" t="s">
        <v>47</v>
      </c>
      <c r="K95" s="19">
        <f t="shared" si="11"/>
        <v>0</v>
      </c>
      <c r="L95" s="19"/>
      <c r="M95" s="19"/>
      <c r="N95" s="19">
        <v>6000</v>
      </c>
      <c r="O95" s="19">
        <f t="shared" si="12"/>
        <v>19534.23</v>
      </c>
      <c r="P95" s="19"/>
      <c r="Q95" s="19"/>
      <c r="R95" s="19">
        <v>4320</v>
      </c>
      <c r="S95" s="19"/>
      <c r="T95" s="19"/>
      <c r="U95" s="19"/>
      <c r="V95" s="19"/>
      <c r="W95" s="19">
        <v>15214.23</v>
      </c>
      <c r="X95" s="19"/>
      <c r="Y95" s="19">
        <f t="shared" si="13"/>
        <v>0</v>
      </c>
      <c r="Z95" s="19"/>
      <c r="AA95" s="19"/>
      <c r="AB95" s="19">
        <f t="shared" si="14"/>
        <v>25534.23</v>
      </c>
      <c r="AC95" s="19">
        <f t="shared" si="15"/>
        <v>25534.23</v>
      </c>
      <c r="AD95" s="19">
        <f t="shared" si="16"/>
        <v>12767.115</v>
      </c>
      <c r="AE95" s="19" t="s">
        <v>53</v>
      </c>
      <c r="AF95" s="25">
        <v>11079.48</v>
      </c>
      <c r="AG95" s="30">
        <f t="shared" si="17"/>
        <v>0.152320776787358</v>
      </c>
      <c r="AH95" t="e">
        <f ca="1">IF(_xlfn.XLOOKUP(D95,'参考（不要动）'!A:A,'参考（不要动）'!B:B)&lt;1,"无养老金")</f>
        <v>#NAME?</v>
      </c>
      <c r="AI95" t="e">
        <f>IF(_xlfn.XLOOKUP(D95,'参考（不要动）'!D:D,'参考（不要动）'!E:E)&lt;1,"无公益岗工资")</f>
        <v>#N/A</v>
      </c>
      <c r="AJ95" t="e">
        <f ca="1">IF(_xlfn.XLOOKUP(D95,'参考（不要动）'!G:G,'参考（不要动）'!H:H)&lt;1,"无其他工资")</f>
        <v>#NAME?</v>
      </c>
      <c r="AK95" t="e">
        <f>IF(_xlfn.XLOOKUP(D95,'参考（不要动）'!J:J,'参考（不要动）'!K:K)&lt;1,"无低保金")</f>
        <v>#N/A</v>
      </c>
      <c r="AL95" t="e">
        <f>IF(_xlfn.XLOOKUP(D95,'参考（不要动）'!M:M,'参考（不要动）'!N:N)&lt;1,"无五保金")</f>
        <v>#N/A</v>
      </c>
      <c r="AM95" t="e">
        <f>IF(_xlfn.XLOOKUP(D95,'参考（不要动）'!P:P,'参考（不要动）'!Q:Q)&lt;1,"无产业奖励2000元")</f>
        <v>#N/A</v>
      </c>
      <c r="AN95" t="e">
        <f>_xlfn.XLOOKUP(D95,'参考（不要动）'!S:S,'参考（不要动）'!W:W)</f>
        <v>#N/A</v>
      </c>
      <c r="AO95" t="str">
        <f t="shared" si="18"/>
        <v>合格</v>
      </c>
      <c r="AP95" s="31" t="e">
        <f t="shared" si="19"/>
        <v>#DIV/0!</v>
      </c>
      <c r="AQ95" s="31" t="e">
        <f t="shared" si="10"/>
        <v>#DIV/0!</v>
      </c>
    </row>
    <row r="96" spans="1:43" ht="15">
      <c r="A96" s="18">
        <v>94</v>
      </c>
      <c r="B96" s="19" t="s">
        <v>425</v>
      </c>
      <c r="C96" s="19" t="s">
        <v>439</v>
      </c>
      <c r="D96" s="19" t="s">
        <v>440</v>
      </c>
      <c r="E96" s="19" t="s">
        <v>441</v>
      </c>
      <c r="F96" s="19" t="s">
        <v>442</v>
      </c>
      <c r="G96" s="51" t="s">
        <v>439</v>
      </c>
      <c r="H96" s="19">
        <v>4</v>
      </c>
      <c r="I96" s="19">
        <v>4</v>
      </c>
      <c r="J96" s="19" t="s">
        <v>47</v>
      </c>
      <c r="K96" s="19">
        <f t="shared" si="11"/>
        <v>52900</v>
      </c>
      <c r="L96" s="19">
        <v>7900</v>
      </c>
      <c r="M96" s="19">
        <v>45000</v>
      </c>
      <c r="N96" s="19"/>
      <c r="O96" s="19">
        <f t="shared" si="12"/>
        <v>5297.68</v>
      </c>
      <c r="P96" s="19"/>
      <c r="Q96" s="19"/>
      <c r="R96" s="19">
        <v>2160</v>
      </c>
      <c r="S96" s="19"/>
      <c r="T96" s="19"/>
      <c r="U96" s="19"/>
      <c r="V96" s="19"/>
      <c r="W96" s="19">
        <v>3137.68</v>
      </c>
      <c r="X96" s="19">
        <v>107000</v>
      </c>
      <c r="Y96" s="19">
        <f t="shared" si="13"/>
        <v>59000</v>
      </c>
      <c r="Z96" s="19">
        <v>59000</v>
      </c>
      <c r="AA96" s="19"/>
      <c r="AB96" s="19">
        <f t="shared" si="14"/>
        <v>165197.68</v>
      </c>
      <c r="AC96" s="19">
        <f t="shared" si="15"/>
        <v>106197.68</v>
      </c>
      <c r="AD96" s="19">
        <f t="shared" si="16"/>
        <v>26549.42</v>
      </c>
      <c r="AE96" s="19" t="s">
        <v>48</v>
      </c>
      <c r="AF96" s="25">
        <v>26264.639999999999</v>
      </c>
      <c r="AG96" s="31">
        <f t="shared" si="17"/>
        <v>1.0842714767839901E-2</v>
      </c>
      <c r="AH96" t="e">
        <f ca="1">IF(_xlfn.XLOOKUP(D96,'参考（不要动）'!A:A,'参考（不要动）'!B:B)&lt;1,"无养老金")</f>
        <v>#NAME?</v>
      </c>
      <c r="AI96" t="b">
        <f>IF(_xlfn.XLOOKUP(D96,'参考（不要动）'!D:D,'参考（不要动）'!E:E)&lt;1,"无公益岗工资")</f>
        <v>0</v>
      </c>
      <c r="AJ96" t="e">
        <f ca="1">IF(_xlfn.XLOOKUP(D96,'参考（不要动）'!G:G,'参考（不要动）'!H:H)&lt;1,"无其他工资")</f>
        <v>#NAME?</v>
      </c>
      <c r="AK96" t="e">
        <f>IF(_xlfn.XLOOKUP(D96,'参考（不要动）'!J:J,'参考（不要动）'!K:K)&lt;1,"无低保金")</f>
        <v>#N/A</v>
      </c>
      <c r="AL96" t="e">
        <f>IF(_xlfn.XLOOKUP(D96,'参考（不要动）'!M:M,'参考（不要动）'!N:N)&lt;1,"无五保金")</f>
        <v>#N/A</v>
      </c>
      <c r="AM96" t="e">
        <f>IF(_xlfn.XLOOKUP(D96,'参考（不要动）'!P:P,'参考（不要动）'!Q:Q)&lt;1,"无产业奖励2000元")</f>
        <v>#N/A</v>
      </c>
      <c r="AN96" t="e">
        <f>_xlfn.XLOOKUP(D96,'参考（不要动）'!S:S,'参考（不要动）'!W:W)</f>
        <v>#N/A</v>
      </c>
      <c r="AO96" t="str">
        <f t="shared" si="18"/>
        <v>合格</v>
      </c>
      <c r="AP96" s="31">
        <f t="shared" si="19"/>
        <v>0.55140186915887801</v>
      </c>
      <c r="AQ96" s="31" t="str">
        <f t="shared" si="10"/>
        <v>合格</v>
      </c>
    </row>
    <row r="97" spans="1:43" ht="15">
      <c r="A97" s="18">
        <v>95</v>
      </c>
      <c r="B97" s="19" t="s">
        <v>425</v>
      </c>
      <c r="C97" s="19" t="s">
        <v>443</v>
      </c>
      <c r="D97" s="19" t="s">
        <v>444</v>
      </c>
      <c r="E97" s="19" t="s">
        <v>445</v>
      </c>
      <c r="F97" s="19" t="s">
        <v>446</v>
      </c>
      <c r="G97" s="51" t="s">
        <v>443</v>
      </c>
      <c r="H97" s="19">
        <v>3</v>
      </c>
      <c r="I97" s="19">
        <v>3</v>
      </c>
      <c r="J97" s="19" t="s">
        <v>47</v>
      </c>
      <c r="K97" s="19">
        <f t="shared" si="11"/>
        <v>6000</v>
      </c>
      <c r="L97" s="19"/>
      <c r="M97" s="19">
        <v>6000</v>
      </c>
      <c r="N97" s="19"/>
      <c r="O97" s="19">
        <f t="shared" si="12"/>
        <v>2737.6</v>
      </c>
      <c r="P97" s="19"/>
      <c r="Q97" s="19"/>
      <c r="R97" s="19"/>
      <c r="S97" s="19"/>
      <c r="T97" s="19"/>
      <c r="U97" s="19"/>
      <c r="V97" s="19">
        <v>500</v>
      </c>
      <c r="W97" s="19">
        <v>2237.6</v>
      </c>
      <c r="X97" s="19">
        <v>120000</v>
      </c>
      <c r="Y97" s="19">
        <f t="shared" si="13"/>
        <v>66000</v>
      </c>
      <c r="Z97" s="19">
        <v>66000</v>
      </c>
      <c r="AA97" s="19"/>
      <c r="AB97" s="19">
        <f t="shared" si="14"/>
        <v>128737.60000000001</v>
      </c>
      <c r="AC97" s="19">
        <f t="shared" si="15"/>
        <v>62737.599999999999</v>
      </c>
      <c r="AD97" s="19">
        <f t="shared" si="16"/>
        <v>20912.5333333333</v>
      </c>
      <c r="AE97" s="19" t="s">
        <v>53</v>
      </c>
      <c r="AF97" s="25">
        <v>20708.330000000002</v>
      </c>
      <c r="AG97" s="31">
        <f t="shared" si="17"/>
        <v>9.8609271405901994E-3</v>
      </c>
      <c r="AH97" t="e">
        <f ca="1">IF(_xlfn.XLOOKUP(D97,'参考（不要动）'!A:A,'参考（不要动）'!B:B)&lt;1,"无养老金")</f>
        <v>#NAME?</v>
      </c>
      <c r="AI97" t="e">
        <f>IF(_xlfn.XLOOKUP(D97,'参考（不要动）'!D:D,'参考（不要动）'!E:E)&lt;1,"无公益岗工资")</f>
        <v>#N/A</v>
      </c>
      <c r="AJ97" t="e">
        <f ca="1">IF(_xlfn.XLOOKUP(D97,'参考（不要动）'!G:G,'参考（不要动）'!H:H)&lt;1,"无其他工资")</f>
        <v>#NAME?</v>
      </c>
      <c r="AK97" t="e">
        <f>IF(_xlfn.XLOOKUP(D97,'参考（不要动）'!J:J,'参考（不要动）'!K:K)&lt;1,"无低保金")</f>
        <v>#N/A</v>
      </c>
      <c r="AL97" t="e">
        <f>IF(_xlfn.XLOOKUP(D97,'参考（不要动）'!M:M,'参考（不要动）'!N:N)&lt;1,"无五保金")</f>
        <v>#N/A</v>
      </c>
      <c r="AM97" t="e">
        <f>IF(_xlfn.XLOOKUP(D97,'参考（不要动）'!P:P,'参考（不要动）'!Q:Q)&lt;1,"无产业奖励2000元")</f>
        <v>#N/A</v>
      </c>
      <c r="AO97" t="str">
        <f t="shared" si="18"/>
        <v>合格</v>
      </c>
      <c r="AP97" s="31">
        <f t="shared" si="19"/>
        <v>0.55000000000000004</v>
      </c>
      <c r="AQ97" s="31" t="str">
        <f t="shared" si="10"/>
        <v>合格</v>
      </c>
    </row>
    <row r="98" spans="1:43" ht="15">
      <c r="A98" s="18">
        <v>96</v>
      </c>
      <c r="B98" s="19" t="s">
        <v>425</v>
      </c>
      <c r="C98" s="19" t="s">
        <v>447</v>
      </c>
      <c r="D98" s="19" t="s">
        <v>448</v>
      </c>
      <c r="E98" s="19" t="s">
        <v>449</v>
      </c>
      <c r="F98" s="19" t="s">
        <v>450</v>
      </c>
      <c r="G98" s="51" t="s">
        <v>447</v>
      </c>
      <c r="H98" s="19">
        <v>2</v>
      </c>
      <c r="I98" s="19">
        <v>2</v>
      </c>
      <c r="J98" s="19" t="s">
        <v>47</v>
      </c>
      <c r="K98" s="19">
        <f t="shared" si="11"/>
        <v>0</v>
      </c>
      <c r="L98" s="19"/>
      <c r="M98" s="19"/>
      <c r="N98" s="19">
        <v>5500</v>
      </c>
      <c r="O98" s="19">
        <f t="shared" si="12"/>
        <v>28674.86</v>
      </c>
      <c r="P98" s="19"/>
      <c r="Q98" s="19">
        <v>21210</v>
      </c>
      <c r="R98" s="19">
        <v>4200</v>
      </c>
      <c r="S98" s="19"/>
      <c r="T98" s="19"/>
      <c r="U98" s="19"/>
      <c r="V98" s="19"/>
      <c r="W98" s="19">
        <v>3264.86</v>
      </c>
      <c r="X98" s="19"/>
      <c r="Y98" s="19">
        <f t="shared" si="13"/>
        <v>0</v>
      </c>
      <c r="Z98" s="19"/>
      <c r="AA98" s="19"/>
      <c r="AB98" s="19">
        <f t="shared" si="14"/>
        <v>34174.86</v>
      </c>
      <c r="AC98" s="19">
        <f t="shared" si="15"/>
        <v>34174.86</v>
      </c>
      <c r="AD98" s="19">
        <f t="shared" si="16"/>
        <v>17087.43</v>
      </c>
      <c r="AE98" s="19" t="s">
        <v>48</v>
      </c>
      <c r="AF98" s="25">
        <v>12345.92</v>
      </c>
      <c r="AG98" s="32">
        <f t="shared" si="17"/>
        <v>0.38405481325004498</v>
      </c>
      <c r="AH98" t="e">
        <f ca="1">IF(_xlfn.XLOOKUP(D98,'参考（不要动）'!A:A,'参考（不要动）'!B:B)&lt;1,"无养老金")</f>
        <v>#NAME?</v>
      </c>
      <c r="AI98" t="e">
        <f>IF(_xlfn.XLOOKUP(D98,'参考（不要动）'!D:D,'参考（不要动）'!E:E)&lt;1,"无公益岗工资")</f>
        <v>#N/A</v>
      </c>
      <c r="AJ98" t="e">
        <f ca="1">IF(_xlfn.XLOOKUP(D98,'参考（不要动）'!G:G,'参考（不要动）'!H:H)&lt;1,"无其他工资")</f>
        <v>#NAME?</v>
      </c>
      <c r="AK98" t="e">
        <f>IF(_xlfn.XLOOKUP(D98,'参考（不要动）'!J:J,'参考（不要动）'!K:K)&lt;1,"无低保金")</f>
        <v>#N/A</v>
      </c>
      <c r="AL98" t="b">
        <f>IF(_xlfn.XLOOKUP(D98,'参考（不要动）'!M:M,'参考（不要动）'!N:N)&lt;1,"无五保金")</f>
        <v>0</v>
      </c>
      <c r="AM98" t="e">
        <f>IF(_xlfn.XLOOKUP(D98,'参考（不要动）'!P:P,'参考（不要动）'!Q:Q)&lt;1,"无产业奖励2000元")</f>
        <v>#N/A</v>
      </c>
      <c r="AN98" t="e">
        <f>_xlfn.XLOOKUP(D98,'参考（不要动）'!S:S,'参考（不要动）'!W:W)</f>
        <v>#N/A</v>
      </c>
      <c r="AO98" t="str">
        <f t="shared" si="18"/>
        <v>合格</v>
      </c>
      <c r="AP98" s="31" t="e">
        <f t="shared" si="19"/>
        <v>#DIV/0!</v>
      </c>
      <c r="AQ98" s="31" t="e">
        <f t="shared" si="10"/>
        <v>#DIV/0!</v>
      </c>
    </row>
    <row r="99" spans="1:43" ht="15">
      <c r="A99" s="18">
        <v>97</v>
      </c>
      <c r="B99" s="19" t="s">
        <v>425</v>
      </c>
      <c r="C99" s="19" t="s">
        <v>451</v>
      </c>
      <c r="D99" s="19" t="s">
        <v>452</v>
      </c>
      <c r="E99" s="19" t="s">
        <v>453</v>
      </c>
      <c r="F99" s="19" t="s">
        <v>454</v>
      </c>
      <c r="G99" s="51" t="s">
        <v>451</v>
      </c>
      <c r="H99" s="19">
        <v>1</v>
      </c>
      <c r="I99" s="19">
        <v>1</v>
      </c>
      <c r="J99" s="19" t="s">
        <v>47</v>
      </c>
      <c r="K99" s="19">
        <f t="shared" si="11"/>
        <v>2000</v>
      </c>
      <c r="L99" s="19"/>
      <c r="M99" s="19">
        <v>2000</v>
      </c>
      <c r="N99" s="19"/>
      <c r="O99" s="19">
        <f t="shared" si="12"/>
        <v>466.89</v>
      </c>
      <c r="P99" s="19"/>
      <c r="Q99" s="19"/>
      <c r="R99" s="19"/>
      <c r="S99" s="19"/>
      <c r="T99" s="19"/>
      <c r="U99" s="19"/>
      <c r="V99" s="19"/>
      <c r="W99" s="19">
        <v>466.89</v>
      </c>
      <c r="X99" s="19">
        <v>20800</v>
      </c>
      <c r="Y99" s="19">
        <f t="shared" si="13"/>
        <v>7150</v>
      </c>
      <c r="Z99" s="19">
        <v>7150</v>
      </c>
      <c r="AA99" s="19"/>
      <c r="AB99" s="19">
        <f t="shared" si="14"/>
        <v>23266.89</v>
      </c>
      <c r="AC99" s="19">
        <f t="shared" si="15"/>
        <v>16116.89</v>
      </c>
      <c r="AD99" s="19">
        <f t="shared" si="16"/>
        <v>16116.89</v>
      </c>
      <c r="AE99" s="19" t="s">
        <v>48</v>
      </c>
      <c r="AF99" s="25">
        <v>15919.95</v>
      </c>
      <c r="AG99" s="31">
        <f t="shared" si="17"/>
        <v>1.23706418675937E-2</v>
      </c>
      <c r="AH99" t="e">
        <f ca="1">IF(_xlfn.XLOOKUP(D99,'参考（不要动）'!A:A,'参考（不要动）'!B:B)&lt;1,"无养老金")</f>
        <v>#NAME?</v>
      </c>
      <c r="AI99" t="e">
        <f>IF(_xlfn.XLOOKUP(D99,'参考（不要动）'!D:D,'参考（不要动）'!E:E)&lt;1,"无公益岗工资")</f>
        <v>#N/A</v>
      </c>
      <c r="AJ99" t="e">
        <f ca="1">IF(_xlfn.XLOOKUP(D99,'参考（不要动）'!G:G,'参考（不要动）'!H:H)&lt;1,"无其他工资")</f>
        <v>#NAME?</v>
      </c>
      <c r="AK99" t="e">
        <f>IF(_xlfn.XLOOKUP(D99,'参考（不要动）'!J:J,'参考（不要动）'!K:K)&lt;1,"无低保金")</f>
        <v>#N/A</v>
      </c>
      <c r="AL99" t="e">
        <f>IF(_xlfn.XLOOKUP(D99,'参考（不要动）'!M:M,'参考（不要动）'!N:N)&lt;1,"无五保金")</f>
        <v>#N/A</v>
      </c>
      <c r="AM99" t="e">
        <f>IF(_xlfn.XLOOKUP(D99,'参考（不要动）'!P:P,'参考（不要动）'!Q:Q)&lt;1,"无产业奖励2000元")</f>
        <v>#N/A</v>
      </c>
      <c r="AN99" t="e">
        <f>_xlfn.XLOOKUP(D99,'参考（不要动）'!S:S,'参考（不要动）'!W:W)</f>
        <v>#N/A</v>
      </c>
      <c r="AO99" t="str">
        <f t="shared" si="18"/>
        <v>合格</v>
      </c>
      <c r="AP99" s="31">
        <f t="shared" si="19"/>
        <v>0.34375</v>
      </c>
      <c r="AQ99" s="31" t="str">
        <f t="shared" si="10"/>
        <v>合格</v>
      </c>
    </row>
    <row r="100" spans="1:43" ht="15">
      <c r="A100" s="18">
        <v>98</v>
      </c>
      <c r="B100" s="19" t="s">
        <v>425</v>
      </c>
      <c r="C100" s="19" t="s">
        <v>455</v>
      </c>
      <c r="D100" s="19" t="s">
        <v>456</v>
      </c>
      <c r="E100" s="19" t="s">
        <v>457</v>
      </c>
      <c r="F100" s="19" t="s">
        <v>458</v>
      </c>
      <c r="G100" s="51" t="s">
        <v>455</v>
      </c>
      <c r="H100" s="19">
        <v>2</v>
      </c>
      <c r="I100" s="19">
        <v>2</v>
      </c>
      <c r="J100" s="19" t="s">
        <v>47</v>
      </c>
      <c r="K100" s="19">
        <f t="shared" si="11"/>
        <v>0</v>
      </c>
      <c r="L100" s="19"/>
      <c r="M100" s="19"/>
      <c r="N100" s="19">
        <v>13200</v>
      </c>
      <c r="O100" s="19">
        <f t="shared" si="12"/>
        <v>20841.080000000002</v>
      </c>
      <c r="P100" s="19">
        <v>8830</v>
      </c>
      <c r="Q100" s="19"/>
      <c r="R100" s="19">
        <v>4200</v>
      </c>
      <c r="S100" s="19"/>
      <c r="T100" s="19"/>
      <c r="U100" s="19"/>
      <c r="V100" s="19"/>
      <c r="W100" s="19">
        <v>7811.08</v>
      </c>
      <c r="X100" s="19"/>
      <c r="Y100" s="19">
        <f t="shared" si="13"/>
        <v>0</v>
      </c>
      <c r="Z100" s="19"/>
      <c r="AA100" s="19"/>
      <c r="AB100" s="19">
        <f t="shared" si="14"/>
        <v>34041.08</v>
      </c>
      <c r="AC100" s="19">
        <f t="shared" si="15"/>
        <v>34041.08</v>
      </c>
      <c r="AD100" s="19">
        <f t="shared" si="16"/>
        <v>17020.54</v>
      </c>
      <c r="AE100" s="19" t="s">
        <v>48</v>
      </c>
      <c r="AF100" s="25">
        <v>16966.990000000002</v>
      </c>
      <c r="AG100" s="31">
        <f t="shared" si="17"/>
        <v>3.15612845884858E-3</v>
      </c>
      <c r="AH100" t="e">
        <f ca="1">IF(_xlfn.XLOOKUP(D100,'参考（不要动）'!A:A,'参考（不要动）'!B:B)&lt;1,"无养老金")</f>
        <v>#NAME?</v>
      </c>
      <c r="AI100" t="e">
        <f>IF(_xlfn.XLOOKUP(D100,'参考（不要动）'!D:D,'参考（不要动）'!E:E)&lt;1,"无公益岗工资")</f>
        <v>#N/A</v>
      </c>
      <c r="AJ100" t="e">
        <f ca="1">IF(_xlfn.XLOOKUP(D100,'参考（不要动）'!G:G,'参考（不要动）'!H:H)&lt;1,"无其他工资")</f>
        <v>#NAME?</v>
      </c>
      <c r="AK100" t="b">
        <f>IF(_xlfn.XLOOKUP(D100,'参考（不要动）'!J:J,'参考（不要动）'!K:K)&lt;1,"无低保金")</f>
        <v>0</v>
      </c>
      <c r="AL100" t="e">
        <f>IF(_xlfn.XLOOKUP(D100,'参考（不要动）'!M:M,'参考（不要动）'!N:N)&lt;1,"无五保金")</f>
        <v>#N/A</v>
      </c>
      <c r="AM100" t="e">
        <f>IF(_xlfn.XLOOKUP(D100,'参考（不要动）'!P:P,'参考（不要动）'!Q:Q)&lt;1,"无产业奖励2000元")</f>
        <v>#N/A</v>
      </c>
      <c r="AN100" t="e">
        <f>_xlfn.XLOOKUP(D100,'参考（不要动）'!S:S,'参考（不要动）'!W:W)</f>
        <v>#N/A</v>
      </c>
      <c r="AO100" t="str">
        <f t="shared" si="18"/>
        <v>合格</v>
      </c>
      <c r="AP100" s="31" t="e">
        <f t="shared" si="19"/>
        <v>#DIV/0!</v>
      </c>
      <c r="AQ100" s="31" t="e">
        <f t="shared" si="10"/>
        <v>#DIV/0!</v>
      </c>
    </row>
    <row r="101" spans="1:43" ht="15">
      <c r="A101" s="18">
        <v>99</v>
      </c>
      <c r="B101" s="19" t="s">
        <v>425</v>
      </c>
      <c r="C101" s="19" t="s">
        <v>459</v>
      </c>
      <c r="D101" s="19" t="s">
        <v>460</v>
      </c>
      <c r="E101" s="19" t="s">
        <v>461</v>
      </c>
      <c r="F101" s="19" t="s">
        <v>462</v>
      </c>
      <c r="G101" s="51" t="s">
        <v>459</v>
      </c>
      <c r="H101" s="19">
        <v>2</v>
      </c>
      <c r="I101" s="19">
        <v>2</v>
      </c>
      <c r="J101" s="19" t="s">
        <v>47</v>
      </c>
      <c r="K101" s="19">
        <f t="shared" si="11"/>
        <v>0</v>
      </c>
      <c r="L101" s="19"/>
      <c r="M101" s="19"/>
      <c r="N101" s="19">
        <v>7500</v>
      </c>
      <c r="O101" s="19">
        <f t="shared" si="12"/>
        <v>19834.23</v>
      </c>
      <c r="P101" s="19">
        <v>4415</v>
      </c>
      <c r="Q101" s="19"/>
      <c r="R101" s="19">
        <v>4320</v>
      </c>
      <c r="S101" s="19"/>
      <c r="T101" s="19"/>
      <c r="U101" s="19"/>
      <c r="V101" s="19"/>
      <c r="W101" s="19">
        <v>11099.23</v>
      </c>
      <c r="X101" s="19"/>
      <c r="Y101" s="19">
        <f t="shared" si="13"/>
        <v>0</v>
      </c>
      <c r="Z101" s="19"/>
      <c r="AA101" s="19"/>
      <c r="AB101" s="19">
        <f t="shared" si="14"/>
        <v>27334.23</v>
      </c>
      <c r="AC101" s="19">
        <f t="shared" si="15"/>
        <v>27334.23</v>
      </c>
      <c r="AD101" s="19">
        <f t="shared" si="16"/>
        <v>13667.115</v>
      </c>
      <c r="AE101" s="19" t="s">
        <v>48</v>
      </c>
      <c r="AF101" s="25">
        <v>13297.33</v>
      </c>
      <c r="AG101" s="31">
        <f t="shared" si="17"/>
        <v>2.78089661608759E-2</v>
      </c>
      <c r="AH101" t="e">
        <f ca="1">IF(_xlfn.XLOOKUP(D101,'参考（不要动）'!A:A,'参考（不要动）'!B:B)&lt;1,"无养老金")</f>
        <v>#NAME?</v>
      </c>
      <c r="AI101" t="e">
        <f>IF(_xlfn.XLOOKUP(D101,'参考（不要动）'!D:D,'参考（不要动）'!E:E)&lt;1,"无公益岗工资")</f>
        <v>#N/A</v>
      </c>
      <c r="AJ101" t="e">
        <f ca="1">IF(_xlfn.XLOOKUP(D101,'参考（不要动）'!G:G,'参考（不要动）'!H:H)&lt;1,"无其他工资")</f>
        <v>#NAME?</v>
      </c>
      <c r="AK101" t="b">
        <f>IF(_xlfn.XLOOKUP(D101,'参考（不要动）'!J:J,'参考（不要动）'!K:K)&lt;1,"无低保金")</f>
        <v>0</v>
      </c>
      <c r="AL101" t="e">
        <f>IF(_xlfn.XLOOKUP(D101,'参考（不要动）'!M:M,'参考（不要动）'!N:N)&lt;1,"无五保金")</f>
        <v>#N/A</v>
      </c>
      <c r="AM101" t="e">
        <f>IF(_xlfn.XLOOKUP(D101,'参考（不要动）'!P:P,'参考（不要动）'!Q:Q)&lt;1,"无产业奖励2000元")</f>
        <v>#N/A</v>
      </c>
      <c r="AN101" t="e">
        <f>_xlfn.XLOOKUP(D101,'参考（不要动）'!S:S,'参考（不要动）'!W:W)</f>
        <v>#N/A</v>
      </c>
      <c r="AO101" t="str">
        <f t="shared" si="18"/>
        <v>合格</v>
      </c>
      <c r="AP101" s="31" t="e">
        <f t="shared" si="19"/>
        <v>#DIV/0!</v>
      </c>
      <c r="AQ101" s="31" t="e">
        <f t="shared" si="10"/>
        <v>#DIV/0!</v>
      </c>
    </row>
    <row r="102" spans="1:43" ht="15">
      <c r="A102" s="18">
        <v>100</v>
      </c>
      <c r="B102" s="19" t="s">
        <v>425</v>
      </c>
      <c r="C102" s="19" t="s">
        <v>463</v>
      </c>
      <c r="D102" s="19" t="s">
        <v>464</v>
      </c>
      <c r="E102" s="19" t="s">
        <v>465</v>
      </c>
      <c r="F102" s="19" t="s">
        <v>466</v>
      </c>
      <c r="G102" s="51" t="s">
        <v>463</v>
      </c>
      <c r="H102" s="19">
        <v>1</v>
      </c>
      <c r="I102" s="19">
        <v>1</v>
      </c>
      <c r="J102" s="19" t="s">
        <v>47</v>
      </c>
      <c r="K102" s="19">
        <f t="shared" si="11"/>
        <v>0</v>
      </c>
      <c r="L102" s="19"/>
      <c r="M102" s="19"/>
      <c r="N102" s="19">
        <v>12000</v>
      </c>
      <c r="O102" s="19">
        <f t="shared" si="12"/>
        <v>10284.24</v>
      </c>
      <c r="P102" s="19"/>
      <c r="Q102" s="19"/>
      <c r="R102" s="19">
        <v>2160</v>
      </c>
      <c r="S102" s="19"/>
      <c r="T102" s="19"/>
      <c r="U102" s="19"/>
      <c r="V102" s="19"/>
      <c r="W102" s="19">
        <v>8124.24</v>
      </c>
      <c r="X102" s="19"/>
      <c r="Y102" s="19">
        <f t="shared" si="13"/>
        <v>0</v>
      </c>
      <c r="Z102" s="19"/>
      <c r="AA102" s="19"/>
      <c r="AB102" s="19">
        <f t="shared" si="14"/>
        <v>22284.240000000002</v>
      </c>
      <c r="AC102" s="19">
        <f t="shared" si="15"/>
        <v>22284.240000000002</v>
      </c>
      <c r="AD102" s="19">
        <f t="shared" si="16"/>
        <v>22284.240000000002</v>
      </c>
      <c r="AE102" s="19" t="s">
        <v>48</v>
      </c>
      <c r="AF102" s="25">
        <v>22276.86</v>
      </c>
      <c r="AG102" s="31">
        <f t="shared" si="17"/>
        <v>3.3128546841884398E-4</v>
      </c>
      <c r="AH102" t="e">
        <f ca="1">IF(_xlfn.XLOOKUP(D102,'参考（不要动）'!A:A,'参考（不要动）'!B:B)&lt;1,"无养老金")</f>
        <v>#NAME?</v>
      </c>
      <c r="AI102" t="e">
        <f>IF(_xlfn.XLOOKUP(D102,'参考（不要动）'!D:D,'参考（不要动）'!E:E)&lt;1,"无公益岗工资")</f>
        <v>#N/A</v>
      </c>
      <c r="AJ102" t="e">
        <f ca="1">IF(_xlfn.XLOOKUP(D102,'参考（不要动）'!G:G,'参考（不要动）'!H:H)&lt;1,"无其他工资")</f>
        <v>#NAME?</v>
      </c>
      <c r="AK102" t="e">
        <f>IF(_xlfn.XLOOKUP(D102,'参考（不要动）'!J:J,'参考（不要动）'!K:K)&lt;1,"无低保金")</f>
        <v>#N/A</v>
      </c>
      <c r="AL102" t="e">
        <f>IF(_xlfn.XLOOKUP(D102,'参考（不要动）'!M:M,'参考（不要动）'!N:N)&lt;1,"无五保金")</f>
        <v>#N/A</v>
      </c>
      <c r="AM102" t="e">
        <f>IF(_xlfn.XLOOKUP(D102,'参考（不要动）'!P:P,'参考（不要动）'!Q:Q)&lt;1,"无产业奖励2000元")</f>
        <v>#N/A</v>
      </c>
      <c r="AN102" t="e">
        <f>_xlfn.XLOOKUP(D102,'参考（不要动）'!S:S,'参考（不要动）'!W:W)</f>
        <v>#N/A</v>
      </c>
      <c r="AO102" t="str">
        <f t="shared" si="18"/>
        <v>合格</v>
      </c>
      <c r="AP102" s="31" t="e">
        <f t="shared" si="19"/>
        <v>#DIV/0!</v>
      </c>
      <c r="AQ102" s="31" t="e">
        <f t="shared" ref="AQ102:AQ165" si="20">IF(AP102&lt;0.2,"支出偏少",IF(AP102&gt;0.8,"支出偏大","合格"))</f>
        <v>#DIV/0!</v>
      </c>
    </row>
    <row r="103" spans="1:43" ht="15">
      <c r="A103" s="18">
        <v>101</v>
      </c>
      <c r="B103" s="19" t="s">
        <v>425</v>
      </c>
      <c r="C103" s="19" t="s">
        <v>467</v>
      </c>
      <c r="D103" s="19" t="s">
        <v>468</v>
      </c>
      <c r="E103" s="19" t="s">
        <v>469</v>
      </c>
      <c r="F103" s="19" t="s">
        <v>470</v>
      </c>
      <c r="G103" s="51" t="s">
        <v>467</v>
      </c>
      <c r="H103" s="19">
        <v>1</v>
      </c>
      <c r="I103" s="19">
        <v>1</v>
      </c>
      <c r="J103" s="19" t="s">
        <v>47</v>
      </c>
      <c r="K103" s="19">
        <f t="shared" si="11"/>
        <v>0</v>
      </c>
      <c r="L103" s="19"/>
      <c r="M103" s="19"/>
      <c r="N103" s="19">
        <v>8250</v>
      </c>
      <c r="O103" s="19">
        <f t="shared" si="12"/>
        <v>6489.81</v>
      </c>
      <c r="P103" s="19"/>
      <c r="Q103" s="19"/>
      <c r="R103" s="19">
        <v>2160</v>
      </c>
      <c r="S103" s="19"/>
      <c r="T103" s="19"/>
      <c r="U103" s="19"/>
      <c r="V103" s="19"/>
      <c r="W103" s="19">
        <v>4329.8100000000004</v>
      </c>
      <c r="X103" s="19"/>
      <c r="Y103" s="19">
        <f t="shared" si="13"/>
        <v>0</v>
      </c>
      <c r="Z103" s="19"/>
      <c r="AA103" s="19"/>
      <c r="AB103" s="19">
        <f t="shared" si="14"/>
        <v>14739.81</v>
      </c>
      <c r="AC103" s="19">
        <f t="shared" si="15"/>
        <v>14739.81</v>
      </c>
      <c r="AD103" s="19">
        <f t="shared" si="16"/>
        <v>14739.81</v>
      </c>
      <c r="AE103" s="19" t="s">
        <v>48</v>
      </c>
      <c r="AF103" s="25">
        <v>14351.75</v>
      </c>
      <c r="AG103" s="31">
        <f t="shared" si="17"/>
        <v>2.7039211246015299E-2</v>
      </c>
      <c r="AH103" t="e">
        <f ca="1">IF(_xlfn.XLOOKUP(D103,'参考（不要动）'!A:A,'参考（不要动）'!B:B)&lt;1,"无养老金")</f>
        <v>#NAME?</v>
      </c>
      <c r="AI103" t="e">
        <f>IF(_xlfn.XLOOKUP(D103,'参考（不要动）'!D:D,'参考（不要动）'!E:E)&lt;1,"无公益岗工资")</f>
        <v>#N/A</v>
      </c>
      <c r="AJ103" t="e">
        <f ca="1">IF(_xlfn.XLOOKUP(D103,'参考（不要动）'!G:G,'参考（不要动）'!H:H)&lt;1,"无其他工资")</f>
        <v>#NAME?</v>
      </c>
      <c r="AK103" t="e">
        <f>IF(_xlfn.XLOOKUP(D103,'参考（不要动）'!J:J,'参考（不要动）'!K:K)&lt;1,"无低保金")</f>
        <v>#N/A</v>
      </c>
      <c r="AL103" t="e">
        <f>IF(_xlfn.XLOOKUP(D103,'参考（不要动）'!M:M,'参考（不要动）'!N:N)&lt;1,"无五保金")</f>
        <v>#N/A</v>
      </c>
      <c r="AM103" t="e">
        <f>IF(_xlfn.XLOOKUP(D103,'参考（不要动）'!P:P,'参考（不要动）'!Q:Q)&lt;1,"无产业奖励2000元")</f>
        <v>#N/A</v>
      </c>
      <c r="AN103" t="e">
        <f>_xlfn.XLOOKUP(D103,'参考（不要动）'!S:S,'参考（不要动）'!W:W)</f>
        <v>#N/A</v>
      </c>
      <c r="AO103" t="str">
        <f t="shared" si="18"/>
        <v>合格</v>
      </c>
      <c r="AP103" s="31" t="e">
        <f t="shared" si="19"/>
        <v>#DIV/0!</v>
      </c>
      <c r="AQ103" s="31" t="e">
        <f t="shared" si="20"/>
        <v>#DIV/0!</v>
      </c>
    </row>
    <row r="104" spans="1:43" ht="15">
      <c r="A104" s="18">
        <v>102</v>
      </c>
      <c r="B104" s="19" t="s">
        <v>425</v>
      </c>
      <c r="C104" s="19" t="s">
        <v>471</v>
      </c>
      <c r="D104" s="19" t="s">
        <v>472</v>
      </c>
      <c r="E104" s="19" t="s">
        <v>473</v>
      </c>
      <c r="F104" s="19" t="s">
        <v>474</v>
      </c>
      <c r="G104" s="51" t="s">
        <v>471</v>
      </c>
      <c r="H104" s="19">
        <v>4</v>
      </c>
      <c r="I104" s="19">
        <v>4</v>
      </c>
      <c r="J104" s="19" t="s">
        <v>47</v>
      </c>
      <c r="K104" s="19">
        <f t="shared" si="11"/>
        <v>6570</v>
      </c>
      <c r="L104" s="19">
        <v>6570</v>
      </c>
      <c r="M104" s="19"/>
      <c r="N104" s="19"/>
      <c r="O104" s="19">
        <f t="shared" si="12"/>
        <v>13228.75</v>
      </c>
      <c r="P104" s="19">
        <v>3945</v>
      </c>
      <c r="Q104" s="19"/>
      <c r="R104" s="19">
        <v>2040</v>
      </c>
      <c r="S104" s="19"/>
      <c r="T104" s="19"/>
      <c r="U104" s="19"/>
      <c r="V104" s="19"/>
      <c r="W104" s="19">
        <v>7243.75</v>
      </c>
      <c r="X104" s="19">
        <v>55500</v>
      </c>
      <c r="Y104" s="19">
        <f t="shared" si="13"/>
        <v>24000</v>
      </c>
      <c r="Z104" s="19">
        <v>24000</v>
      </c>
      <c r="AA104" s="19"/>
      <c r="AB104" s="19">
        <f t="shared" si="14"/>
        <v>75298.75</v>
      </c>
      <c r="AC104" s="19">
        <f t="shared" si="15"/>
        <v>51298.75</v>
      </c>
      <c r="AD104" s="19">
        <f t="shared" si="16"/>
        <v>12824.6875</v>
      </c>
      <c r="AE104" s="19" t="s">
        <v>124</v>
      </c>
      <c r="AF104" s="25">
        <v>0</v>
      </c>
      <c r="AG104" s="30" t="e">
        <f t="shared" si="17"/>
        <v>#DIV/0!</v>
      </c>
      <c r="AH104" t="e">
        <f ca="1">IF(_xlfn.XLOOKUP(D104,'参考（不要动）'!A:A,'参考（不要动）'!B:B)&lt;1,"无养老金")</f>
        <v>#NAME?</v>
      </c>
      <c r="AI104" t="b">
        <f>IF(_xlfn.XLOOKUP(D104,'参考（不要动）'!D:D,'参考（不要动）'!E:E)&lt;1,"无公益岗工资")</f>
        <v>0</v>
      </c>
      <c r="AJ104" t="e">
        <f ca="1">IF(_xlfn.XLOOKUP(D104,'参考（不要动）'!G:G,'参考（不要动）'!H:H)&lt;1,"无其他工资")</f>
        <v>#NAME?</v>
      </c>
      <c r="AK104" t="b">
        <f>IF(_xlfn.XLOOKUP(D104,'参考（不要动）'!J:J,'参考（不要动）'!K:K)&lt;1,"无低保金")</f>
        <v>0</v>
      </c>
      <c r="AL104" t="e">
        <f>IF(_xlfn.XLOOKUP(D104,'参考（不要动）'!M:M,'参考（不要动）'!N:N)&lt;1,"无五保金")</f>
        <v>#N/A</v>
      </c>
      <c r="AM104" t="e">
        <f>IF(_xlfn.XLOOKUP(D104,'参考（不要动）'!P:P,'参考（不要动）'!Q:Q)&lt;1,"无产业奖励2000元")</f>
        <v>#N/A</v>
      </c>
      <c r="AN104" t="e">
        <f>_xlfn.XLOOKUP(D104,'参考（不要动）'!S:S,'参考（不要动）'!W:W)</f>
        <v>#N/A</v>
      </c>
      <c r="AO104" t="str">
        <f t="shared" si="18"/>
        <v>合格</v>
      </c>
      <c r="AP104" s="31">
        <f t="shared" si="19"/>
        <v>0.43243243243243201</v>
      </c>
      <c r="AQ104" s="31" t="str">
        <f t="shared" si="20"/>
        <v>合格</v>
      </c>
    </row>
    <row r="105" spans="1:43" ht="15">
      <c r="A105" s="18">
        <v>103</v>
      </c>
      <c r="B105" s="19" t="s">
        <v>425</v>
      </c>
      <c r="C105" s="19" t="s">
        <v>475</v>
      </c>
      <c r="D105" s="19" t="s">
        <v>476</v>
      </c>
      <c r="E105" s="19" t="s">
        <v>477</v>
      </c>
      <c r="F105" s="19" t="s">
        <v>478</v>
      </c>
      <c r="G105" s="51" t="s">
        <v>479</v>
      </c>
      <c r="H105" s="19">
        <v>4</v>
      </c>
      <c r="I105" s="19">
        <v>4</v>
      </c>
      <c r="J105" s="19" t="s">
        <v>47</v>
      </c>
      <c r="K105" s="19">
        <f t="shared" si="11"/>
        <v>0</v>
      </c>
      <c r="L105" s="19"/>
      <c r="M105" s="19"/>
      <c r="N105" s="19"/>
      <c r="O105" s="19">
        <f t="shared" si="12"/>
        <v>4559</v>
      </c>
      <c r="P105" s="19">
        <v>1095</v>
      </c>
      <c r="Q105" s="19"/>
      <c r="R105" s="19"/>
      <c r="S105" s="19"/>
      <c r="T105" s="19"/>
      <c r="U105" s="19"/>
      <c r="V105" s="19"/>
      <c r="W105" s="19">
        <v>3464</v>
      </c>
      <c r="X105" s="19">
        <v>90000</v>
      </c>
      <c r="Y105" s="19">
        <f t="shared" si="13"/>
        <v>35000</v>
      </c>
      <c r="Z105" s="19">
        <v>35000</v>
      </c>
      <c r="AA105" s="19"/>
      <c r="AB105" s="19">
        <f t="shared" si="14"/>
        <v>94559</v>
      </c>
      <c r="AC105" s="19">
        <f t="shared" si="15"/>
        <v>59559</v>
      </c>
      <c r="AD105" s="19">
        <f t="shared" si="16"/>
        <v>14889.75</v>
      </c>
      <c r="AE105" s="19" t="s">
        <v>124</v>
      </c>
      <c r="AF105" s="25">
        <v>0</v>
      </c>
      <c r="AG105" s="30" t="e">
        <f t="shared" si="17"/>
        <v>#DIV/0!</v>
      </c>
      <c r="AH105" t="e">
        <f ca="1">IF(_xlfn.XLOOKUP(D105,'参考（不要动）'!A:A,'参考（不要动）'!B:B)&lt;1,"无养老金")</f>
        <v>#NAME?</v>
      </c>
      <c r="AI105" t="e">
        <f>IF(_xlfn.XLOOKUP(D105,'参考（不要动）'!D:D,'参考（不要动）'!E:E)&lt;1,"无公益岗工资")</f>
        <v>#N/A</v>
      </c>
      <c r="AJ105" t="e">
        <f ca="1">IF(_xlfn.XLOOKUP(D105,'参考（不要动）'!G:G,'参考（不要动）'!H:H)&lt;1,"无其他工资")</f>
        <v>#NAME?</v>
      </c>
      <c r="AK105" t="b">
        <f>IF(_xlfn.XLOOKUP(D105,'参考（不要动）'!J:J,'参考（不要动）'!K:K)&lt;1,"无低保金")</f>
        <v>0</v>
      </c>
      <c r="AL105" t="e">
        <f>IF(_xlfn.XLOOKUP(D105,'参考（不要动）'!M:M,'参考（不要动）'!N:N)&lt;1,"无五保金")</f>
        <v>#N/A</v>
      </c>
      <c r="AM105" t="e">
        <f>IF(_xlfn.XLOOKUP(D105,'参考（不要动）'!P:P,'参考（不要动）'!Q:Q)&lt;1,"无产业奖励2000元")</f>
        <v>#N/A</v>
      </c>
      <c r="AN105" t="e">
        <f>_xlfn.XLOOKUP(D105,'参考（不要动）'!S:S,'参考（不要动）'!W:W)</f>
        <v>#N/A</v>
      </c>
      <c r="AO105" t="str">
        <f t="shared" si="18"/>
        <v>合格</v>
      </c>
      <c r="AP105" s="31">
        <f t="shared" si="19"/>
        <v>0.38888888888888901</v>
      </c>
      <c r="AQ105" s="31" t="str">
        <f t="shared" si="20"/>
        <v>合格</v>
      </c>
    </row>
    <row r="106" spans="1:43" ht="15">
      <c r="A106" s="18">
        <v>104</v>
      </c>
      <c r="B106" s="19" t="s">
        <v>480</v>
      </c>
      <c r="C106" s="19" t="s">
        <v>481</v>
      </c>
      <c r="D106" s="19" t="s">
        <v>482</v>
      </c>
      <c r="E106" s="19" t="s">
        <v>483</v>
      </c>
      <c r="F106" s="19" t="s">
        <v>484</v>
      </c>
      <c r="G106" s="51" t="s">
        <v>481</v>
      </c>
      <c r="H106" s="19">
        <v>1</v>
      </c>
      <c r="I106" s="19">
        <v>1</v>
      </c>
      <c r="J106" s="19" t="s">
        <v>47</v>
      </c>
      <c r="K106" s="19">
        <f t="shared" si="11"/>
        <v>1920</v>
      </c>
      <c r="L106" s="19"/>
      <c r="M106" s="19">
        <v>1920</v>
      </c>
      <c r="N106" s="19">
        <v>8000</v>
      </c>
      <c r="O106" s="19">
        <f t="shared" si="12"/>
        <v>9740.4699999999993</v>
      </c>
      <c r="P106" s="19"/>
      <c r="Q106" s="19"/>
      <c r="R106" s="19">
        <v>1920</v>
      </c>
      <c r="S106" s="19"/>
      <c r="T106" s="19"/>
      <c r="U106" s="19"/>
      <c r="V106" s="19"/>
      <c r="W106" s="19">
        <v>7820.47</v>
      </c>
      <c r="X106" s="19"/>
      <c r="Y106" s="19">
        <f t="shared" si="13"/>
        <v>0</v>
      </c>
      <c r="Z106" s="19"/>
      <c r="AA106" s="19"/>
      <c r="AB106" s="19">
        <f t="shared" si="14"/>
        <v>19660.47</v>
      </c>
      <c r="AC106" s="19">
        <f t="shared" si="15"/>
        <v>19660.47</v>
      </c>
      <c r="AD106" s="19">
        <f t="shared" si="16"/>
        <v>19660.47</v>
      </c>
      <c r="AE106" s="19" t="s">
        <v>53</v>
      </c>
      <c r="AF106" s="25">
        <v>16740.87</v>
      </c>
      <c r="AG106" s="30">
        <f t="shared" si="17"/>
        <v>0.17439953837524599</v>
      </c>
      <c r="AH106" t="e">
        <f ca="1">IF(_xlfn.XLOOKUP(D106,'参考（不要动）'!A:A,'参考（不要动）'!B:B)&lt;1,"无养老金")</f>
        <v>#NAME?</v>
      </c>
      <c r="AI106" t="e">
        <f>IF(_xlfn.XLOOKUP(D106,'参考（不要动）'!D:D,'参考（不要动）'!E:E)&lt;1,"无公益岗工资")</f>
        <v>#N/A</v>
      </c>
      <c r="AJ106" t="e">
        <f ca="1">IF(_xlfn.XLOOKUP(D106,'参考（不要动）'!G:G,'参考（不要动）'!H:H)&lt;1,"无其他工资")</f>
        <v>#NAME?</v>
      </c>
      <c r="AK106" t="e">
        <f>IF(_xlfn.XLOOKUP(D106,'参考（不要动）'!J:J,'参考（不要动）'!K:K)&lt;1,"无低保金")</f>
        <v>#N/A</v>
      </c>
      <c r="AL106" t="e">
        <f>IF(_xlfn.XLOOKUP(D106,'参考（不要动）'!M:M,'参考（不要动）'!N:N)&lt;1,"无五保金")</f>
        <v>#N/A</v>
      </c>
      <c r="AM106" t="e">
        <f>IF(_xlfn.XLOOKUP(D106,'参考（不要动）'!P:P,'参考（不要动）'!Q:Q)&lt;1,"无产业奖励2000元")</f>
        <v>#N/A</v>
      </c>
      <c r="AN106" t="e">
        <f>_xlfn.XLOOKUP(D106,'参考（不要动）'!S:S,'参考（不要动）'!W:W)</f>
        <v>#N/A</v>
      </c>
      <c r="AO106" t="str">
        <f t="shared" si="18"/>
        <v>合格</v>
      </c>
      <c r="AP106" s="31" t="e">
        <f t="shared" si="19"/>
        <v>#DIV/0!</v>
      </c>
      <c r="AQ106" s="31" t="e">
        <f t="shared" si="20"/>
        <v>#DIV/0!</v>
      </c>
    </row>
    <row r="107" spans="1:43" ht="15">
      <c r="A107" s="18">
        <v>105</v>
      </c>
      <c r="B107" s="19" t="s">
        <v>480</v>
      </c>
      <c r="C107" s="19" t="s">
        <v>485</v>
      </c>
      <c r="D107" s="19" t="s">
        <v>486</v>
      </c>
      <c r="E107" s="19" t="s">
        <v>487</v>
      </c>
      <c r="F107" s="19" t="s">
        <v>488</v>
      </c>
      <c r="G107" s="51" t="s">
        <v>485</v>
      </c>
      <c r="H107" s="19">
        <v>4</v>
      </c>
      <c r="I107" s="19">
        <v>2.17</v>
      </c>
      <c r="J107" s="19" t="s">
        <v>47</v>
      </c>
      <c r="K107" s="19">
        <f t="shared" si="11"/>
        <v>10000</v>
      </c>
      <c r="L107" s="19"/>
      <c r="M107" s="19">
        <v>10000</v>
      </c>
      <c r="N107" s="19"/>
      <c r="O107" s="19">
        <f t="shared" si="12"/>
        <v>9580.25</v>
      </c>
      <c r="P107" s="19"/>
      <c r="Q107" s="19"/>
      <c r="R107" s="19"/>
      <c r="S107" s="19"/>
      <c r="T107" s="19"/>
      <c r="U107" s="19"/>
      <c r="V107" s="19"/>
      <c r="W107" s="19">
        <v>9580.25</v>
      </c>
      <c r="X107" s="19">
        <v>37080</v>
      </c>
      <c r="Y107" s="19">
        <f t="shared" si="13"/>
        <v>10300</v>
      </c>
      <c r="Z107" s="19">
        <v>10300</v>
      </c>
      <c r="AA107" s="19"/>
      <c r="AB107" s="19">
        <f t="shared" si="14"/>
        <v>56660.25</v>
      </c>
      <c r="AC107" s="19">
        <f t="shared" si="15"/>
        <v>46360.25</v>
      </c>
      <c r="AD107" s="19">
        <f t="shared" si="16"/>
        <v>21364.1705069124</v>
      </c>
      <c r="AE107" s="19" t="s">
        <v>53</v>
      </c>
      <c r="AF107" s="25">
        <v>20896.62</v>
      </c>
      <c r="AG107" s="31">
        <f t="shared" si="17"/>
        <v>2.2374456104020699E-2</v>
      </c>
      <c r="AH107" t="e">
        <f ca="1">IF(_xlfn.XLOOKUP(D107,'参考（不要动）'!A:A,'参考（不要动）'!B:B)&lt;1,"无养老金")</f>
        <v>#NAME?</v>
      </c>
      <c r="AI107" t="e">
        <f>IF(_xlfn.XLOOKUP(D107,'参考（不要动）'!D:D,'参考（不要动）'!E:E)&lt;1,"无公益岗工资")</f>
        <v>#N/A</v>
      </c>
      <c r="AJ107" t="e">
        <f ca="1">IF(_xlfn.XLOOKUP(D107,'参考（不要动）'!G:G,'参考（不要动）'!H:H)&lt;1,"无其他工资")</f>
        <v>#NAME?</v>
      </c>
      <c r="AK107" t="e">
        <f>IF(_xlfn.XLOOKUP(D107,'参考（不要动）'!J:J,'参考（不要动）'!K:K)&lt;1,"无低保金")</f>
        <v>#N/A</v>
      </c>
      <c r="AL107" t="e">
        <f>IF(_xlfn.XLOOKUP(D107,'参考（不要动）'!M:M,'参考（不要动）'!N:N)&lt;1,"无五保金")</f>
        <v>#N/A</v>
      </c>
      <c r="AM107" t="e">
        <f>IF(_xlfn.XLOOKUP(D107,'参考（不要动）'!P:P,'参考（不要动）'!Q:Q)&lt;1,"无产业奖励2000元")</f>
        <v>#N/A</v>
      </c>
      <c r="AN107" t="e">
        <f>_xlfn.XLOOKUP(D107,'参考（不要动）'!S:S,'参考（不要动）'!W:W)</f>
        <v>#N/A</v>
      </c>
      <c r="AO107" t="str">
        <f t="shared" si="18"/>
        <v>合格</v>
      </c>
      <c r="AP107" s="31">
        <f t="shared" si="19"/>
        <v>0.27777777777777801</v>
      </c>
      <c r="AQ107" s="31" t="str">
        <f t="shared" si="20"/>
        <v>合格</v>
      </c>
    </row>
    <row r="108" spans="1:43" ht="15">
      <c r="A108" s="18">
        <v>106</v>
      </c>
      <c r="B108" s="19" t="s">
        <v>480</v>
      </c>
      <c r="C108" s="19" t="s">
        <v>489</v>
      </c>
      <c r="D108" s="19" t="s">
        <v>490</v>
      </c>
      <c r="E108" s="19" t="s">
        <v>491</v>
      </c>
      <c r="F108" s="19" t="s">
        <v>492</v>
      </c>
      <c r="G108" s="51" t="s">
        <v>489</v>
      </c>
      <c r="H108" s="19">
        <v>1</v>
      </c>
      <c r="I108" s="19">
        <v>1</v>
      </c>
      <c r="J108" s="19" t="s">
        <v>47</v>
      </c>
      <c r="K108" s="19">
        <f t="shared" si="11"/>
        <v>0</v>
      </c>
      <c r="L108" s="19"/>
      <c r="M108" s="19"/>
      <c r="N108" s="19">
        <v>23000</v>
      </c>
      <c r="O108" s="19">
        <f t="shared" si="12"/>
        <v>8515</v>
      </c>
      <c r="P108" s="19">
        <v>3595</v>
      </c>
      <c r="Q108" s="19"/>
      <c r="R108" s="19">
        <v>1920</v>
      </c>
      <c r="S108" s="19"/>
      <c r="T108" s="19"/>
      <c r="U108" s="19"/>
      <c r="V108" s="19"/>
      <c r="W108" s="19">
        <v>3000</v>
      </c>
      <c r="X108" s="19"/>
      <c r="Y108" s="19">
        <f t="shared" si="13"/>
        <v>0</v>
      </c>
      <c r="Z108" s="19"/>
      <c r="AA108" s="19"/>
      <c r="AB108" s="19">
        <f t="shared" si="14"/>
        <v>31515</v>
      </c>
      <c r="AC108" s="19">
        <f t="shared" si="15"/>
        <v>31515</v>
      </c>
      <c r="AD108" s="19">
        <f t="shared" si="16"/>
        <v>31515</v>
      </c>
      <c r="AE108" s="19" t="s">
        <v>48</v>
      </c>
      <c r="AF108" s="25">
        <v>29203</v>
      </c>
      <c r="AG108" s="31">
        <f t="shared" si="17"/>
        <v>7.91699482929836E-2</v>
      </c>
      <c r="AH108" t="e">
        <f ca="1">IF(_xlfn.XLOOKUP(D108,'参考（不要动）'!A:A,'参考（不要动）'!B:B)&lt;1,"无养老金")</f>
        <v>#NAME?</v>
      </c>
      <c r="AI108" t="e">
        <f>IF(_xlfn.XLOOKUP(D108,'参考（不要动）'!D:D,'参考（不要动）'!E:E)&lt;1,"无公益岗工资")</f>
        <v>#N/A</v>
      </c>
      <c r="AJ108" t="e">
        <f ca="1">IF(_xlfn.XLOOKUP(D108,'参考（不要动）'!G:G,'参考（不要动）'!H:H)&lt;1,"无其他工资")</f>
        <v>#NAME?</v>
      </c>
      <c r="AK108" t="b">
        <f>IF(_xlfn.XLOOKUP(D108,'参考（不要动）'!J:J,'参考（不要动）'!K:K)&lt;1,"无低保金")</f>
        <v>0</v>
      </c>
      <c r="AL108" t="e">
        <f>IF(_xlfn.XLOOKUP(D108,'参考（不要动）'!M:M,'参考（不要动）'!N:N)&lt;1,"无五保金")</f>
        <v>#N/A</v>
      </c>
      <c r="AM108" t="e">
        <f>IF(_xlfn.XLOOKUP(D108,'参考（不要动）'!P:P,'参考（不要动）'!Q:Q)&lt;1,"无产业奖励2000元")</f>
        <v>#N/A</v>
      </c>
      <c r="AN108" t="e">
        <f>_xlfn.XLOOKUP(D108,'参考（不要动）'!S:S,'参考（不要动）'!W:W)</f>
        <v>#N/A</v>
      </c>
      <c r="AO108" t="str">
        <f t="shared" si="18"/>
        <v>合格</v>
      </c>
      <c r="AP108" s="31" t="e">
        <f t="shared" si="19"/>
        <v>#DIV/0!</v>
      </c>
      <c r="AQ108" s="31" t="e">
        <f t="shared" si="20"/>
        <v>#DIV/0!</v>
      </c>
    </row>
    <row r="109" spans="1:43" ht="15">
      <c r="A109" s="18">
        <v>107</v>
      </c>
      <c r="B109" s="19" t="s">
        <v>480</v>
      </c>
      <c r="C109" s="19" t="s">
        <v>493</v>
      </c>
      <c r="D109" s="19" t="s">
        <v>494</v>
      </c>
      <c r="E109" s="19" t="s">
        <v>495</v>
      </c>
      <c r="F109" s="19" t="s">
        <v>496</v>
      </c>
      <c r="G109" s="51" t="s">
        <v>493</v>
      </c>
      <c r="H109" s="19">
        <v>4</v>
      </c>
      <c r="I109" s="19">
        <v>4</v>
      </c>
      <c r="J109" s="19" t="s">
        <v>47</v>
      </c>
      <c r="K109" s="19">
        <f t="shared" si="11"/>
        <v>30000</v>
      </c>
      <c r="L109" s="19"/>
      <c r="M109" s="19">
        <v>30000</v>
      </c>
      <c r="N109" s="19">
        <v>9000</v>
      </c>
      <c r="O109" s="19">
        <f t="shared" si="12"/>
        <v>6320</v>
      </c>
      <c r="P109" s="19"/>
      <c r="Q109" s="19"/>
      <c r="R109" s="19">
        <v>1920</v>
      </c>
      <c r="S109" s="19"/>
      <c r="T109" s="19"/>
      <c r="U109" s="19"/>
      <c r="V109" s="19"/>
      <c r="W109" s="19">
        <v>4400</v>
      </c>
      <c r="X109" s="19">
        <v>46350</v>
      </c>
      <c r="Y109" s="19">
        <f t="shared" si="13"/>
        <v>12875</v>
      </c>
      <c r="Z109" s="19">
        <v>12875</v>
      </c>
      <c r="AA109" s="19"/>
      <c r="AB109" s="19">
        <f t="shared" si="14"/>
        <v>91670</v>
      </c>
      <c r="AC109" s="19">
        <f t="shared" si="15"/>
        <v>78795</v>
      </c>
      <c r="AD109" s="19">
        <f t="shared" si="16"/>
        <v>19698.75</v>
      </c>
      <c r="AE109" s="19" t="s">
        <v>48</v>
      </c>
      <c r="AF109" s="25">
        <v>18735.72</v>
      </c>
      <c r="AG109" s="31">
        <f t="shared" si="17"/>
        <v>5.14007468087695E-2</v>
      </c>
      <c r="AH109" t="e">
        <f ca="1">IF(_xlfn.XLOOKUP(D109,'参考（不要动）'!A:A,'参考（不要动）'!B:B)&lt;1,"无养老金")</f>
        <v>#NAME?</v>
      </c>
      <c r="AI109" t="e">
        <f>IF(_xlfn.XLOOKUP(D109,'参考（不要动）'!D:D,'参考（不要动）'!E:E)&lt;1,"无公益岗工资")</f>
        <v>#N/A</v>
      </c>
      <c r="AJ109" t="e">
        <f ca="1">IF(_xlfn.XLOOKUP(D109,'参考（不要动）'!G:G,'参考（不要动）'!H:H)&lt;1,"无其他工资")</f>
        <v>#NAME?</v>
      </c>
      <c r="AK109" t="e">
        <f>IF(_xlfn.XLOOKUP(D109,'参考（不要动）'!J:J,'参考（不要动）'!K:K)&lt;1,"无低保金")</f>
        <v>#N/A</v>
      </c>
      <c r="AL109" t="e">
        <f>IF(_xlfn.XLOOKUP(D109,'参考（不要动）'!M:M,'参考（不要动）'!N:N)&lt;1,"无五保金")</f>
        <v>#N/A</v>
      </c>
      <c r="AM109" t="e">
        <f>IF(_xlfn.XLOOKUP(D109,'参考（不要动）'!P:P,'参考（不要动）'!Q:Q)&lt;1,"无产业奖励2000元")</f>
        <v>#N/A</v>
      </c>
      <c r="AN109" t="e">
        <f>_xlfn.XLOOKUP(D109,'参考（不要动）'!S:S,'参考（不要动）'!W:W)</f>
        <v>#N/A</v>
      </c>
      <c r="AO109" t="str">
        <f t="shared" si="18"/>
        <v>合格</v>
      </c>
      <c r="AP109" s="31">
        <f t="shared" si="19"/>
        <v>0.27777777777777801</v>
      </c>
      <c r="AQ109" s="31" t="str">
        <f t="shared" si="20"/>
        <v>合格</v>
      </c>
    </row>
    <row r="110" spans="1:43" ht="15">
      <c r="A110" s="18">
        <v>108</v>
      </c>
      <c r="B110" s="19" t="s">
        <v>480</v>
      </c>
      <c r="C110" s="19" t="s">
        <v>497</v>
      </c>
      <c r="D110" s="19" t="s">
        <v>498</v>
      </c>
      <c r="E110" s="19" t="s">
        <v>499</v>
      </c>
      <c r="F110" s="19" t="s">
        <v>500</v>
      </c>
      <c r="G110" s="51" t="s">
        <v>497</v>
      </c>
      <c r="H110" s="19">
        <v>2</v>
      </c>
      <c r="I110" s="19">
        <v>2</v>
      </c>
      <c r="J110" s="19" t="s">
        <v>47</v>
      </c>
      <c r="K110" s="19">
        <f t="shared" si="11"/>
        <v>5000</v>
      </c>
      <c r="L110" s="19"/>
      <c r="M110" s="19">
        <v>5000</v>
      </c>
      <c r="N110" s="19">
        <v>9000</v>
      </c>
      <c r="O110" s="19">
        <f t="shared" si="12"/>
        <v>9295</v>
      </c>
      <c r="P110" s="19">
        <v>3800</v>
      </c>
      <c r="Q110" s="19"/>
      <c r="R110" s="19">
        <v>1800</v>
      </c>
      <c r="S110" s="19"/>
      <c r="T110" s="19"/>
      <c r="U110" s="19"/>
      <c r="V110" s="19"/>
      <c r="W110" s="19">
        <v>3695</v>
      </c>
      <c r="X110" s="19">
        <v>46350</v>
      </c>
      <c r="Y110" s="19">
        <f t="shared" si="13"/>
        <v>12875</v>
      </c>
      <c r="Z110" s="19">
        <v>12875</v>
      </c>
      <c r="AA110" s="19"/>
      <c r="AB110" s="19">
        <f t="shared" si="14"/>
        <v>69645</v>
      </c>
      <c r="AC110" s="19">
        <f t="shared" si="15"/>
        <v>56770</v>
      </c>
      <c r="AD110" s="19">
        <f t="shared" si="16"/>
        <v>28385</v>
      </c>
      <c r="AE110" s="19" t="s">
        <v>48</v>
      </c>
      <c r="AF110" s="25">
        <v>25449.06</v>
      </c>
      <c r="AG110" s="30">
        <f t="shared" si="17"/>
        <v>0.11536536123534601</v>
      </c>
      <c r="AH110" t="e">
        <f ca="1">IF(_xlfn.XLOOKUP(D110,'参考（不要动）'!A:A,'参考（不要动）'!B:B)&lt;1,"无养老金")</f>
        <v>#NAME?</v>
      </c>
      <c r="AI110" t="e">
        <f>IF(_xlfn.XLOOKUP(D110,'参考（不要动）'!D:D,'参考（不要动）'!E:E)&lt;1,"无公益岗工资")</f>
        <v>#N/A</v>
      </c>
      <c r="AJ110" t="e">
        <f ca="1">IF(_xlfn.XLOOKUP(D110,'参考（不要动）'!G:G,'参考（不要动）'!H:H)&lt;1,"无其他工资")</f>
        <v>#NAME?</v>
      </c>
      <c r="AK110" t="b">
        <f>IF(_xlfn.XLOOKUP(D110,'参考（不要动）'!J:J,'参考（不要动）'!K:K)&lt;1,"无低保金")</f>
        <v>0</v>
      </c>
      <c r="AL110" t="e">
        <f>IF(_xlfn.XLOOKUP(D110,'参考（不要动）'!M:M,'参考（不要动）'!N:N)&lt;1,"无五保金")</f>
        <v>#N/A</v>
      </c>
      <c r="AM110" t="e">
        <f>IF(_xlfn.XLOOKUP(D110,'参考（不要动）'!P:P,'参考（不要动）'!Q:Q)&lt;1,"无产业奖励2000元")</f>
        <v>#N/A</v>
      </c>
      <c r="AN110" t="e">
        <f>_xlfn.XLOOKUP(D110,'参考（不要动）'!S:S,'参考（不要动）'!W:W)</f>
        <v>#N/A</v>
      </c>
      <c r="AO110" t="str">
        <f t="shared" si="18"/>
        <v>合格</v>
      </c>
      <c r="AP110" s="31">
        <f t="shared" si="19"/>
        <v>0.27777777777777801</v>
      </c>
      <c r="AQ110" s="31" t="str">
        <f t="shared" si="20"/>
        <v>合格</v>
      </c>
    </row>
    <row r="111" spans="1:43" ht="15">
      <c r="A111" s="18">
        <v>109</v>
      </c>
      <c r="B111" s="19" t="s">
        <v>480</v>
      </c>
      <c r="C111" s="19" t="s">
        <v>501</v>
      </c>
      <c r="D111" s="19" t="s">
        <v>502</v>
      </c>
      <c r="E111" s="19" t="s">
        <v>503</v>
      </c>
      <c r="F111" s="19" t="s">
        <v>504</v>
      </c>
      <c r="G111" s="51" t="s">
        <v>501</v>
      </c>
      <c r="H111" s="19">
        <v>3</v>
      </c>
      <c r="I111" s="19">
        <v>3</v>
      </c>
      <c r="J111" s="19" t="s">
        <v>47</v>
      </c>
      <c r="K111" s="19">
        <f t="shared" si="11"/>
        <v>0</v>
      </c>
      <c r="L111" s="19"/>
      <c r="M111" s="19"/>
      <c r="N111" s="19"/>
      <c r="O111" s="19">
        <f t="shared" si="12"/>
        <v>7395</v>
      </c>
      <c r="P111" s="19">
        <v>3800</v>
      </c>
      <c r="Q111" s="19"/>
      <c r="R111" s="19"/>
      <c r="S111" s="19"/>
      <c r="T111" s="19"/>
      <c r="U111" s="19"/>
      <c r="V111" s="19"/>
      <c r="W111" s="19">
        <v>3595</v>
      </c>
      <c r="X111" s="19">
        <v>67080</v>
      </c>
      <c r="Y111" s="19">
        <f t="shared" si="13"/>
        <v>13800</v>
      </c>
      <c r="Z111" s="19">
        <v>13800</v>
      </c>
      <c r="AA111" s="19"/>
      <c r="AB111" s="19">
        <f t="shared" si="14"/>
        <v>74475</v>
      </c>
      <c r="AC111" s="19">
        <f t="shared" si="15"/>
        <v>60675</v>
      </c>
      <c r="AD111" s="19">
        <f t="shared" si="16"/>
        <v>20225</v>
      </c>
      <c r="AE111" s="19" t="s">
        <v>48</v>
      </c>
      <c r="AF111" s="25">
        <v>18274.150000000001</v>
      </c>
      <c r="AG111" s="30">
        <f t="shared" si="17"/>
        <v>0.106754623334054</v>
      </c>
      <c r="AH111" t="e">
        <f ca="1">IF(_xlfn.XLOOKUP(D111,'参考（不要动）'!A:A,'参考（不要动）'!B:B)&lt;1,"无养老金")</f>
        <v>#NAME?</v>
      </c>
      <c r="AI111" t="e">
        <f>IF(_xlfn.XLOOKUP(D111,'参考（不要动）'!D:D,'参考（不要动）'!E:E)&lt;1,"无公益岗工资")</f>
        <v>#N/A</v>
      </c>
      <c r="AJ111" t="e">
        <f ca="1">IF(_xlfn.XLOOKUP(D111,'参考（不要动）'!G:G,'参考（不要动）'!H:H)&lt;1,"无其他工资")</f>
        <v>#NAME?</v>
      </c>
      <c r="AK111" t="b">
        <f>IF(_xlfn.XLOOKUP(D111,'参考（不要动）'!J:J,'参考（不要动）'!K:K)&lt;1,"无低保金")</f>
        <v>0</v>
      </c>
      <c r="AL111" t="e">
        <f>IF(_xlfn.XLOOKUP(D111,'参考（不要动）'!M:M,'参考（不要动）'!N:N)&lt;1,"无五保金")</f>
        <v>#N/A</v>
      </c>
      <c r="AM111" t="e">
        <f>IF(_xlfn.XLOOKUP(D111,'参考（不要动）'!P:P,'参考（不要动）'!Q:Q)&lt;1,"无产业奖励2000元")</f>
        <v>#N/A</v>
      </c>
      <c r="AN111" t="e">
        <f>_xlfn.XLOOKUP(D111,'参考（不要动）'!S:S,'参考（不要动）'!W:W)</f>
        <v>#N/A</v>
      </c>
      <c r="AO111" t="str">
        <f t="shared" si="18"/>
        <v>合格</v>
      </c>
      <c r="AP111" s="31">
        <f t="shared" si="19"/>
        <v>0.20572450805008899</v>
      </c>
      <c r="AQ111" s="31" t="str">
        <f t="shared" si="20"/>
        <v>合格</v>
      </c>
    </row>
    <row r="112" spans="1:43" ht="15">
      <c r="A112" s="18">
        <v>110</v>
      </c>
      <c r="B112" s="19" t="s">
        <v>480</v>
      </c>
      <c r="C112" s="19" t="s">
        <v>505</v>
      </c>
      <c r="D112" s="19" t="s">
        <v>506</v>
      </c>
      <c r="E112" s="19" t="s">
        <v>507</v>
      </c>
      <c r="F112" s="19" t="s">
        <v>508</v>
      </c>
      <c r="G112" s="51" t="s">
        <v>505</v>
      </c>
      <c r="H112" s="19">
        <v>1</v>
      </c>
      <c r="I112" s="19">
        <v>1</v>
      </c>
      <c r="J112" s="19" t="s">
        <v>47</v>
      </c>
      <c r="K112" s="19">
        <f t="shared" si="11"/>
        <v>8760</v>
      </c>
      <c r="L112" s="19">
        <v>8760</v>
      </c>
      <c r="M112" s="19"/>
      <c r="N112" s="19">
        <v>7500</v>
      </c>
      <c r="O112" s="19">
        <f t="shared" si="12"/>
        <v>6920</v>
      </c>
      <c r="P112" s="19"/>
      <c r="Q112" s="19"/>
      <c r="R112" s="19">
        <v>1920</v>
      </c>
      <c r="S112" s="19"/>
      <c r="T112" s="19"/>
      <c r="U112" s="19"/>
      <c r="V112" s="19"/>
      <c r="W112" s="19">
        <v>5000</v>
      </c>
      <c r="X112" s="19"/>
      <c r="Y112" s="19">
        <f t="shared" si="13"/>
        <v>0</v>
      </c>
      <c r="Z112" s="19"/>
      <c r="AA112" s="19"/>
      <c r="AB112" s="19">
        <f t="shared" si="14"/>
        <v>23180</v>
      </c>
      <c r="AC112" s="19">
        <f t="shared" si="15"/>
        <v>23180</v>
      </c>
      <c r="AD112" s="19">
        <f t="shared" si="16"/>
        <v>23180</v>
      </c>
      <c r="AE112" s="19" t="s">
        <v>48</v>
      </c>
      <c r="AF112" s="25">
        <v>20074.07</v>
      </c>
      <c r="AG112" s="30">
        <f t="shared" si="17"/>
        <v>0.15472348158594601</v>
      </c>
      <c r="AH112" t="e">
        <f ca="1">IF(_xlfn.XLOOKUP(D112,'参考（不要动）'!A:A,'参考（不要动）'!B:B)&lt;1,"无养老金")</f>
        <v>#NAME?</v>
      </c>
      <c r="AI112" t="b">
        <f>IF(_xlfn.XLOOKUP(D112,'参考（不要动）'!D:D,'参考（不要动）'!E:E)&lt;1,"无公益岗工资")</f>
        <v>0</v>
      </c>
      <c r="AJ112" t="e">
        <f ca="1">IF(_xlfn.XLOOKUP(D112,'参考（不要动）'!G:G,'参考（不要动）'!H:H)&lt;1,"无其他工资")</f>
        <v>#NAME?</v>
      </c>
      <c r="AK112" t="e">
        <f>IF(_xlfn.XLOOKUP(D112,'参考（不要动）'!J:J,'参考（不要动）'!K:K)&lt;1,"无低保金")</f>
        <v>#N/A</v>
      </c>
      <c r="AL112" t="e">
        <f>IF(_xlfn.XLOOKUP(D112,'参考（不要动）'!M:M,'参考（不要动）'!N:N)&lt;1,"无五保金")</f>
        <v>#N/A</v>
      </c>
      <c r="AM112" t="e">
        <f>IF(_xlfn.XLOOKUP(D112,'参考（不要动）'!P:P,'参考（不要动）'!Q:Q)&lt;1,"无产业奖励2000元")</f>
        <v>#N/A</v>
      </c>
      <c r="AN112" t="e">
        <f>_xlfn.XLOOKUP(D112,'参考（不要动）'!S:S,'参考（不要动）'!W:W)</f>
        <v>#N/A</v>
      </c>
      <c r="AO112" t="str">
        <f t="shared" si="18"/>
        <v>合格</v>
      </c>
      <c r="AP112" s="31" t="e">
        <f t="shared" si="19"/>
        <v>#DIV/0!</v>
      </c>
      <c r="AQ112" s="31" t="e">
        <f t="shared" si="20"/>
        <v>#DIV/0!</v>
      </c>
    </row>
    <row r="113" spans="1:43" ht="15">
      <c r="A113" s="18">
        <v>111</v>
      </c>
      <c r="B113" s="19" t="s">
        <v>480</v>
      </c>
      <c r="C113" s="19" t="s">
        <v>509</v>
      </c>
      <c r="D113" s="19" t="s">
        <v>510</v>
      </c>
      <c r="E113" s="19" t="s">
        <v>511</v>
      </c>
      <c r="F113" s="19" t="s">
        <v>512</v>
      </c>
      <c r="G113" s="51" t="s">
        <v>509</v>
      </c>
      <c r="H113" s="19">
        <v>2</v>
      </c>
      <c r="I113" s="19">
        <v>2</v>
      </c>
      <c r="J113" s="19" t="s">
        <v>47</v>
      </c>
      <c r="K113" s="19">
        <f t="shared" si="11"/>
        <v>0</v>
      </c>
      <c r="L113" s="19"/>
      <c r="M113" s="19"/>
      <c r="N113" s="19">
        <v>15150</v>
      </c>
      <c r="O113" s="19">
        <f t="shared" si="12"/>
        <v>30125.5</v>
      </c>
      <c r="P113" s="19">
        <v>3800</v>
      </c>
      <c r="Q113" s="19"/>
      <c r="R113" s="19">
        <v>1920</v>
      </c>
      <c r="S113" s="19"/>
      <c r="T113" s="19"/>
      <c r="U113" s="19"/>
      <c r="V113" s="19"/>
      <c r="W113" s="19">
        <v>24405.5</v>
      </c>
      <c r="X113" s="19"/>
      <c r="Y113" s="19">
        <f t="shared" si="13"/>
        <v>0</v>
      </c>
      <c r="Z113" s="19"/>
      <c r="AA113" s="19"/>
      <c r="AB113" s="19">
        <f t="shared" si="14"/>
        <v>45275.5</v>
      </c>
      <c r="AC113" s="19">
        <f t="shared" si="15"/>
        <v>45275.5</v>
      </c>
      <c r="AD113" s="19">
        <f t="shared" si="16"/>
        <v>22637.75</v>
      </c>
      <c r="AE113" s="19" t="s">
        <v>48</v>
      </c>
      <c r="AF113" s="25">
        <v>20927.150000000001</v>
      </c>
      <c r="AG113" s="30">
        <f t="shared" si="17"/>
        <v>8.1740705256090701E-2</v>
      </c>
      <c r="AH113" t="e">
        <f ca="1">IF(_xlfn.XLOOKUP(D113,'参考（不要动）'!A:A,'参考（不要动）'!B:B)&lt;1,"无养老金")</f>
        <v>#NAME?</v>
      </c>
      <c r="AI113" t="e">
        <f>IF(_xlfn.XLOOKUP(D113,'参考（不要动）'!D:D,'参考（不要动）'!E:E)&lt;1,"无公益岗工资")</f>
        <v>#N/A</v>
      </c>
      <c r="AJ113" t="e">
        <f ca="1">IF(_xlfn.XLOOKUP(D113,'参考（不要动）'!G:G,'参考（不要动）'!H:H)&lt;1,"无其他工资")</f>
        <v>#NAME?</v>
      </c>
      <c r="AK113" t="b">
        <f>IF(_xlfn.XLOOKUP(D113,'参考（不要动）'!J:J,'参考（不要动）'!K:K)&lt;1,"无低保金")</f>
        <v>0</v>
      </c>
      <c r="AL113" t="e">
        <f>IF(_xlfn.XLOOKUP(D113,'参考（不要动）'!M:M,'参考（不要动）'!N:N)&lt;1,"无五保金")</f>
        <v>#N/A</v>
      </c>
      <c r="AM113" t="e">
        <f>IF(_xlfn.XLOOKUP(D113,'参考（不要动）'!P:P,'参考（不要动）'!Q:Q)&lt;1,"无产业奖励2000元")</f>
        <v>#N/A</v>
      </c>
      <c r="AN113" t="e">
        <f>_xlfn.XLOOKUP(D113,'参考（不要动）'!S:S,'参考（不要动）'!W:W)</f>
        <v>#N/A</v>
      </c>
      <c r="AO113" t="str">
        <f t="shared" si="18"/>
        <v>合格</v>
      </c>
      <c r="AP113" s="31" t="e">
        <f t="shared" si="19"/>
        <v>#DIV/0!</v>
      </c>
      <c r="AQ113" s="31" t="e">
        <f t="shared" si="20"/>
        <v>#DIV/0!</v>
      </c>
    </row>
    <row r="114" spans="1:43" ht="15">
      <c r="A114" s="18">
        <v>112</v>
      </c>
      <c r="B114" s="19" t="s">
        <v>480</v>
      </c>
      <c r="C114" s="19" t="s">
        <v>513</v>
      </c>
      <c r="D114" s="19" t="s">
        <v>514</v>
      </c>
      <c r="E114" s="19" t="s">
        <v>515</v>
      </c>
      <c r="F114" s="19" t="s">
        <v>516</v>
      </c>
      <c r="G114" s="51" t="s">
        <v>513</v>
      </c>
      <c r="H114" s="19">
        <v>1</v>
      </c>
      <c r="I114" s="19">
        <v>1</v>
      </c>
      <c r="J114" s="19" t="s">
        <v>47</v>
      </c>
      <c r="K114" s="19">
        <f t="shared" si="11"/>
        <v>0</v>
      </c>
      <c r="L114" s="19"/>
      <c r="M114" s="19"/>
      <c r="N114" s="19">
        <v>12000</v>
      </c>
      <c r="O114" s="19">
        <f t="shared" si="12"/>
        <v>19163.07</v>
      </c>
      <c r="P114" s="19">
        <v>4000</v>
      </c>
      <c r="Q114" s="19"/>
      <c r="R114" s="19">
        <v>1920</v>
      </c>
      <c r="S114" s="19"/>
      <c r="T114" s="19"/>
      <c r="U114" s="19"/>
      <c r="V114" s="19"/>
      <c r="W114" s="19">
        <v>13243.07</v>
      </c>
      <c r="X114" s="19"/>
      <c r="Y114" s="19">
        <f t="shared" si="13"/>
        <v>0</v>
      </c>
      <c r="Z114" s="19"/>
      <c r="AA114" s="19"/>
      <c r="AB114" s="19">
        <f t="shared" si="14"/>
        <v>31163.07</v>
      </c>
      <c r="AC114" s="19">
        <f t="shared" si="15"/>
        <v>31163.07</v>
      </c>
      <c r="AD114" s="19">
        <f t="shared" si="16"/>
        <v>31163.07</v>
      </c>
      <c r="AE114" s="19" t="s">
        <v>48</v>
      </c>
      <c r="AF114" s="25">
        <v>27393.07</v>
      </c>
      <c r="AG114" s="30">
        <f t="shared" si="17"/>
        <v>0.137626049216097</v>
      </c>
      <c r="AH114" t="e">
        <f ca="1">IF(_xlfn.XLOOKUP(D114,'参考（不要动）'!A:A,'参考（不要动）'!B:B)&lt;1,"无养老金")</f>
        <v>#NAME?</v>
      </c>
      <c r="AI114" t="e">
        <f>IF(_xlfn.XLOOKUP(D114,'参考（不要动）'!D:D,'参考（不要动）'!E:E)&lt;1,"无公益岗工资")</f>
        <v>#N/A</v>
      </c>
      <c r="AJ114" t="e">
        <f ca="1">IF(_xlfn.XLOOKUP(D114,'参考（不要动）'!G:G,'参考（不要动）'!H:H)&lt;1,"无其他工资")</f>
        <v>#NAME?</v>
      </c>
      <c r="AK114" t="b">
        <f>IF(_xlfn.XLOOKUP(D114,'参考（不要动）'!J:J,'参考（不要动）'!K:K)&lt;1,"无低保金")</f>
        <v>0</v>
      </c>
      <c r="AL114" t="e">
        <f>IF(_xlfn.XLOOKUP(D114,'参考（不要动）'!M:M,'参考（不要动）'!N:N)&lt;1,"无五保金")</f>
        <v>#N/A</v>
      </c>
      <c r="AM114" t="e">
        <f>IF(_xlfn.XLOOKUP(D114,'参考（不要动）'!P:P,'参考（不要动）'!Q:Q)&lt;1,"无产业奖励2000元")</f>
        <v>#N/A</v>
      </c>
      <c r="AN114" t="e">
        <f>_xlfn.XLOOKUP(D114,'参考（不要动）'!S:S,'参考（不要动）'!W:W)</f>
        <v>#N/A</v>
      </c>
      <c r="AO114" t="str">
        <f t="shared" si="18"/>
        <v>合格</v>
      </c>
      <c r="AP114" s="31" t="e">
        <f t="shared" si="19"/>
        <v>#DIV/0!</v>
      </c>
      <c r="AQ114" s="31" t="e">
        <f t="shared" si="20"/>
        <v>#DIV/0!</v>
      </c>
    </row>
    <row r="115" spans="1:43" ht="15">
      <c r="A115" s="18">
        <v>113</v>
      </c>
      <c r="B115" s="19" t="s">
        <v>480</v>
      </c>
      <c r="C115" s="19" t="s">
        <v>517</v>
      </c>
      <c r="D115" s="19" t="s">
        <v>518</v>
      </c>
      <c r="E115" s="19" t="s">
        <v>519</v>
      </c>
      <c r="F115" s="19" t="s">
        <v>520</v>
      </c>
      <c r="G115" s="51" t="s">
        <v>517</v>
      </c>
      <c r="H115" s="19">
        <v>1</v>
      </c>
      <c r="I115" s="19">
        <v>1</v>
      </c>
      <c r="J115" s="19" t="s">
        <v>47</v>
      </c>
      <c r="K115" s="19">
        <f t="shared" si="11"/>
        <v>0</v>
      </c>
      <c r="L115" s="19"/>
      <c r="M115" s="19"/>
      <c r="N115" s="19">
        <v>9270</v>
      </c>
      <c r="O115" s="19">
        <f t="shared" si="12"/>
        <v>11060.03</v>
      </c>
      <c r="P115" s="19"/>
      <c r="Q115" s="19"/>
      <c r="R115" s="19">
        <v>1920</v>
      </c>
      <c r="S115" s="19"/>
      <c r="T115" s="19"/>
      <c r="U115" s="19"/>
      <c r="V115" s="19"/>
      <c r="W115" s="19">
        <v>9140.0300000000007</v>
      </c>
      <c r="X115" s="19"/>
      <c r="Y115" s="19">
        <f t="shared" si="13"/>
        <v>0</v>
      </c>
      <c r="Z115" s="19"/>
      <c r="AA115" s="19"/>
      <c r="AB115" s="19">
        <f t="shared" si="14"/>
        <v>20330.03</v>
      </c>
      <c r="AC115" s="19">
        <f t="shared" si="15"/>
        <v>20330.03</v>
      </c>
      <c r="AD115" s="19">
        <f t="shared" si="16"/>
        <v>20330.03</v>
      </c>
      <c r="AE115" s="19" t="s">
        <v>53</v>
      </c>
      <c r="AF115" s="25">
        <v>17749.63</v>
      </c>
      <c r="AG115" s="30">
        <f t="shared" si="17"/>
        <v>0.14537767829526599</v>
      </c>
      <c r="AH115" t="e">
        <f ca="1">IF(_xlfn.XLOOKUP(D115,'参考（不要动）'!A:A,'参考（不要动）'!B:B)&lt;1,"无养老金")</f>
        <v>#NAME?</v>
      </c>
      <c r="AI115" t="e">
        <f>IF(_xlfn.XLOOKUP(D115,'参考（不要动）'!D:D,'参考（不要动）'!E:E)&lt;1,"无公益岗工资")</f>
        <v>#N/A</v>
      </c>
      <c r="AJ115" t="e">
        <f ca="1">IF(_xlfn.XLOOKUP(D115,'参考（不要动）'!G:G,'参考（不要动）'!H:H)&lt;1,"无其他工资")</f>
        <v>#NAME?</v>
      </c>
      <c r="AK115" t="e">
        <f>IF(_xlfn.XLOOKUP(D115,'参考（不要动）'!J:J,'参考（不要动）'!K:K)&lt;1,"无低保金")</f>
        <v>#N/A</v>
      </c>
      <c r="AL115" t="e">
        <f>IF(_xlfn.XLOOKUP(D115,'参考（不要动）'!M:M,'参考（不要动）'!N:N)&lt;1,"无五保金")</f>
        <v>#N/A</v>
      </c>
      <c r="AM115" t="e">
        <f>IF(_xlfn.XLOOKUP(D115,'参考（不要动）'!P:P,'参考（不要动）'!Q:Q)&lt;1,"无产业奖励2000元")</f>
        <v>#N/A</v>
      </c>
      <c r="AN115" t="e">
        <f>_xlfn.XLOOKUP(D115,'参考（不要动）'!S:S,'参考（不要动）'!W:W)</f>
        <v>#N/A</v>
      </c>
      <c r="AO115" t="str">
        <f t="shared" si="18"/>
        <v>合格</v>
      </c>
      <c r="AP115" s="31" t="e">
        <f t="shared" si="19"/>
        <v>#DIV/0!</v>
      </c>
      <c r="AQ115" s="31" t="e">
        <f t="shared" si="20"/>
        <v>#DIV/0!</v>
      </c>
    </row>
    <row r="116" spans="1:43" ht="15">
      <c r="A116" s="18">
        <v>114</v>
      </c>
      <c r="B116" s="19" t="s">
        <v>480</v>
      </c>
      <c r="C116" s="19" t="s">
        <v>521</v>
      </c>
      <c r="D116" s="19" t="s">
        <v>522</v>
      </c>
      <c r="E116" s="19" t="s">
        <v>523</v>
      </c>
      <c r="F116" s="19" t="s">
        <v>524</v>
      </c>
      <c r="G116" s="51" t="s">
        <v>521</v>
      </c>
      <c r="H116" s="19">
        <v>4</v>
      </c>
      <c r="I116" s="19">
        <v>4</v>
      </c>
      <c r="J116" s="19" t="s">
        <v>47</v>
      </c>
      <c r="K116" s="19">
        <f t="shared" si="11"/>
        <v>40000</v>
      </c>
      <c r="L116" s="19"/>
      <c r="M116" s="19">
        <v>40000</v>
      </c>
      <c r="N116" s="19"/>
      <c r="O116" s="19">
        <f t="shared" si="12"/>
        <v>13828.08</v>
      </c>
      <c r="P116" s="19">
        <v>4000</v>
      </c>
      <c r="Q116" s="19"/>
      <c r="R116" s="19">
        <v>3600</v>
      </c>
      <c r="S116" s="19"/>
      <c r="T116" s="19"/>
      <c r="U116" s="19"/>
      <c r="V116" s="19">
        <v>1200</v>
      </c>
      <c r="W116" s="19">
        <v>5028.08</v>
      </c>
      <c r="X116" s="19">
        <v>64890</v>
      </c>
      <c r="Y116" s="19">
        <f t="shared" si="13"/>
        <v>18025</v>
      </c>
      <c r="Z116" s="19">
        <v>18025</v>
      </c>
      <c r="AA116" s="19"/>
      <c r="AB116" s="19">
        <f t="shared" si="14"/>
        <v>118718.08</v>
      </c>
      <c r="AC116" s="19">
        <f t="shared" si="15"/>
        <v>100693.08</v>
      </c>
      <c r="AD116" s="19">
        <f t="shared" si="16"/>
        <v>25173.27</v>
      </c>
      <c r="AE116" s="19" t="s">
        <v>48</v>
      </c>
      <c r="AF116" s="25">
        <v>22036.9</v>
      </c>
      <c r="AG116" s="30">
        <f t="shared" si="17"/>
        <v>0.14232355730615501</v>
      </c>
      <c r="AH116" t="e">
        <f ca="1">IF(_xlfn.XLOOKUP(D116,'参考（不要动）'!A:A,'参考（不要动）'!B:B)&lt;1,"无养老金")</f>
        <v>#NAME?</v>
      </c>
      <c r="AI116" t="e">
        <f>IF(_xlfn.XLOOKUP(D116,'参考（不要动）'!D:D,'参考（不要动）'!E:E)&lt;1,"无公益岗工资")</f>
        <v>#N/A</v>
      </c>
      <c r="AJ116" t="e">
        <f ca="1">IF(_xlfn.XLOOKUP(D116,'参考（不要动）'!G:G,'参考（不要动）'!H:H)&lt;1,"无其他工资")</f>
        <v>#NAME?</v>
      </c>
      <c r="AK116" t="b">
        <f>IF(_xlfn.XLOOKUP(D116,'参考（不要动）'!J:J,'参考（不要动）'!K:K)&lt;1,"无低保金")</f>
        <v>0</v>
      </c>
      <c r="AL116" t="e">
        <f>IF(_xlfn.XLOOKUP(D116,'参考（不要动）'!M:M,'参考（不要动）'!N:N)&lt;1,"无五保金")</f>
        <v>#N/A</v>
      </c>
      <c r="AM116" t="e">
        <f>IF(_xlfn.XLOOKUP(D116,'参考（不要动）'!P:P,'参考（不要动）'!Q:Q)&lt;1,"无产业奖励2000元")</f>
        <v>#N/A</v>
      </c>
      <c r="AN116">
        <v>0</v>
      </c>
      <c r="AO116" t="str">
        <f t="shared" si="18"/>
        <v>合格</v>
      </c>
      <c r="AP116" s="31">
        <f t="shared" si="19"/>
        <v>0.27777777777777801</v>
      </c>
      <c r="AQ116" s="31" t="str">
        <f t="shared" si="20"/>
        <v>合格</v>
      </c>
    </row>
    <row r="117" spans="1:43" ht="15">
      <c r="A117" s="18">
        <v>115</v>
      </c>
      <c r="B117" s="19" t="s">
        <v>480</v>
      </c>
      <c r="C117" s="19" t="s">
        <v>525</v>
      </c>
      <c r="D117" s="19" t="s">
        <v>526</v>
      </c>
      <c r="E117" s="19" t="s">
        <v>527</v>
      </c>
      <c r="F117" s="19" t="s">
        <v>528</v>
      </c>
      <c r="G117" s="51" t="s">
        <v>525</v>
      </c>
      <c r="H117" s="19">
        <v>2</v>
      </c>
      <c r="I117" s="19">
        <v>2</v>
      </c>
      <c r="J117" s="19" t="s">
        <v>47</v>
      </c>
      <c r="K117" s="19">
        <f t="shared" si="11"/>
        <v>36000</v>
      </c>
      <c r="L117" s="19"/>
      <c r="M117" s="19">
        <v>36000</v>
      </c>
      <c r="N117" s="19">
        <v>10000</v>
      </c>
      <c r="O117" s="19">
        <f t="shared" si="12"/>
        <v>4271.3500000000004</v>
      </c>
      <c r="P117" s="19"/>
      <c r="Q117" s="19"/>
      <c r="R117" s="19">
        <v>1920</v>
      </c>
      <c r="S117" s="19"/>
      <c r="T117" s="19"/>
      <c r="U117" s="19"/>
      <c r="V117" s="19"/>
      <c r="W117" s="19">
        <v>2351.35</v>
      </c>
      <c r="X117" s="19"/>
      <c r="Y117" s="19">
        <f t="shared" si="13"/>
        <v>0</v>
      </c>
      <c r="Z117" s="19"/>
      <c r="AA117" s="19"/>
      <c r="AB117" s="19">
        <f t="shared" si="14"/>
        <v>50271.35</v>
      </c>
      <c r="AC117" s="19">
        <f t="shared" si="15"/>
        <v>50271.35</v>
      </c>
      <c r="AD117" s="19">
        <f t="shared" si="16"/>
        <v>25135.674999999999</v>
      </c>
      <c r="AE117" s="19" t="s">
        <v>53</v>
      </c>
      <c r="AF117" s="25">
        <v>24002.31</v>
      </c>
      <c r="AG117" s="31">
        <f t="shared" si="17"/>
        <v>4.7218996838220902E-2</v>
      </c>
      <c r="AH117" t="e">
        <f ca="1">IF(_xlfn.XLOOKUP(D117,'参考（不要动）'!A:A,'参考（不要动）'!B:B)&lt;1,"无养老金")</f>
        <v>#NAME?</v>
      </c>
      <c r="AI117" t="e">
        <f>IF(_xlfn.XLOOKUP(D117,'参考（不要动）'!D:D,'参考（不要动）'!E:E)&lt;1,"无公益岗工资")</f>
        <v>#N/A</v>
      </c>
      <c r="AJ117" t="e">
        <f ca="1">IF(_xlfn.XLOOKUP(D117,'参考（不要动）'!G:G,'参考（不要动）'!H:H)&lt;1,"无其他工资")</f>
        <v>#NAME?</v>
      </c>
      <c r="AK117" t="e">
        <f>IF(_xlfn.XLOOKUP(D117,'参考（不要动）'!J:J,'参考（不要动）'!K:K)&lt;1,"无低保金")</f>
        <v>#N/A</v>
      </c>
      <c r="AL117" t="e">
        <f>IF(_xlfn.XLOOKUP(D117,'参考（不要动）'!M:M,'参考（不要动）'!N:N)&lt;1,"无五保金")</f>
        <v>#N/A</v>
      </c>
      <c r="AM117" t="e">
        <f>IF(_xlfn.XLOOKUP(D117,'参考（不要动）'!P:P,'参考（不要动）'!Q:Q)&lt;1,"无产业奖励2000元")</f>
        <v>#N/A</v>
      </c>
      <c r="AN117" t="e">
        <f>_xlfn.XLOOKUP(D117,'参考（不要动）'!S:S,'参考（不要动）'!W:W)</f>
        <v>#N/A</v>
      </c>
      <c r="AO117" t="str">
        <f t="shared" si="18"/>
        <v>合格</v>
      </c>
      <c r="AP117" s="31" t="e">
        <f t="shared" si="19"/>
        <v>#DIV/0!</v>
      </c>
      <c r="AQ117" s="31" t="e">
        <f t="shared" si="20"/>
        <v>#DIV/0!</v>
      </c>
    </row>
    <row r="118" spans="1:43" ht="15">
      <c r="A118" s="18">
        <v>116</v>
      </c>
      <c r="B118" s="19" t="s">
        <v>480</v>
      </c>
      <c r="C118" s="19" t="s">
        <v>529</v>
      </c>
      <c r="D118" s="19" t="s">
        <v>530</v>
      </c>
      <c r="E118" s="19" t="s">
        <v>531</v>
      </c>
      <c r="F118" s="19" t="s">
        <v>532</v>
      </c>
      <c r="G118" s="51" t="s">
        <v>529</v>
      </c>
      <c r="H118" s="19">
        <v>2</v>
      </c>
      <c r="I118" s="19">
        <v>2</v>
      </c>
      <c r="J118" s="19" t="s">
        <v>47</v>
      </c>
      <c r="K118" s="19">
        <f t="shared" si="11"/>
        <v>12000</v>
      </c>
      <c r="L118" s="19"/>
      <c r="M118" s="19">
        <v>12000</v>
      </c>
      <c r="N118" s="19"/>
      <c r="O118" s="19">
        <f t="shared" si="12"/>
        <v>5019.1000000000004</v>
      </c>
      <c r="P118" s="19"/>
      <c r="Q118" s="19"/>
      <c r="R118" s="19">
        <v>1920</v>
      </c>
      <c r="S118" s="19"/>
      <c r="T118" s="19"/>
      <c r="U118" s="19"/>
      <c r="V118" s="19"/>
      <c r="W118" s="19">
        <v>3099.1</v>
      </c>
      <c r="X118" s="19">
        <v>38266</v>
      </c>
      <c r="Y118" s="19">
        <f t="shared" si="13"/>
        <v>10320</v>
      </c>
      <c r="Z118" s="19">
        <v>10320</v>
      </c>
      <c r="AA118" s="19"/>
      <c r="AB118" s="19">
        <f t="shared" si="14"/>
        <v>55285.1</v>
      </c>
      <c r="AC118" s="19">
        <f t="shared" si="15"/>
        <v>44965.1</v>
      </c>
      <c r="AD118" s="19">
        <f t="shared" si="16"/>
        <v>22482.55</v>
      </c>
      <c r="AE118" s="19" t="s">
        <v>53</v>
      </c>
      <c r="AF118" s="25">
        <v>20815.86</v>
      </c>
      <c r="AG118" s="30">
        <f t="shared" si="17"/>
        <v>8.0068274863493397E-2</v>
      </c>
      <c r="AH118" t="e">
        <f ca="1">IF(_xlfn.XLOOKUP(D118,'参考（不要动）'!A:A,'参考（不要动）'!B:B)&lt;1,"无养老金")</f>
        <v>#NAME?</v>
      </c>
      <c r="AI118" t="e">
        <f>IF(_xlfn.XLOOKUP(D118,'参考（不要动）'!D:D,'参考（不要动）'!E:E)&lt;1,"无公益岗工资")</f>
        <v>#N/A</v>
      </c>
      <c r="AJ118" t="e">
        <f ca="1">IF(_xlfn.XLOOKUP(D118,'参考（不要动）'!G:G,'参考（不要动）'!H:H)&lt;1,"无其他工资")</f>
        <v>#NAME?</v>
      </c>
      <c r="AK118" t="e">
        <f>IF(_xlfn.XLOOKUP(D118,'参考（不要动）'!J:J,'参考（不要动）'!K:K)&lt;1,"无低保金")</f>
        <v>#N/A</v>
      </c>
      <c r="AL118" t="e">
        <f>IF(_xlfn.XLOOKUP(D118,'参考（不要动）'!M:M,'参考（不要动）'!N:N)&lt;1,"无五保金")</f>
        <v>#N/A</v>
      </c>
      <c r="AM118" t="e">
        <f>IF(_xlfn.XLOOKUP(D118,'参考（不要动）'!P:P,'参考（不要动）'!Q:Q)&lt;1,"无产业奖励2000元")</f>
        <v>#N/A</v>
      </c>
      <c r="AN118" t="e">
        <f>_xlfn.XLOOKUP(D118,'参考（不要动）'!S:S,'参考（不要动）'!W:W)</f>
        <v>#N/A</v>
      </c>
      <c r="AO118" t="str">
        <f t="shared" si="18"/>
        <v>合格</v>
      </c>
      <c r="AP118" s="31">
        <f t="shared" si="19"/>
        <v>0.26969110960121301</v>
      </c>
      <c r="AQ118" s="31" t="str">
        <f t="shared" si="20"/>
        <v>合格</v>
      </c>
    </row>
    <row r="119" spans="1:43" ht="15">
      <c r="A119" s="18">
        <v>117</v>
      </c>
      <c r="B119" s="19" t="s">
        <v>480</v>
      </c>
      <c r="C119" s="19" t="s">
        <v>533</v>
      </c>
      <c r="D119" s="19" t="s">
        <v>534</v>
      </c>
      <c r="E119" s="19" t="s">
        <v>535</v>
      </c>
      <c r="F119" s="19" t="s">
        <v>536</v>
      </c>
      <c r="G119" s="51" t="s">
        <v>533</v>
      </c>
      <c r="H119" s="19">
        <v>1</v>
      </c>
      <c r="I119" s="19">
        <v>1</v>
      </c>
      <c r="J119" s="19" t="s">
        <v>47</v>
      </c>
      <c r="K119" s="19">
        <f t="shared" si="11"/>
        <v>8760</v>
      </c>
      <c r="L119" s="19">
        <v>8760</v>
      </c>
      <c r="M119" s="19"/>
      <c r="N119" s="19">
        <v>20000</v>
      </c>
      <c r="O119" s="19">
        <f t="shared" si="12"/>
        <v>5857.51</v>
      </c>
      <c r="P119" s="19"/>
      <c r="Q119" s="19"/>
      <c r="R119" s="19">
        <v>1920</v>
      </c>
      <c r="S119" s="19"/>
      <c r="T119" s="19"/>
      <c r="U119" s="19"/>
      <c r="V119" s="19"/>
      <c r="W119" s="19">
        <v>3937.51</v>
      </c>
      <c r="X119" s="19"/>
      <c r="Y119" s="19">
        <f t="shared" si="13"/>
        <v>0</v>
      </c>
      <c r="Z119" s="19"/>
      <c r="AA119" s="19"/>
      <c r="AB119" s="19">
        <f t="shared" si="14"/>
        <v>34617.51</v>
      </c>
      <c r="AC119" s="19">
        <f t="shared" si="15"/>
        <v>34617.51</v>
      </c>
      <c r="AD119" s="19">
        <f t="shared" si="16"/>
        <v>34617.51</v>
      </c>
      <c r="AE119" s="19" t="s">
        <v>48</v>
      </c>
      <c r="AF119" s="25">
        <v>31516</v>
      </c>
      <c r="AG119" s="30">
        <f t="shared" si="17"/>
        <v>9.8410648559461897E-2</v>
      </c>
      <c r="AH119" t="e">
        <f ca="1">IF(_xlfn.XLOOKUP(D119,'参考（不要动）'!A:A,'参考（不要动）'!B:B)&lt;1,"无养老金")</f>
        <v>#NAME?</v>
      </c>
      <c r="AI119" t="b">
        <f>IF(_xlfn.XLOOKUP(D119,'参考（不要动）'!D:D,'参考（不要动）'!E:E)&lt;1,"无公益岗工资")</f>
        <v>0</v>
      </c>
      <c r="AJ119" t="e">
        <f ca="1">IF(_xlfn.XLOOKUP(D119,'参考（不要动）'!G:G,'参考（不要动）'!H:H)&lt;1,"无其他工资")</f>
        <v>#NAME?</v>
      </c>
      <c r="AK119" t="e">
        <f>IF(_xlfn.XLOOKUP(D119,'参考（不要动）'!J:J,'参考（不要动）'!K:K)&lt;1,"无低保金")</f>
        <v>#N/A</v>
      </c>
      <c r="AL119" t="e">
        <f>IF(_xlfn.XLOOKUP(D119,'参考（不要动）'!M:M,'参考（不要动）'!N:N)&lt;1,"无五保金")</f>
        <v>#N/A</v>
      </c>
      <c r="AM119" t="e">
        <f>IF(_xlfn.XLOOKUP(D119,'参考（不要动）'!P:P,'参考（不要动）'!Q:Q)&lt;1,"无产业奖励2000元")</f>
        <v>#N/A</v>
      </c>
      <c r="AN119" t="e">
        <f>_xlfn.XLOOKUP(D119,'参考（不要动）'!S:S,'参考（不要动）'!W:W)</f>
        <v>#N/A</v>
      </c>
      <c r="AO119" t="str">
        <f t="shared" si="18"/>
        <v>合格</v>
      </c>
      <c r="AP119" s="31" t="e">
        <f t="shared" si="19"/>
        <v>#DIV/0!</v>
      </c>
      <c r="AQ119" s="31" t="e">
        <f t="shared" si="20"/>
        <v>#DIV/0!</v>
      </c>
    </row>
    <row r="120" spans="1:43" ht="15">
      <c r="A120" s="18">
        <v>118</v>
      </c>
      <c r="B120" s="19" t="s">
        <v>480</v>
      </c>
      <c r="C120" s="19" t="s">
        <v>537</v>
      </c>
      <c r="D120" s="19" t="s">
        <v>538</v>
      </c>
      <c r="E120" s="19" t="s">
        <v>539</v>
      </c>
      <c r="F120" s="19" t="s">
        <v>540</v>
      </c>
      <c r="G120" s="51" t="s">
        <v>537</v>
      </c>
      <c r="H120" s="19">
        <v>1</v>
      </c>
      <c r="I120" s="19">
        <v>1</v>
      </c>
      <c r="J120" s="19" t="s">
        <v>47</v>
      </c>
      <c r="K120" s="19">
        <f t="shared" si="11"/>
        <v>0</v>
      </c>
      <c r="L120" s="19"/>
      <c r="M120" s="19"/>
      <c r="N120" s="19">
        <v>19018</v>
      </c>
      <c r="O120" s="19">
        <f t="shared" si="12"/>
        <v>19920.650000000001</v>
      </c>
      <c r="P120" s="19">
        <v>4000</v>
      </c>
      <c r="Q120" s="19"/>
      <c r="R120" s="19">
        <v>1920</v>
      </c>
      <c r="S120" s="19"/>
      <c r="T120" s="19"/>
      <c r="U120" s="19"/>
      <c r="V120" s="19"/>
      <c r="W120" s="19">
        <v>14000.65</v>
      </c>
      <c r="X120" s="19"/>
      <c r="Y120" s="19">
        <f t="shared" si="13"/>
        <v>0</v>
      </c>
      <c r="Z120" s="19"/>
      <c r="AA120" s="19"/>
      <c r="AB120" s="19">
        <f t="shared" si="14"/>
        <v>38938.65</v>
      </c>
      <c r="AC120" s="19">
        <f t="shared" si="15"/>
        <v>38938.65</v>
      </c>
      <c r="AD120" s="19">
        <f t="shared" si="16"/>
        <v>38938.65</v>
      </c>
      <c r="AE120" s="19" t="s">
        <v>48</v>
      </c>
      <c r="AF120" s="25">
        <v>36623.15</v>
      </c>
      <c r="AG120" s="31">
        <f t="shared" si="17"/>
        <v>6.3225036623010294E-2</v>
      </c>
      <c r="AH120" t="e">
        <f ca="1">IF(_xlfn.XLOOKUP(D120,'参考（不要动）'!A:A,'参考（不要动）'!B:B)&lt;1,"无养老金")</f>
        <v>#NAME?</v>
      </c>
      <c r="AI120" t="e">
        <f>IF(_xlfn.XLOOKUP(D120,'参考（不要动）'!D:D,'参考（不要动）'!E:E)&lt;1,"无公益岗工资")</f>
        <v>#N/A</v>
      </c>
      <c r="AJ120" t="e">
        <f ca="1">IF(_xlfn.XLOOKUP(D120,'参考（不要动）'!G:G,'参考（不要动）'!H:H)&lt;1,"无其他工资")</f>
        <v>#NAME?</v>
      </c>
      <c r="AK120" t="b">
        <f>IF(_xlfn.XLOOKUP(D120,'参考（不要动）'!J:J,'参考（不要动）'!K:K)&lt;1,"无低保金")</f>
        <v>0</v>
      </c>
      <c r="AL120" t="e">
        <f>IF(_xlfn.XLOOKUP(D120,'参考（不要动）'!M:M,'参考（不要动）'!N:N)&lt;1,"无五保金")</f>
        <v>#N/A</v>
      </c>
      <c r="AM120" t="e">
        <f>IF(_xlfn.XLOOKUP(D120,'参考（不要动）'!P:P,'参考（不要动）'!Q:Q)&lt;1,"无产业奖励2000元")</f>
        <v>#N/A</v>
      </c>
      <c r="AN120" t="e">
        <f>_xlfn.XLOOKUP(D120,'参考（不要动）'!S:S,'参考（不要动）'!W:W)</f>
        <v>#N/A</v>
      </c>
      <c r="AO120" t="str">
        <f t="shared" si="18"/>
        <v>合格</v>
      </c>
      <c r="AP120" s="31" t="e">
        <f t="shared" si="19"/>
        <v>#DIV/0!</v>
      </c>
      <c r="AQ120" s="31" t="e">
        <f t="shared" si="20"/>
        <v>#DIV/0!</v>
      </c>
    </row>
    <row r="121" spans="1:43" ht="15">
      <c r="A121" s="18">
        <v>119</v>
      </c>
      <c r="B121" s="19" t="s">
        <v>480</v>
      </c>
      <c r="C121" s="19" t="s">
        <v>541</v>
      </c>
      <c r="D121" s="19" t="s">
        <v>542</v>
      </c>
      <c r="E121" s="19" t="s">
        <v>543</v>
      </c>
      <c r="F121" s="19" t="s">
        <v>544</v>
      </c>
      <c r="G121" s="51" t="s">
        <v>541</v>
      </c>
      <c r="H121" s="19">
        <v>2</v>
      </c>
      <c r="I121" s="19">
        <v>2</v>
      </c>
      <c r="J121" s="19" t="s">
        <v>47</v>
      </c>
      <c r="K121" s="19">
        <f t="shared" si="11"/>
        <v>18760</v>
      </c>
      <c r="L121" s="19">
        <v>18760</v>
      </c>
      <c r="M121" s="19"/>
      <c r="N121" s="19"/>
      <c r="O121" s="19">
        <f t="shared" si="12"/>
        <v>13051.86</v>
      </c>
      <c r="P121" s="19"/>
      <c r="Q121" s="19"/>
      <c r="R121" s="19"/>
      <c r="S121" s="19"/>
      <c r="T121" s="19"/>
      <c r="U121" s="19"/>
      <c r="V121" s="19"/>
      <c r="W121" s="19">
        <v>13051.86</v>
      </c>
      <c r="X121" s="19">
        <v>41040</v>
      </c>
      <c r="Y121" s="19">
        <f t="shared" si="13"/>
        <v>15018</v>
      </c>
      <c r="Z121" s="19">
        <v>15018</v>
      </c>
      <c r="AA121" s="19"/>
      <c r="AB121" s="19">
        <f t="shared" si="14"/>
        <v>72851.86</v>
      </c>
      <c r="AC121" s="19">
        <f t="shared" si="15"/>
        <v>57833.86</v>
      </c>
      <c r="AD121" s="19">
        <f t="shared" si="16"/>
        <v>28916.93</v>
      </c>
      <c r="AE121" s="19" t="s">
        <v>48</v>
      </c>
      <c r="AF121" s="25">
        <v>27581.55</v>
      </c>
      <c r="AG121" s="31">
        <f t="shared" si="17"/>
        <v>4.8415698175048198E-2</v>
      </c>
      <c r="AH121" t="e">
        <f ca="1">IF(_xlfn.XLOOKUP(D121,'参考（不要动）'!A:A,'参考（不要动）'!B:B)&lt;1,"无养老金")</f>
        <v>#NAME?</v>
      </c>
      <c r="AI121" t="b">
        <f>IF(_xlfn.XLOOKUP(D121,'参考（不要动）'!D:D,'参考（不要动）'!E:E)&lt;1,"无公益岗工资")</f>
        <v>0</v>
      </c>
      <c r="AJ121" t="e">
        <f ca="1">IF(_xlfn.XLOOKUP(D121,'参考（不要动）'!G:G,'参考（不要动）'!H:H)&lt;1,"无其他工资")</f>
        <v>#NAME?</v>
      </c>
      <c r="AK121" t="e">
        <f>IF(_xlfn.XLOOKUP(D121,'参考（不要动）'!J:J,'参考（不要动）'!K:K)&lt;1,"无低保金")</f>
        <v>#N/A</v>
      </c>
      <c r="AL121" t="e">
        <f>IF(_xlfn.XLOOKUP(D121,'参考（不要动）'!M:M,'参考（不要动）'!N:N)&lt;1,"无五保金")</f>
        <v>#N/A</v>
      </c>
      <c r="AM121" t="e">
        <f>IF(_xlfn.XLOOKUP(D121,'参考（不要动）'!P:P,'参考（不要动）'!Q:Q)&lt;1,"无产业奖励2000元")</f>
        <v>#N/A</v>
      </c>
      <c r="AN121" t="e">
        <f>_xlfn.XLOOKUP(D121,'参考（不要动）'!S:S,'参考（不要动）'!W:W)</f>
        <v>#N/A</v>
      </c>
      <c r="AO121" t="str">
        <f t="shared" si="18"/>
        <v>合格</v>
      </c>
      <c r="AP121" s="31">
        <f t="shared" si="19"/>
        <v>0.36593567251462</v>
      </c>
      <c r="AQ121" s="31" t="str">
        <f t="shared" si="20"/>
        <v>合格</v>
      </c>
    </row>
    <row r="122" spans="1:43" ht="15">
      <c r="A122" s="18">
        <v>120</v>
      </c>
      <c r="B122" s="19" t="s">
        <v>480</v>
      </c>
      <c r="C122" s="19" t="s">
        <v>545</v>
      </c>
      <c r="D122" s="19" t="s">
        <v>546</v>
      </c>
      <c r="E122" s="19" t="s">
        <v>547</v>
      </c>
      <c r="F122" s="19" t="s">
        <v>548</v>
      </c>
      <c r="G122" s="51" t="s">
        <v>545</v>
      </c>
      <c r="H122" s="19">
        <v>3</v>
      </c>
      <c r="I122" s="19">
        <v>3</v>
      </c>
      <c r="J122" s="19" t="s">
        <v>47</v>
      </c>
      <c r="K122" s="19">
        <f t="shared" si="11"/>
        <v>57000</v>
      </c>
      <c r="L122" s="19"/>
      <c r="M122" s="19">
        <v>57000</v>
      </c>
      <c r="N122" s="19">
        <v>10300</v>
      </c>
      <c r="O122" s="19">
        <f t="shared" si="12"/>
        <v>6069.37</v>
      </c>
      <c r="P122" s="19"/>
      <c r="Q122" s="19"/>
      <c r="R122" s="19"/>
      <c r="S122" s="19"/>
      <c r="T122" s="19"/>
      <c r="U122" s="19"/>
      <c r="V122" s="19">
        <v>2400</v>
      </c>
      <c r="W122" s="19">
        <v>3669.37</v>
      </c>
      <c r="X122" s="19"/>
      <c r="Y122" s="19">
        <f t="shared" si="13"/>
        <v>0</v>
      </c>
      <c r="Z122" s="19"/>
      <c r="AA122" s="19"/>
      <c r="AB122" s="19">
        <f t="shared" si="14"/>
        <v>73369.37</v>
      </c>
      <c r="AC122" s="19">
        <f t="shared" si="15"/>
        <v>73369.37</v>
      </c>
      <c r="AD122" s="19">
        <f t="shared" si="16"/>
        <v>24456.456666666701</v>
      </c>
      <c r="AE122" s="19" t="s">
        <v>48</v>
      </c>
      <c r="AF122" s="25">
        <v>23020</v>
      </c>
      <c r="AG122" s="31">
        <f t="shared" si="17"/>
        <v>6.2400376484218097E-2</v>
      </c>
      <c r="AH122" t="e">
        <f ca="1">IF(_xlfn.XLOOKUP(D122,'参考（不要动）'!A:A,'参考（不要动）'!B:B)&lt;1,"无养老金")</f>
        <v>#NAME?</v>
      </c>
      <c r="AI122" t="e">
        <f>IF(_xlfn.XLOOKUP(D122,'参考（不要动）'!D:D,'参考（不要动）'!E:E)&lt;1,"无公益岗工资")</f>
        <v>#N/A</v>
      </c>
      <c r="AJ122" t="e">
        <f ca="1">IF(_xlfn.XLOOKUP(D122,'参考（不要动）'!G:G,'参考（不要动）'!H:H)&lt;1,"无其他工资")</f>
        <v>#NAME?</v>
      </c>
      <c r="AK122" t="e">
        <f>IF(_xlfn.XLOOKUP(D122,'参考（不要动）'!J:J,'参考（不要动）'!K:K)&lt;1,"无低保金")</f>
        <v>#N/A</v>
      </c>
      <c r="AL122" t="e">
        <f>IF(_xlfn.XLOOKUP(D122,'参考（不要动）'!M:M,'参考（不要动）'!N:N)&lt;1,"无五保金")</f>
        <v>#N/A</v>
      </c>
      <c r="AM122" t="e">
        <f>IF(_xlfn.XLOOKUP(D122,'参考（不要动）'!P:P,'参考（不要动）'!Q:Q)&lt;1,"无产业奖励2000元")</f>
        <v>#N/A</v>
      </c>
      <c r="AN122">
        <v>0</v>
      </c>
      <c r="AO122" t="str">
        <f t="shared" si="18"/>
        <v>合格</v>
      </c>
      <c r="AP122" s="31" t="e">
        <f t="shared" si="19"/>
        <v>#DIV/0!</v>
      </c>
      <c r="AQ122" s="31" t="e">
        <f t="shared" si="20"/>
        <v>#DIV/0!</v>
      </c>
    </row>
    <row r="123" spans="1:43" ht="15">
      <c r="A123" s="18">
        <v>121</v>
      </c>
      <c r="B123" s="19" t="s">
        <v>480</v>
      </c>
      <c r="C123" s="19" t="s">
        <v>549</v>
      </c>
      <c r="D123" s="19" t="s">
        <v>550</v>
      </c>
      <c r="E123" s="19" t="s">
        <v>551</v>
      </c>
      <c r="F123" s="19" t="s">
        <v>552</v>
      </c>
      <c r="G123" s="51" t="s">
        <v>549</v>
      </c>
      <c r="H123" s="19">
        <v>3</v>
      </c>
      <c r="I123" s="19">
        <v>3</v>
      </c>
      <c r="J123" s="19" t="s">
        <v>47</v>
      </c>
      <c r="K123" s="19">
        <f t="shared" si="11"/>
        <v>11000</v>
      </c>
      <c r="L123" s="19"/>
      <c r="M123" s="19">
        <v>11000</v>
      </c>
      <c r="N123" s="19"/>
      <c r="O123" s="19">
        <f t="shared" si="12"/>
        <v>22413.26</v>
      </c>
      <c r="P123" s="19">
        <v>3800</v>
      </c>
      <c r="Q123" s="19"/>
      <c r="R123" s="19">
        <v>1800</v>
      </c>
      <c r="S123" s="19"/>
      <c r="T123" s="19"/>
      <c r="U123" s="19"/>
      <c r="V123" s="19"/>
      <c r="W123" s="19">
        <v>16813.259999999998</v>
      </c>
      <c r="X123" s="19">
        <v>85080</v>
      </c>
      <c r="Y123" s="19">
        <f t="shared" si="13"/>
        <v>30360</v>
      </c>
      <c r="Z123" s="19">
        <v>30360</v>
      </c>
      <c r="AA123" s="19"/>
      <c r="AB123" s="19">
        <f t="shared" si="14"/>
        <v>118493.26</v>
      </c>
      <c r="AC123" s="19">
        <f t="shared" si="15"/>
        <v>88133.26</v>
      </c>
      <c r="AD123" s="19">
        <f t="shared" si="16"/>
        <v>29377.753333333301</v>
      </c>
      <c r="AE123" s="19" t="s">
        <v>48</v>
      </c>
      <c r="AF123" s="25">
        <v>28473.040000000001</v>
      </c>
      <c r="AG123" s="31">
        <f t="shared" si="17"/>
        <v>3.1774384938640203E-2</v>
      </c>
      <c r="AH123" t="e">
        <f ca="1">IF(_xlfn.XLOOKUP(D123,'参考（不要动）'!A:A,'参考（不要动）'!B:B)&lt;1,"无养老金")</f>
        <v>#NAME?</v>
      </c>
      <c r="AI123" t="e">
        <f>IF(_xlfn.XLOOKUP(D123,'参考（不要动）'!D:D,'参考（不要动）'!E:E)&lt;1,"无公益岗工资")</f>
        <v>#N/A</v>
      </c>
      <c r="AJ123" t="e">
        <f ca="1">IF(_xlfn.XLOOKUP(D123,'参考（不要动）'!G:G,'参考（不要动）'!H:H)&lt;1,"无其他工资")</f>
        <v>#NAME?</v>
      </c>
      <c r="AK123" t="b">
        <f>IF(_xlfn.XLOOKUP(D123,'参考（不要动）'!J:J,'参考（不要动）'!K:K)&lt;1,"无低保金")</f>
        <v>0</v>
      </c>
      <c r="AL123" t="e">
        <f>IF(_xlfn.XLOOKUP(D123,'参考（不要动）'!M:M,'参考（不要动）'!N:N)&lt;1,"无五保金")</f>
        <v>#N/A</v>
      </c>
      <c r="AM123" t="e">
        <f>IF(_xlfn.XLOOKUP(D123,'参考（不要动）'!P:P,'参考（不要动）'!Q:Q)&lt;1,"无产业奖励2000元")</f>
        <v>#N/A</v>
      </c>
      <c r="AN123" t="e">
        <f>_xlfn.XLOOKUP(D123,'参考（不要动）'!S:S,'参考（不要动）'!W:W)</f>
        <v>#N/A</v>
      </c>
      <c r="AO123" t="str">
        <f t="shared" si="18"/>
        <v>合格</v>
      </c>
      <c r="AP123" s="31">
        <f t="shared" si="19"/>
        <v>0.35684062059238397</v>
      </c>
      <c r="AQ123" s="31" t="str">
        <f t="shared" si="20"/>
        <v>合格</v>
      </c>
    </row>
    <row r="124" spans="1:43" ht="15">
      <c r="A124" s="18">
        <v>122</v>
      </c>
      <c r="B124" s="19" t="s">
        <v>480</v>
      </c>
      <c r="C124" s="19" t="s">
        <v>553</v>
      </c>
      <c r="D124" s="19" t="s">
        <v>554</v>
      </c>
      <c r="E124" s="19" t="s">
        <v>555</v>
      </c>
      <c r="F124" s="19" t="s">
        <v>556</v>
      </c>
      <c r="G124" s="51" t="s">
        <v>557</v>
      </c>
      <c r="H124" s="19">
        <v>2</v>
      </c>
      <c r="I124" s="19">
        <v>2</v>
      </c>
      <c r="J124" s="19" t="s">
        <v>47</v>
      </c>
      <c r="K124" s="19">
        <f t="shared" si="11"/>
        <v>23760</v>
      </c>
      <c r="L124" s="19">
        <v>8760</v>
      </c>
      <c r="M124" s="19">
        <v>15000</v>
      </c>
      <c r="N124" s="19"/>
      <c r="O124" s="19">
        <f t="shared" si="12"/>
        <v>3600</v>
      </c>
      <c r="P124" s="19"/>
      <c r="Q124" s="19"/>
      <c r="R124" s="19">
        <v>3600</v>
      </c>
      <c r="S124" s="19"/>
      <c r="T124" s="19"/>
      <c r="U124" s="19"/>
      <c r="V124" s="19"/>
      <c r="W124" s="19"/>
      <c r="X124" s="19">
        <v>55620</v>
      </c>
      <c r="Y124" s="19">
        <f t="shared" si="13"/>
        <v>15450</v>
      </c>
      <c r="Z124" s="19">
        <v>15450</v>
      </c>
      <c r="AA124" s="19"/>
      <c r="AB124" s="19">
        <f t="shared" si="14"/>
        <v>82980</v>
      </c>
      <c r="AC124" s="19">
        <f t="shared" si="15"/>
        <v>67530</v>
      </c>
      <c r="AD124" s="19">
        <f t="shared" si="16"/>
        <v>33765</v>
      </c>
      <c r="AE124" s="19" t="s">
        <v>48</v>
      </c>
      <c r="AF124" s="25">
        <v>31235.5</v>
      </c>
      <c r="AG124" s="30">
        <f t="shared" si="17"/>
        <v>8.0981575451009299E-2</v>
      </c>
      <c r="AH124" t="e">
        <f ca="1">IF(_xlfn.XLOOKUP(D124,'参考（不要动）'!A:A,'参考（不要动）'!B:B)&lt;1,"无养老金")</f>
        <v>#NAME?</v>
      </c>
      <c r="AI124" t="b">
        <f>IF(_xlfn.XLOOKUP(D124,'参考（不要动）'!D:D,'参考（不要动）'!E:E)&lt;1,"无公益岗工资")</f>
        <v>0</v>
      </c>
      <c r="AJ124" t="e">
        <f ca="1">IF(_xlfn.XLOOKUP(D124,'参考（不要动）'!G:G,'参考（不要动）'!H:H)&lt;1,"无其他工资")</f>
        <v>#NAME?</v>
      </c>
      <c r="AK124" t="e">
        <f>IF(_xlfn.XLOOKUP(D124,'参考（不要动）'!J:J,'参考（不要动）'!K:K)&lt;1,"无低保金")</f>
        <v>#N/A</v>
      </c>
      <c r="AL124" t="e">
        <f>IF(_xlfn.XLOOKUP(D124,'参考（不要动）'!M:M,'参考（不要动）'!N:N)&lt;1,"无五保金")</f>
        <v>#N/A</v>
      </c>
      <c r="AM124" t="e">
        <f>IF(_xlfn.XLOOKUP(D124,'参考（不要动）'!P:P,'参考（不要动）'!Q:Q)&lt;1,"无产业奖励2000元")</f>
        <v>#N/A</v>
      </c>
      <c r="AN124" t="e">
        <f>_xlfn.XLOOKUP(D124,'参考（不要动）'!S:S,'参考（不要动）'!W:W)</f>
        <v>#N/A</v>
      </c>
      <c r="AO124" t="str">
        <f t="shared" si="18"/>
        <v>合格</v>
      </c>
      <c r="AP124" s="31">
        <f t="shared" si="19"/>
        <v>0.27777777777777801</v>
      </c>
      <c r="AQ124" s="31" t="str">
        <f t="shared" si="20"/>
        <v>合格</v>
      </c>
    </row>
    <row r="125" spans="1:43" ht="15">
      <c r="A125" s="18">
        <v>123</v>
      </c>
      <c r="B125" s="19" t="s">
        <v>480</v>
      </c>
      <c r="C125" s="19" t="s">
        <v>558</v>
      </c>
      <c r="D125" s="19" t="s">
        <v>559</v>
      </c>
      <c r="E125" s="19" t="s">
        <v>560</v>
      </c>
      <c r="F125" s="19" t="s">
        <v>561</v>
      </c>
      <c r="G125" s="51" t="s">
        <v>558</v>
      </c>
      <c r="H125" s="19">
        <v>3</v>
      </c>
      <c r="I125" s="19">
        <v>3</v>
      </c>
      <c r="J125" s="19" t="s">
        <v>47</v>
      </c>
      <c r="K125" s="19">
        <f t="shared" si="11"/>
        <v>40000</v>
      </c>
      <c r="L125" s="19"/>
      <c r="M125" s="19">
        <v>40000</v>
      </c>
      <c r="N125" s="19"/>
      <c r="O125" s="19">
        <f t="shared" si="12"/>
        <v>2462.94</v>
      </c>
      <c r="P125" s="19"/>
      <c r="Q125" s="19"/>
      <c r="R125" s="19"/>
      <c r="S125" s="19"/>
      <c r="T125" s="19"/>
      <c r="U125" s="19"/>
      <c r="V125" s="19"/>
      <c r="W125" s="19">
        <v>2462.94</v>
      </c>
      <c r="X125" s="19">
        <v>46350</v>
      </c>
      <c r="Y125" s="19">
        <f t="shared" si="13"/>
        <v>15450</v>
      </c>
      <c r="Z125" s="19">
        <v>15450</v>
      </c>
      <c r="AA125" s="19"/>
      <c r="AB125" s="19">
        <f t="shared" si="14"/>
        <v>88812.94</v>
      </c>
      <c r="AC125" s="19">
        <f t="shared" si="15"/>
        <v>73362.94</v>
      </c>
      <c r="AD125" s="19">
        <f t="shared" si="16"/>
        <v>24454.313333333299</v>
      </c>
      <c r="AE125" s="19" t="s">
        <v>48</v>
      </c>
      <c r="AF125" s="25">
        <v>23120.26</v>
      </c>
      <c r="AG125" s="31">
        <f t="shared" si="17"/>
        <v>5.77006198603865E-2</v>
      </c>
      <c r="AH125" t="e">
        <f ca="1">IF(_xlfn.XLOOKUP(D125,'参考（不要动）'!A:A,'参考（不要动）'!B:B)&lt;1,"无养老金")</f>
        <v>#NAME?</v>
      </c>
      <c r="AI125" t="e">
        <f>IF(_xlfn.XLOOKUP(D125,'参考（不要动）'!D:D,'参考（不要动）'!E:E)&lt;1,"无公益岗工资")</f>
        <v>#N/A</v>
      </c>
      <c r="AJ125" t="e">
        <f ca="1">IF(_xlfn.XLOOKUP(D125,'参考（不要动）'!G:G,'参考（不要动）'!H:H)&lt;1,"无其他工资")</f>
        <v>#NAME?</v>
      </c>
      <c r="AK125" t="e">
        <f>IF(_xlfn.XLOOKUP(D125,'参考（不要动）'!J:J,'参考（不要动）'!K:K)&lt;1,"无低保金")</f>
        <v>#N/A</v>
      </c>
      <c r="AL125" t="e">
        <f>IF(_xlfn.XLOOKUP(D125,'参考（不要动）'!M:M,'参考（不要动）'!N:N)&lt;1,"无五保金")</f>
        <v>#N/A</v>
      </c>
      <c r="AM125" t="e">
        <f>IF(_xlfn.XLOOKUP(D125,'参考（不要动）'!P:P,'参考（不要动）'!Q:Q)&lt;1,"无产业奖励2000元")</f>
        <v>#N/A</v>
      </c>
      <c r="AN125" t="e">
        <f>_xlfn.XLOOKUP(D125,'参考（不要动）'!S:S,'参考（不要动）'!W:W)</f>
        <v>#N/A</v>
      </c>
      <c r="AO125" t="str">
        <f t="shared" si="18"/>
        <v>合格</v>
      </c>
      <c r="AP125" s="31">
        <f t="shared" si="19"/>
        <v>0.33333333333333298</v>
      </c>
      <c r="AQ125" s="31" t="str">
        <f t="shared" si="20"/>
        <v>合格</v>
      </c>
    </row>
    <row r="126" spans="1:43" ht="15">
      <c r="A126" s="18">
        <v>124</v>
      </c>
      <c r="B126" s="19" t="s">
        <v>480</v>
      </c>
      <c r="C126" s="19" t="s">
        <v>562</v>
      </c>
      <c r="D126" s="19" t="s">
        <v>563</v>
      </c>
      <c r="E126" s="19" t="s">
        <v>564</v>
      </c>
      <c r="F126" s="19" t="s">
        <v>565</v>
      </c>
      <c r="G126" s="51" t="s">
        <v>562</v>
      </c>
      <c r="H126" s="19">
        <v>2</v>
      </c>
      <c r="I126" s="19">
        <v>2</v>
      </c>
      <c r="J126" s="19" t="s">
        <v>47</v>
      </c>
      <c r="K126" s="19">
        <f t="shared" si="11"/>
        <v>36000</v>
      </c>
      <c r="L126" s="19"/>
      <c r="M126" s="19">
        <v>36000</v>
      </c>
      <c r="N126" s="19"/>
      <c r="O126" s="19">
        <f t="shared" si="12"/>
        <v>2767.27</v>
      </c>
      <c r="P126" s="19"/>
      <c r="Q126" s="19"/>
      <c r="R126" s="19"/>
      <c r="S126" s="19"/>
      <c r="T126" s="19"/>
      <c r="U126" s="19"/>
      <c r="V126" s="19"/>
      <c r="W126" s="19">
        <v>2767.27</v>
      </c>
      <c r="X126" s="19">
        <v>27810</v>
      </c>
      <c r="Y126" s="19">
        <f t="shared" si="13"/>
        <v>9270</v>
      </c>
      <c r="Z126" s="19">
        <v>9270</v>
      </c>
      <c r="AA126" s="19"/>
      <c r="AB126" s="19">
        <f t="shared" si="14"/>
        <v>66577.27</v>
      </c>
      <c r="AC126" s="19">
        <f t="shared" si="15"/>
        <v>57307.27</v>
      </c>
      <c r="AD126" s="19">
        <f t="shared" si="16"/>
        <v>28653.634999999998</v>
      </c>
      <c r="AE126" s="19" t="s">
        <v>48</v>
      </c>
      <c r="AF126" s="25">
        <v>28362.5</v>
      </c>
      <c r="AG126" s="31">
        <f t="shared" si="17"/>
        <v>1.0264786249448999E-2</v>
      </c>
      <c r="AH126" t="e">
        <f ca="1">IF(_xlfn.XLOOKUP(D126,'参考（不要动）'!A:A,'参考（不要动）'!B:B)&lt;1,"无养老金")</f>
        <v>#NAME?</v>
      </c>
      <c r="AI126" t="e">
        <f>IF(_xlfn.XLOOKUP(D126,'参考（不要动）'!D:D,'参考（不要动）'!E:E)&lt;1,"无公益岗工资")</f>
        <v>#N/A</v>
      </c>
      <c r="AJ126" t="e">
        <f ca="1">IF(_xlfn.XLOOKUP(D126,'参考（不要动）'!G:G,'参考（不要动）'!H:H)&lt;1,"无其他工资")</f>
        <v>#NAME?</v>
      </c>
      <c r="AK126" t="e">
        <f>IF(_xlfn.XLOOKUP(D126,'参考（不要动）'!J:J,'参考（不要动）'!K:K)&lt;1,"无低保金")</f>
        <v>#N/A</v>
      </c>
      <c r="AL126" t="e">
        <f>IF(_xlfn.XLOOKUP(D126,'参考（不要动）'!M:M,'参考（不要动）'!N:N)&lt;1,"无五保金")</f>
        <v>#N/A</v>
      </c>
      <c r="AM126" t="e">
        <f>IF(_xlfn.XLOOKUP(D126,'参考（不要动）'!P:P,'参考（不要动）'!Q:Q)&lt;1,"无产业奖励2000元")</f>
        <v>#N/A</v>
      </c>
      <c r="AN126" t="e">
        <f>_xlfn.XLOOKUP(D126,'参考（不要动）'!S:S,'参考（不要动）'!W:W)</f>
        <v>#N/A</v>
      </c>
      <c r="AO126" t="str">
        <f t="shared" si="18"/>
        <v>合格</v>
      </c>
      <c r="AP126" s="31">
        <f t="shared" si="19"/>
        <v>0.33333333333333298</v>
      </c>
      <c r="AQ126" s="31" t="str">
        <f t="shared" si="20"/>
        <v>合格</v>
      </c>
    </row>
    <row r="127" spans="1:43" ht="15">
      <c r="A127" s="18">
        <v>125</v>
      </c>
      <c r="B127" s="19" t="s">
        <v>480</v>
      </c>
      <c r="C127" s="19" t="s">
        <v>566</v>
      </c>
      <c r="D127" s="19" t="s">
        <v>567</v>
      </c>
      <c r="E127" s="19" t="s">
        <v>568</v>
      </c>
      <c r="F127" s="19" t="s">
        <v>569</v>
      </c>
      <c r="G127" s="51" t="s">
        <v>566</v>
      </c>
      <c r="H127" s="19">
        <v>5</v>
      </c>
      <c r="I127" s="19">
        <v>4.75</v>
      </c>
      <c r="J127" s="19" t="s">
        <v>47</v>
      </c>
      <c r="K127" s="19">
        <f t="shared" si="11"/>
        <v>62000</v>
      </c>
      <c r="L127" s="19"/>
      <c r="M127" s="19">
        <v>62000</v>
      </c>
      <c r="N127" s="19"/>
      <c r="O127" s="19">
        <f t="shared" si="12"/>
        <v>3287.3</v>
      </c>
      <c r="P127" s="19"/>
      <c r="Q127" s="19"/>
      <c r="R127" s="19"/>
      <c r="S127" s="19"/>
      <c r="T127" s="19"/>
      <c r="U127" s="19"/>
      <c r="V127" s="19">
        <v>1700</v>
      </c>
      <c r="W127" s="19">
        <v>1587.3</v>
      </c>
      <c r="X127" s="19">
        <v>108000</v>
      </c>
      <c r="Y127" s="19">
        <f t="shared" si="13"/>
        <v>30000</v>
      </c>
      <c r="Z127" s="19">
        <v>30000</v>
      </c>
      <c r="AA127" s="19"/>
      <c r="AB127" s="19">
        <f t="shared" si="14"/>
        <v>173287.3</v>
      </c>
      <c r="AC127" s="19">
        <f t="shared" si="15"/>
        <v>143287.29999999999</v>
      </c>
      <c r="AD127" s="19">
        <f t="shared" si="16"/>
        <v>30165.747368421002</v>
      </c>
      <c r="AE127" s="19" t="s">
        <v>48</v>
      </c>
      <c r="AF127" s="25">
        <v>29154.95</v>
      </c>
      <c r="AG127" s="31">
        <f t="shared" si="17"/>
        <v>3.4669837143298202E-2</v>
      </c>
      <c r="AH127" t="e">
        <f ca="1">IF(_xlfn.XLOOKUP(D127,'参考（不要动）'!A:A,'参考（不要动）'!B:B)&lt;1,"无养老金")</f>
        <v>#NAME?</v>
      </c>
      <c r="AI127" t="e">
        <f>IF(_xlfn.XLOOKUP(D127,'参考（不要动）'!D:D,'参考（不要动）'!E:E)&lt;1,"无公益岗工资")</f>
        <v>#N/A</v>
      </c>
      <c r="AJ127" t="e">
        <f ca="1">IF(_xlfn.XLOOKUP(D127,'参考（不要动）'!G:G,'参考（不要动）'!H:H)&lt;1,"无其他工资")</f>
        <v>#NAME?</v>
      </c>
      <c r="AK127" t="e">
        <f>IF(_xlfn.XLOOKUP(D127,'参考（不要动）'!J:J,'参考（不要动）'!K:K)&lt;1,"无低保金")</f>
        <v>#N/A</v>
      </c>
      <c r="AL127" t="e">
        <f>IF(_xlfn.XLOOKUP(D127,'参考（不要动）'!M:M,'参考（不要动）'!N:N)&lt;1,"无五保金")</f>
        <v>#N/A</v>
      </c>
      <c r="AM127" t="e">
        <f>IF(_xlfn.XLOOKUP(D127,'参考（不要动）'!P:P,'参考（不要动）'!Q:Q)&lt;1,"无产业奖励2000元")</f>
        <v>#N/A</v>
      </c>
      <c r="AN127">
        <v>0</v>
      </c>
      <c r="AO127" t="str">
        <f t="shared" si="18"/>
        <v>合格</v>
      </c>
      <c r="AP127" s="31">
        <f t="shared" si="19"/>
        <v>0.27777777777777801</v>
      </c>
      <c r="AQ127" s="31" t="str">
        <f t="shared" si="20"/>
        <v>合格</v>
      </c>
    </row>
    <row r="128" spans="1:43" ht="15">
      <c r="A128" s="18">
        <v>126</v>
      </c>
      <c r="B128" s="19" t="s">
        <v>480</v>
      </c>
      <c r="C128" s="19" t="s">
        <v>570</v>
      </c>
      <c r="D128" s="19" t="s">
        <v>571</v>
      </c>
      <c r="E128" s="19" t="s">
        <v>572</v>
      </c>
      <c r="F128" s="19" t="s">
        <v>573</v>
      </c>
      <c r="G128" s="51" t="s">
        <v>570</v>
      </c>
      <c r="H128" s="19">
        <v>2</v>
      </c>
      <c r="I128" s="19">
        <v>2</v>
      </c>
      <c r="J128" s="19" t="s">
        <v>47</v>
      </c>
      <c r="K128" s="19">
        <f t="shared" si="11"/>
        <v>23000</v>
      </c>
      <c r="L128" s="19"/>
      <c r="M128" s="19">
        <v>23000</v>
      </c>
      <c r="N128" s="19">
        <v>18360</v>
      </c>
      <c r="O128" s="19">
        <f t="shared" si="12"/>
        <v>3260.56</v>
      </c>
      <c r="P128" s="19"/>
      <c r="Q128" s="19"/>
      <c r="R128" s="19"/>
      <c r="S128" s="19"/>
      <c r="T128" s="19"/>
      <c r="U128" s="19"/>
      <c r="V128" s="19"/>
      <c r="W128" s="19">
        <v>3260.56</v>
      </c>
      <c r="X128" s="19"/>
      <c r="Y128" s="19">
        <f t="shared" si="13"/>
        <v>0</v>
      </c>
      <c r="Z128" s="19"/>
      <c r="AA128" s="19"/>
      <c r="AB128" s="19">
        <f t="shared" si="14"/>
        <v>44620.56</v>
      </c>
      <c r="AC128" s="19">
        <f t="shared" si="15"/>
        <v>44620.56</v>
      </c>
      <c r="AD128" s="19">
        <f t="shared" si="16"/>
        <v>22310.28</v>
      </c>
      <c r="AE128" s="19" t="s">
        <v>48</v>
      </c>
      <c r="AF128" s="25">
        <v>21039.5</v>
      </c>
      <c r="AG128" s="31">
        <f t="shared" si="17"/>
        <v>6.0399724328049603E-2</v>
      </c>
      <c r="AH128" t="e">
        <f ca="1">IF(_xlfn.XLOOKUP(D128,'参考（不要动）'!A:A,'参考（不要动）'!B:B)&lt;1,"无养老金")</f>
        <v>#NAME?</v>
      </c>
      <c r="AI128" t="e">
        <f>IF(_xlfn.XLOOKUP(D128,'参考（不要动）'!D:D,'参考（不要动）'!E:E)&lt;1,"无公益岗工资")</f>
        <v>#N/A</v>
      </c>
      <c r="AJ128" t="e">
        <f ca="1">IF(_xlfn.XLOOKUP(D128,'参考（不要动）'!G:G,'参考（不要动）'!H:H)&lt;1,"无其他工资")</f>
        <v>#NAME?</v>
      </c>
      <c r="AK128" t="e">
        <f>IF(_xlfn.XLOOKUP(D128,'参考（不要动）'!J:J,'参考（不要动）'!K:K)&lt;1,"无低保金")</f>
        <v>#N/A</v>
      </c>
      <c r="AL128" t="e">
        <f>IF(_xlfn.XLOOKUP(D128,'参考（不要动）'!M:M,'参考（不要动）'!N:N)&lt;1,"无五保金")</f>
        <v>#N/A</v>
      </c>
      <c r="AM128" t="e">
        <f>IF(_xlfn.XLOOKUP(D128,'参考（不要动）'!P:P,'参考（不要动）'!Q:Q)&lt;1,"无产业奖励2000元")</f>
        <v>#N/A</v>
      </c>
      <c r="AN128" t="e">
        <f>_xlfn.XLOOKUP(D128,'参考（不要动）'!S:S,'参考（不要动）'!W:W)</f>
        <v>#N/A</v>
      </c>
      <c r="AO128" t="str">
        <f t="shared" si="18"/>
        <v>合格</v>
      </c>
      <c r="AP128" s="31" t="e">
        <f t="shared" si="19"/>
        <v>#DIV/0!</v>
      </c>
      <c r="AQ128" s="31" t="e">
        <f t="shared" si="20"/>
        <v>#DIV/0!</v>
      </c>
    </row>
    <row r="129" spans="1:43" ht="15">
      <c r="A129" s="18">
        <v>127</v>
      </c>
      <c r="B129" s="19" t="s">
        <v>480</v>
      </c>
      <c r="C129" s="19" t="s">
        <v>574</v>
      </c>
      <c r="D129" s="19" t="s">
        <v>575</v>
      </c>
      <c r="E129" s="19" t="s">
        <v>576</v>
      </c>
      <c r="F129" s="19" t="s">
        <v>577</v>
      </c>
      <c r="G129" s="51" t="s">
        <v>574</v>
      </c>
      <c r="H129" s="19">
        <v>2</v>
      </c>
      <c r="I129" s="19">
        <v>2</v>
      </c>
      <c r="J129" s="19" t="s">
        <v>47</v>
      </c>
      <c r="K129" s="19">
        <f t="shared" si="11"/>
        <v>32000</v>
      </c>
      <c r="L129" s="19"/>
      <c r="M129" s="19">
        <v>32000</v>
      </c>
      <c r="N129" s="19"/>
      <c r="O129" s="19">
        <f t="shared" si="12"/>
        <v>14193.43</v>
      </c>
      <c r="P129" s="19">
        <v>4200</v>
      </c>
      <c r="Q129" s="19"/>
      <c r="R129" s="19">
        <v>1920</v>
      </c>
      <c r="S129" s="19"/>
      <c r="T129" s="19"/>
      <c r="U129" s="19"/>
      <c r="V129" s="19">
        <v>1200</v>
      </c>
      <c r="W129" s="19">
        <v>6873.43</v>
      </c>
      <c r="X129" s="19">
        <v>27810</v>
      </c>
      <c r="Y129" s="19">
        <f t="shared" si="13"/>
        <v>8497</v>
      </c>
      <c r="Z129" s="19">
        <v>8497</v>
      </c>
      <c r="AA129" s="19"/>
      <c r="AB129" s="19">
        <f t="shared" si="14"/>
        <v>74003.429999999993</v>
      </c>
      <c r="AC129" s="19">
        <f t="shared" si="15"/>
        <v>65506.43</v>
      </c>
      <c r="AD129" s="19">
        <f t="shared" si="16"/>
        <v>32753.215</v>
      </c>
      <c r="AE129" s="19" t="s">
        <v>48</v>
      </c>
      <c r="AF129" s="25">
        <v>28702.5</v>
      </c>
      <c r="AG129" s="30">
        <f t="shared" si="17"/>
        <v>0.14112760212525</v>
      </c>
      <c r="AH129" t="e">
        <f ca="1">IF(_xlfn.XLOOKUP(D129,'参考（不要动）'!A:A,'参考（不要动）'!B:B)&lt;1,"无养老金")</f>
        <v>#NAME?</v>
      </c>
      <c r="AI129" t="e">
        <f>IF(_xlfn.XLOOKUP(D129,'参考（不要动）'!D:D,'参考（不要动）'!E:E)&lt;1,"无公益岗工资")</f>
        <v>#N/A</v>
      </c>
      <c r="AJ129" t="e">
        <f ca="1">IF(_xlfn.XLOOKUP(D129,'参考（不要动）'!G:G,'参考（不要动）'!H:H)&lt;1,"无其他工资")</f>
        <v>#NAME?</v>
      </c>
      <c r="AK129" t="b">
        <f>IF(_xlfn.XLOOKUP(D129,'参考（不要动）'!J:J,'参考（不要动）'!K:K)&lt;1,"无低保金")</f>
        <v>0</v>
      </c>
      <c r="AL129" t="e">
        <f>IF(_xlfn.XLOOKUP(D129,'参考（不要动）'!M:M,'参考（不要动）'!N:N)&lt;1,"无五保金")</f>
        <v>#N/A</v>
      </c>
      <c r="AM129" t="e">
        <f>IF(_xlfn.XLOOKUP(D129,'参考（不要动）'!P:P,'参考（不要动）'!Q:Q)&lt;1,"无产业奖励2000元")</f>
        <v>#N/A</v>
      </c>
      <c r="AN129">
        <v>0</v>
      </c>
      <c r="AO129" t="str">
        <f t="shared" si="18"/>
        <v>合格</v>
      </c>
      <c r="AP129" s="31">
        <f t="shared" si="19"/>
        <v>0.30553757641136298</v>
      </c>
      <c r="AQ129" s="31" t="str">
        <f t="shared" si="20"/>
        <v>合格</v>
      </c>
    </row>
    <row r="130" spans="1:43" ht="15">
      <c r="A130" s="18">
        <v>128</v>
      </c>
      <c r="B130" s="19" t="s">
        <v>480</v>
      </c>
      <c r="C130" s="19" t="s">
        <v>578</v>
      </c>
      <c r="D130" s="19" t="s">
        <v>579</v>
      </c>
      <c r="E130" s="19" t="s">
        <v>580</v>
      </c>
      <c r="F130" s="19" t="s">
        <v>581</v>
      </c>
      <c r="G130" s="51" t="s">
        <v>578</v>
      </c>
      <c r="H130" s="19">
        <v>4</v>
      </c>
      <c r="I130" s="19">
        <v>4</v>
      </c>
      <c r="J130" s="19" t="s">
        <v>47</v>
      </c>
      <c r="K130" s="19">
        <f t="shared" si="11"/>
        <v>30000</v>
      </c>
      <c r="L130" s="19">
        <v>10000</v>
      </c>
      <c r="M130" s="19">
        <v>20000</v>
      </c>
      <c r="N130" s="19"/>
      <c r="O130" s="19">
        <f t="shared" si="12"/>
        <v>15273.66</v>
      </c>
      <c r="P130" s="19">
        <v>2280</v>
      </c>
      <c r="Q130" s="19"/>
      <c r="R130" s="19">
        <v>1920</v>
      </c>
      <c r="S130" s="19"/>
      <c r="T130" s="19"/>
      <c r="U130" s="19"/>
      <c r="V130" s="19"/>
      <c r="W130" s="19">
        <v>11073.66</v>
      </c>
      <c r="X130" s="19">
        <v>46350</v>
      </c>
      <c r="Y130" s="19">
        <f t="shared" si="13"/>
        <v>12875</v>
      </c>
      <c r="Z130" s="19">
        <v>12875</v>
      </c>
      <c r="AA130" s="19"/>
      <c r="AB130" s="19">
        <f t="shared" si="14"/>
        <v>91623.66</v>
      </c>
      <c r="AC130" s="19">
        <f t="shared" si="15"/>
        <v>78748.66</v>
      </c>
      <c r="AD130" s="19">
        <f t="shared" si="16"/>
        <v>19687.165000000001</v>
      </c>
      <c r="AE130" s="19" t="s">
        <v>48</v>
      </c>
      <c r="AF130" s="25">
        <v>16761.009999999998</v>
      </c>
      <c r="AG130" s="30">
        <f t="shared" si="17"/>
        <v>0.17458106641544899</v>
      </c>
      <c r="AH130" t="e">
        <f ca="1">IF(_xlfn.XLOOKUP(D130,'参考（不要动）'!A:A,'参考（不要动）'!B:B)&lt;1,"无养老金")</f>
        <v>#NAME?</v>
      </c>
      <c r="AI130" t="b">
        <f>IF(_xlfn.XLOOKUP(D130,'参考（不要动）'!D:D,'参考（不要动）'!E:E)&lt;1,"无公益岗工资")</f>
        <v>0</v>
      </c>
      <c r="AJ130" t="e">
        <f ca="1">IF(_xlfn.XLOOKUP(D130,'参考（不要动）'!G:G,'参考（不要动）'!H:H)&lt;1,"无其他工资")</f>
        <v>#NAME?</v>
      </c>
      <c r="AK130" t="b">
        <f>IF(_xlfn.XLOOKUP(D130,'参考（不要动）'!J:J,'参考（不要动）'!K:K)&lt;1,"无低保金")</f>
        <v>0</v>
      </c>
      <c r="AL130" t="e">
        <f>IF(_xlfn.XLOOKUP(D130,'参考（不要动）'!M:M,'参考（不要动）'!N:N)&lt;1,"无五保金")</f>
        <v>#N/A</v>
      </c>
      <c r="AM130" t="e">
        <f>IF(_xlfn.XLOOKUP(D130,'参考（不要动）'!P:P,'参考（不要动）'!Q:Q)&lt;1,"无产业奖励2000元")</f>
        <v>#N/A</v>
      </c>
      <c r="AN130" t="e">
        <f>_xlfn.XLOOKUP(D130,'参考（不要动）'!S:S,'参考（不要动）'!W:W)</f>
        <v>#N/A</v>
      </c>
      <c r="AO130" t="str">
        <f t="shared" si="18"/>
        <v>合格</v>
      </c>
      <c r="AP130" s="31">
        <f t="shared" si="19"/>
        <v>0.27777777777777801</v>
      </c>
      <c r="AQ130" s="31" t="str">
        <f t="shared" si="20"/>
        <v>合格</v>
      </c>
    </row>
    <row r="131" spans="1:43" ht="15">
      <c r="A131" s="18">
        <v>129</v>
      </c>
      <c r="B131" s="19" t="s">
        <v>480</v>
      </c>
      <c r="C131" s="19" t="s">
        <v>582</v>
      </c>
      <c r="D131" s="19" t="s">
        <v>583</v>
      </c>
      <c r="E131" s="19" t="s">
        <v>584</v>
      </c>
      <c r="F131" s="19" t="s">
        <v>585</v>
      </c>
      <c r="G131" s="51" t="s">
        <v>582</v>
      </c>
      <c r="H131" s="19">
        <v>3</v>
      </c>
      <c r="I131" s="19">
        <v>3</v>
      </c>
      <c r="J131" s="19" t="s">
        <v>47</v>
      </c>
      <c r="K131" s="19">
        <f t="shared" si="11"/>
        <v>28000</v>
      </c>
      <c r="L131" s="19"/>
      <c r="M131" s="19">
        <v>28000</v>
      </c>
      <c r="N131" s="19"/>
      <c r="O131" s="19">
        <f t="shared" si="12"/>
        <v>10801.34</v>
      </c>
      <c r="P131" s="19">
        <v>3800</v>
      </c>
      <c r="Q131" s="19"/>
      <c r="R131" s="19"/>
      <c r="S131" s="19"/>
      <c r="T131" s="19"/>
      <c r="U131" s="19"/>
      <c r="V131" s="19"/>
      <c r="W131" s="19">
        <v>7001.34</v>
      </c>
      <c r="X131" s="19">
        <v>27810</v>
      </c>
      <c r="Y131" s="19">
        <f t="shared" si="13"/>
        <v>7725</v>
      </c>
      <c r="Z131" s="19">
        <v>7725</v>
      </c>
      <c r="AA131" s="19"/>
      <c r="AB131" s="19">
        <f t="shared" si="14"/>
        <v>66611.34</v>
      </c>
      <c r="AC131" s="19">
        <f t="shared" si="15"/>
        <v>58886.34</v>
      </c>
      <c r="AD131" s="19">
        <f t="shared" si="16"/>
        <v>19628.78</v>
      </c>
      <c r="AE131" s="19" t="s">
        <v>124</v>
      </c>
      <c r="AF131" s="25">
        <v>16978</v>
      </c>
      <c r="AG131" s="30">
        <f t="shared" si="17"/>
        <v>0.15613028625279801</v>
      </c>
      <c r="AH131" t="e">
        <f ca="1">IF(_xlfn.XLOOKUP(D131,'参考（不要动）'!A:A,'参考（不要动）'!B:B)&lt;1,"无养老金")</f>
        <v>#NAME?</v>
      </c>
      <c r="AI131" t="e">
        <f>IF(_xlfn.XLOOKUP(D131,'参考（不要动）'!D:D,'参考（不要动）'!E:E)&lt;1,"无公益岗工资")</f>
        <v>#N/A</v>
      </c>
      <c r="AJ131" t="e">
        <f ca="1">IF(_xlfn.XLOOKUP(D131,'参考（不要动）'!G:G,'参考（不要动）'!H:H)&lt;1,"无其他工资")</f>
        <v>#NAME?</v>
      </c>
      <c r="AK131" t="b">
        <f>IF(_xlfn.XLOOKUP(D131,'参考（不要动）'!J:J,'参考（不要动）'!K:K)&lt;1,"无低保金")</f>
        <v>0</v>
      </c>
      <c r="AL131" t="e">
        <f>IF(_xlfn.XLOOKUP(D131,'参考（不要动）'!M:M,'参考（不要动）'!N:N)&lt;1,"无五保金")</f>
        <v>#N/A</v>
      </c>
      <c r="AM131" t="e">
        <f>IF(_xlfn.XLOOKUP(D131,'参考（不要动）'!P:P,'参考（不要动）'!Q:Q)&lt;1,"无产业奖励2000元")</f>
        <v>#N/A</v>
      </c>
      <c r="AN131" t="e">
        <f>_xlfn.XLOOKUP(D131,'参考（不要动）'!S:S,'参考（不要动）'!W:W)</f>
        <v>#N/A</v>
      </c>
      <c r="AO131" t="str">
        <f t="shared" si="18"/>
        <v>合格</v>
      </c>
      <c r="AP131" s="31">
        <f t="shared" si="19"/>
        <v>0.27777777777777801</v>
      </c>
      <c r="AQ131" s="31" t="str">
        <f t="shared" si="20"/>
        <v>合格</v>
      </c>
    </row>
    <row r="132" spans="1:43" ht="15">
      <c r="A132" s="18">
        <v>130</v>
      </c>
      <c r="B132" s="19" t="s">
        <v>480</v>
      </c>
      <c r="C132" s="19" t="s">
        <v>586</v>
      </c>
      <c r="D132" s="19" t="s">
        <v>587</v>
      </c>
      <c r="E132" s="19" t="s">
        <v>588</v>
      </c>
      <c r="F132" s="19" t="s">
        <v>589</v>
      </c>
      <c r="G132" s="51" t="s">
        <v>586</v>
      </c>
      <c r="H132" s="19">
        <v>2</v>
      </c>
      <c r="I132" s="19">
        <v>2</v>
      </c>
      <c r="J132" s="19" t="s">
        <v>47</v>
      </c>
      <c r="K132" s="19">
        <f t="shared" ref="K132:K195" si="21">L132+M132</f>
        <v>0</v>
      </c>
      <c r="L132" s="19"/>
      <c r="M132" s="19"/>
      <c r="N132" s="19"/>
      <c r="O132" s="19">
        <f t="shared" ref="O132:O195" si="22">P132+Q132+R132+S132+T132+U132+V132+W132</f>
        <v>14743.9</v>
      </c>
      <c r="P132" s="19">
        <v>3800</v>
      </c>
      <c r="Q132" s="19"/>
      <c r="R132" s="19">
        <v>1920</v>
      </c>
      <c r="S132" s="19"/>
      <c r="T132" s="19"/>
      <c r="U132" s="19"/>
      <c r="V132" s="19"/>
      <c r="W132" s="19">
        <v>9023.9</v>
      </c>
      <c r="X132" s="19">
        <v>37080</v>
      </c>
      <c r="Y132" s="19">
        <f t="shared" ref="Y132:Y195" si="23">Z132</f>
        <v>10300</v>
      </c>
      <c r="Z132" s="19">
        <v>10300</v>
      </c>
      <c r="AA132" s="19"/>
      <c r="AB132" s="19">
        <f t="shared" ref="AB132:AB195" si="24">L132+M132+N132+P132+Q132+R132+S132+T132+W132+X132+U132+V132</f>
        <v>51823.9</v>
      </c>
      <c r="AC132" s="19">
        <f t="shared" ref="AC132:AC195" si="25">AB132-Z132</f>
        <v>41523.9</v>
      </c>
      <c r="AD132" s="19">
        <f t="shared" ref="AD132:AD195" si="26">AC132/I132</f>
        <v>20761.95</v>
      </c>
      <c r="AE132" s="19" t="s">
        <v>124</v>
      </c>
      <c r="AF132" s="25">
        <v>0</v>
      </c>
      <c r="AG132" s="30" t="e">
        <f t="shared" ref="AG132:AG195" si="27">(AD132-AF132)/AF132</f>
        <v>#DIV/0!</v>
      </c>
      <c r="AH132" t="e">
        <f ca="1">IF(_xlfn.XLOOKUP(D132,'参考（不要动）'!A:A,'参考（不要动）'!B:B)&lt;1,"无养老金")</f>
        <v>#NAME?</v>
      </c>
      <c r="AI132" t="e">
        <f>IF(_xlfn.XLOOKUP(D132,'参考（不要动）'!D:D,'参考（不要动）'!E:E)&lt;1,"无公益岗工资")</f>
        <v>#N/A</v>
      </c>
      <c r="AJ132" t="e">
        <f ca="1">IF(_xlfn.XLOOKUP(D132,'参考（不要动）'!G:G,'参考（不要动）'!H:H)&lt;1,"无其他工资")</f>
        <v>#NAME?</v>
      </c>
      <c r="AK132" t="b">
        <f>IF(_xlfn.XLOOKUP(D132,'参考（不要动）'!J:J,'参考（不要动）'!K:K)&lt;1,"无低保金")</f>
        <v>0</v>
      </c>
      <c r="AL132" t="e">
        <f>IF(_xlfn.XLOOKUP(D132,'参考（不要动）'!M:M,'参考（不要动）'!N:N)&lt;1,"无五保金")</f>
        <v>#N/A</v>
      </c>
      <c r="AM132" t="e">
        <f>IF(_xlfn.XLOOKUP(D132,'参考（不要动）'!P:P,'参考（不要动）'!Q:Q)&lt;1,"无产业奖励2000元")</f>
        <v>#N/A</v>
      </c>
      <c r="AN132" t="e">
        <f>_xlfn.XLOOKUP(D132,'参考（不要动）'!S:S,'参考（不要动）'!W:W)</f>
        <v>#N/A</v>
      </c>
      <c r="AO132" t="str">
        <f t="shared" ref="AO132:AO195" si="28">IF(AD132&lt;12000,"小于12000元",IF(AD132&lt;AF132,"不合格",IF(AD132&gt;AF132,"合格")))</f>
        <v>合格</v>
      </c>
      <c r="AP132" s="31">
        <f t="shared" ref="AP132:AP195" si="29">Z132/X132</f>
        <v>0.27777777777777801</v>
      </c>
      <c r="AQ132" s="31" t="str">
        <f t="shared" si="20"/>
        <v>合格</v>
      </c>
    </row>
    <row r="133" spans="1:43" ht="15">
      <c r="A133" s="18">
        <v>131</v>
      </c>
      <c r="B133" s="19" t="s">
        <v>480</v>
      </c>
      <c r="C133" s="19" t="s">
        <v>590</v>
      </c>
      <c r="D133" s="19" t="s">
        <v>591</v>
      </c>
      <c r="E133" s="19" t="s">
        <v>592</v>
      </c>
      <c r="F133" s="19" t="s">
        <v>593</v>
      </c>
      <c r="G133" s="51" t="s">
        <v>590</v>
      </c>
      <c r="H133" s="19">
        <v>4</v>
      </c>
      <c r="I133" s="19">
        <v>4</v>
      </c>
      <c r="J133" s="19" t="s">
        <v>47</v>
      </c>
      <c r="K133" s="19">
        <f t="shared" si="21"/>
        <v>10000</v>
      </c>
      <c r="L133" s="19"/>
      <c r="M133" s="19">
        <v>10000</v>
      </c>
      <c r="N133" s="19"/>
      <c r="O133" s="19">
        <f t="shared" si="22"/>
        <v>14490.57</v>
      </c>
      <c r="P133" s="19">
        <v>3800</v>
      </c>
      <c r="Q133" s="19"/>
      <c r="R133" s="19">
        <v>2040</v>
      </c>
      <c r="S133" s="19"/>
      <c r="T133" s="19"/>
      <c r="U133" s="19"/>
      <c r="V133" s="19"/>
      <c r="W133" s="19">
        <v>8650.57</v>
      </c>
      <c r="X133" s="19">
        <v>46350</v>
      </c>
      <c r="Y133" s="19">
        <f t="shared" si="23"/>
        <v>15450</v>
      </c>
      <c r="Z133" s="19">
        <v>15450</v>
      </c>
      <c r="AA133" s="19"/>
      <c r="AB133" s="19">
        <f t="shared" si="24"/>
        <v>70840.570000000007</v>
      </c>
      <c r="AC133" s="19">
        <f t="shared" si="25"/>
        <v>55390.57</v>
      </c>
      <c r="AD133" s="19">
        <f t="shared" si="26"/>
        <v>13847.6425</v>
      </c>
      <c r="AE133" s="19" t="s">
        <v>124</v>
      </c>
      <c r="AF133" s="25">
        <v>0</v>
      </c>
      <c r="AG133" s="30" t="e">
        <f t="shared" si="27"/>
        <v>#DIV/0!</v>
      </c>
      <c r="AH133" t="e">
        <f ca="1">IF(_xlfn.XLOOKUP(D133,'参考（不要动）'!A:A,'参考（不要动）'!B:B)&lt;1,"无养老金")</f>
        <v>#NAME?</v>
      </c>
      <c r="AI133" t="e">
        <f>IF(_xlfn.XLOOKUP(D133,'参考（不要动）'!D:D,'参考（不要动）'!E:E)&lt;1,"无公益岗工资")</f>
        <v>#N/A</v>
      </c>
      <c r="AJ133" t="e">
        <f ca="1">IF(_xlfn.XLOOKUP(D133,'参考（不要动）'!G:G,'参考（不要动）'!H:H)&lt;1,"无其他工资")</f>
        <v>#NAME?</v>
      </c>
      <c r="AK133" t="b">
        <f>IF(_xlfn.XLOOKUP(D133,'参考（不要动）'!J:J,'参考（不要动）'!K:K)&lt;1,"无低保金")</f>
        <v>0</v>
      </c>
      <c r="AL133" t="e">
        <f>IF(_xlfn.XLOOKUP(D133,'参考（不要动）'!M:M,'参考（不要动）'!N:N)&lt;1,"无五保金")</f>
        <v>#N/A</v>
      </c>
      <c r="AM133" t="e">
        <f>IF(_xlfn.XLOOKUP(D133,'参考（不要动）'!P:P,'参考（不要动）'!Q:Q)&lt;1,"无产业奖励2000元")</f>
        <v>#N/A</v>
      </c>
      <c r="AN133" t="e">
        <f>_xlfn.XLOOKUP(D133,'参考（不要动）'!S:S,'参考（不要动）'!W:W)</f>
        <v>#N/A</v>
      </c>
      <c r="AO133" t="str">
        <f t="shared" si="28"/>
        <v>合格</v>
      </c>
      <c r="AP133" s="31">
        <f t="shared" si="29"/>
        <v>0.33333333333333298</v>
      </c>
      <c r="AQ133" s="31" t="str">
        <f t="shared" si="20"/>
        <v>合格</v>
      </c>
    </row>
    <row r="134" spans="1:43" ht="15">
      <c r="A134" s="18">
        <v>132</v>
      </c>
      <c r="B134" s="19" t="s">
        <v>594</v>
      </c>
      <c r="C134" s="19" t="s">
        <v>595</v>
      </c>
      <c r="D134" s="19" t="s">
        <v>596</v>
      </c>
      <c r="E134" s="19" t="s">
        <v>597</v>
      </c>
      <c r="F134" s="19" t="s">
        <v>598</v>
      </c>
      <c r="G134" s="51" t="s">
        <v>595</v>
      </c>
      <c r="H134" s="19">
        <v>2</v>
      </c>
      <c r="I134" s="19">
        <v>2</v>
      </c>
      <c r="J134" s="19" t="s">
        <v>47</v>
      </c>
      <c r="K134" s="19">
        <f t="shared" si="21"/>
        <v>6000</v>
      </c>
      <c r="L134" s="19"/>
      <c r="M134" s="19">
        <v>6000</v>
      </c>
      <c r="N134" s="19"/>
      <c r="O134" s="19">
        <f t="shared" si="22"/>
        <v>4404.59</v>
      </c>
      <c r="P134" s="19"/>
      <c r="Q134" s="19"/>
      <c r="R134" s="19">
        <v>1920</v>
      </c>
      <c r="S134" s="19"/>
      <c r="T134" s="19">
        <v>350</v>
      </c>
      <c r="U134" s="19"/>
      <c r="V134" s="19"/>
      <c r="W134" s="19">
        <v>2134.59</v>
      </c>
      <c r="X134" s="19">
        <v>77760</v>
      </c>
      <c r="Y134" s="19">
        <f t="shared" si="23"/>
        <v>27000</v>
      </c>
      <c r="Z134" s="19">
        <v>27000</v>
      </c>
      <c r="AA134" s="19"/>
      <c r="AB134" s="19">
        <f t="shared" si="24"/>
        <v>88164.59</v>
      </c>
      <c r="AC134" s="19">
        <f t="shared" si="25"/>
        <v>61164.59</v>
      </c>
      <c r="AD134" s="19">
        <f t="shared" si="26"/>
        <v>30582.294999999998</v>
      </c>
      <c r="AE134" s="19" t="s">
        <v>53</v>
      </c>
      <c r="AF134" s="25">
        <v>30400.77</v>
      </c>
      <c r="AG134" s="31">
        <f t="shared" si="27"/>
        <v>5.9710658644500699E-3</v>
      </c>
      <c r="AH134" t="e">
        <f ca="1">IF(_xlfn.XLOOKUP(D134,'参考（不要动）'!A:A,'参考（不要动）'!B:B)&lt;1,"无养老金")</f>
        <v>#NAME?</v>
      </c>
      <c r="AI134" t="e">
        <f>IF(_xlfn.XLOOKUP(D134,'参考（不要动）'!D:D,'参考（不要动）'!E:E)&lt;1,"无公益岗工资")</f>
        <v>#N/A</v>
      </c>
      <c r="AJ134" t="e">
        <f ca="1">IF(_xlfn.XLOOKUP(D134,'参考（不要动）'!G:G,'参考（不要动）'!H:H)&lt;1,"无其他工资")</f>
        <v>#NAME?</v>
      </c>
      <c r="AK134" t="e">
        <f>IF(_xlfn.XLOOKUP(D134,'参考（不要动）'!J:J,'参考（不要动）'!K:K)&lt;1,"无低保金")</f>
        <v>#N/A</v>
      </c>
      <c r="AL134" t="e">
        <f>IF(_xlfn.XLOOKUP(D134,'参考（不要动）'!M:M,'参考（不要动）'!N:N)&lt;1,"无五保金")</f>
        <v>#N/A</v>
      </c>
      <c r="AM134" t="e">
        <f>IF(_xlfn.XLOOKUP(D134,'参考（不要动）'!P:P,'参考（不要动）'!Q:Q)&lt;1,"无产业奖励2000元")</f>
        <v>#N/A</v>
      </c>
      <c r="AN134" t="e">
        <f>_xlfn.XLOOKUP(D134,'参考（不要动）'!S:S,'参考（不要动）'!W:W)</f>
        <v>#N/A</v>
      </c>
      <c r="AO134" t="str">
        <f t="shared" si="28"/>
        <v>合格</v>
      </c>
      <c r="AP134" s="31">
        <f t="shared" si="29"/>
        <v>0.34722222222222199</v>
      </c>
      <c r="AQ134" s="31" t="str">
        <f t="shared" si="20"/>
        <v>合格</v>
      </c>
    </row>
    <row r="135" spans="1:43" ht="15">
      <c r="A135" s="18">
        <v>133</v>
      </c>
      <c r="B135" s="19" t="s">
        <v>594</v>
      </c>
      <c r="C135" s="19" t="s">
        <v>599</v>
      </c>
      <c r="D135" s="19" t="s">
        <v>600</v>
      </c>
      <c r="E135" s="19" t="s">
        <v>601</v>
      </c>
      <c r="F135" s="19" t="s">
        <v>602</v>
      </c>
      <c r="G135" s="51" t="s">
        <v>603</v>
      </c>
      <c r="H135" s="19">
        <v>2</v>
      </c>
      <c r="I135" s="19">
        <v>2</v>
      </c>
      <c r="J135" s="19" t="s">
        <v>47</v>
      </c>
      <c r="K135" s="19">
        <f t="shared" si="21"/>
        <v>0</v>
      </c>
      <c r="L135" s="22"/>
      <c r="M135" s="19"/>
      <c r="N135" s="19">
        <v>20000</v>
      </c>
      <c r="O135" s="19">
        <f t="shared" si="22"/>
        <v>17294.38</v>
      </c>
      <c r="P135" s="19">
        <v>7850</v>
      </c>
      <c r="Q135" s="19"/>
      <c r="R135" s="19">
        <v>4080</v>
      </c>
      <c r="S135" s="19"/>
      <c r="T135" s="19">
        <v>1060</v>
      </c>
      <c r="U135" s="19"/>
      <c r="V135" s="19"/>
      <c r="W135" s="19">
        <v>4304.38</v>
      </c>
      <c r="X135" s="19">
        <v>6400</v>
      </c>
      <c r="Y135" s="19">
        <f t="shared" si="23"/>
        <v>2000</v>
      </c>
      <c r="Z135" s="19">
        <v>2000</v>
      </c>
      <c r="AA135" s="19"/>
      <c r="AB135" s="19">
        <f t="shared" si="24"/>
        <v>43694.38</v>
      </c>
      <c r="AC135" s="19">
        <f t="shared" si="25"/>
        <v>41694.379999999997</v>
      </c>
      <c r="AD135" s="19">
        <f t="shared" si="26"/>
        <v>20847.189999999999</v>
      </c>
      <c r="AE135" s="19" t="s">
        <v>53</v>
      </c>
      <c r="AF135" s="25">
        <v>20330.34</v>
      </c>
      <c r="AG135" s="31">
        <f t="shared" si="27"/>
        <v>2.5422594998411201E-2</v>
      </c>
      <c r="AH135" t="e">
        <f ca="1">IF(_xlfn.XLOOKUP(D135,'参考（不要动）'!A:A,'参考（不要动）'!B:B)&lt;1,"无养老金")</f>
        <v>#NAME?</v>
      </c>
      <c r="AI135" t="e">
        <f>IF(_xlfn.XLOOKUP(D135,'参考（不要动）'!D:D,'参考（不要动）'!E:E)&lt;1,"无公益岗工资")</f>
        <v>#N/A</v>
      </c>
      <c r="AJ135" t="e">
        <f ca="1">IF(_xlfn.XLOOKUP(D135,'参考（不要动）'!G:G,'参考（不要动）'!H:H)&lt;1,"无其他工资")</f>
        <v>#NAME?</v>
      </c>
      <c r="AK135" t="b">
        <f>IF(_xlfn.XLOOKUP(D135,'参考（不要动）'!J:J,'参考（不要动）'!K:K)&lt;1,"无低保金")</f>
        <v>0</v>
      </c>
      <c r="AL135" t="e">
        <f>IF(_xlfn.XLOOKUP(D135,'参考（不要动）'!M:M,'参考（不要动）'!N:N)&lt;1,"无五保金")</f>
        <v>#N/A</v>
      </c>
      <c r="AM135" t="e">
        <f>IF(_xlfn.XLOOKUP(D135,'参考（不要动）'!P:P,'参考（不要动）'!Q:Q)&lt;1,"无产业奖励2000元")</f>
        <v>#N/A</v>
      </c>
      <c r="AN135" t="e">
        <f>_xlfn.XLOOKUP(D135,'参考（不要动）'!S:S,'参考（不要动）'!W:W)</f>
        <v>#N/A</v>
      </c>
      <c r="AO135" t="str">
        <f t="shared" si="28"/>
        <v>合格</v>
      </c>
      <c r="AP135" s="31">
        <f t="shared" si="29"/>
        <v>0.3125</v>
      </c>
      <c r="AQ135" s="31" t="str">
        <f t="shared" si="20"/>
        <v>合格</v>
      </c>
    </row>
    <row r="136" spans="1:43" ht="15">
      <c r="A136" s="18">
        <v>134</v>
      </c>
      <c r="B136" s="19" t="s">
        <v>594</v>
      </c>
      <c r="C136" s="19" t="s">
        <v>604</v>
      </c>
      <c r="D136" s="19" t="s">
        <v>605</v>
      </c>
      <c r="E136" s="19" t="s">
        <v>606</v>
      </c>
      <c r="F136" s="19" t="s">
        <v>607</v>
      </c>
      <c r="G136" s="51" t="s">
        <v>604</v>
      </c>
      <c r="H136" s="19">
        <v>1</v>
      </c>
      <c r="I136" s="19">
        <v>1</v>
      </c>
      <c r="J136" s="19" t="s">
        <v>47</v>
      </c>
      <c r="K136" s="19">
        <f t="shared" si="21"/>
        <v>0</v>
      </c>
      <c r="L136" s="19"/>
      <c r="M136" s="19"/>
      <c r="N136" s="19">
        <v>9000</v>
      </c>
      <c r="O136" s="19">
        <f t="shared" si="22"/>
        <v>5422.42</v>
      </c>
      <c r="P136" s="19"/>
      <c r="Q136" s="19"/>
      <c r="R136" s="19">
        <v>2040</v>
      </c>
      <c r="S136" s="19"/>
      <c r="T136" s="19"/>
      <c r="U136" s="19"/>
      <c r="V136" s="19"/>
      <c r="W136" s="19">
        <v>3382.42</v>
      </c>
      <c r="X136" s="19"/>
      <c r="Y136" s="19">
        <f t="shared" si="23"/>
        <v>0</v>
      </c>
      <c r="Z136" s="19"/>
      <c r="AA136" s="19"/>
      <c r="AB136" s="19">
        <f t="shared" si="24"/>
        <v>14422.42</v>
      </c>
      <c r="AC136" s="19">
        <f t="shared" si="25"/>
        <v>14422.42</v>
      </c>
      <c r="AD136" s="19">
        <f t="shared" si="26"/>
        <v>14422.42</v>
      </c>
      <c r="AE136" s="19" t="s">
        <v>53</v>
      </c>
      <c r="AF136" s="25">
        <v>11244.11</v>
      </c>
      <c r="AG136" s="32">
        <f t="shared" si="27"/>
        <v>0.28266443497973598</v>
      </c>
      <c r="AH136" t="e">
        <f ca="1">IF(_xlfn.XLOOKUP(D136,'参考（不要动）'!A:A,'参考（不要动）'!B:B)&lt;1,"无养老金")</f>
        <v>#NAME?</v>
      </c>
      <c r="AI136" t="e">
        <f>IF(_xlfn.XLOOKUP(D136,'参考（不要动）'!D:D,'参考（不要动）'!E:E)&lt;1,"无公益岗工资")</f>
        <v>#N/A</v>
      </c>
      <c r="AJ136" t="e">
        <f ca="1">IF(_xlfn.XLOOKUP(D136,'参考（不要动）'!G:G,'参考（不要动）'!H:H)&lt;1,"无其他工资")</f>
        <v>#NAME?</v>
      </c>
      <c r="AK136" t="e">
        <f>IF(_xlfn.XLOOKUP(D136,'参考（不要动）'!J:J,'参考（不要动）'!K:K)&lt;1,"无低保金")</f>
        <v>#N/A</v>
      </c>
      <c r="AL136" t="e">
        <f>IF(_xlfn.XLOOKUP(D136,'参考（不要动）'!M:M,'参考（不要动）'!N:N)&lt;1,"无五保金")</f>
        <v>#N/A</v>
      </c>
      <c r="AM136" t="e">
        <f>IF(_xlfn.XLOOKUP(D136,'参考（不要动）'!P:P,'参考（不要动）'!Q:Q)&lt;1,"无产业奖励2000元")</f>
        <v>#N/A</v>
      </c>
      <c r="AN136" t="e">
        <f>_xlfn.XLOOKUP(D136,'参考（不要动）'!S:S,'参考（不要动）'!W:W)</f>
        <v>#N/A</v>
      </c>
      <c r="AO136" t="str">
        <f t="shared" si="28"/>
        <v>合格</v>
      </c>
      <c r="AP136" s="31" t="e">
        <f t="shared" si="29"/>
        <v>#DIV/0!</v>
      </c>
      <c r="AQ136" s="31" t="e">
        <f t="shared" si="20"/>
        <v>#DIV/0!</v>
      </c>
    </row>
    <row r="137" spans="1:43" ht="15">
      <c r="A137" s="18">
        <v>135</v>
      </c>
      <c r="B137" s="19" t="s">
        <v>594</v>
      </c>
      <c r="C137" s="19" t="s">
        <v>608</v>
      </c>
      <c r="D137" s="19" t="s">
        <v>609</v>
      </c>
      <c r="E137" s="19" t="s">
        <v>610</v>
      </c>
      <c r="F137" s="19" t="s">
        <v>611</v>
      </c>
      <c r="G137" s="51" t="s">
        <v>608</v>
      </c>
      <c r="H137" s="19">
        <v>1</v>
      </c>
      <c r="I137" s="19">
        <v>1</v>
      </c>
      <c r="J137" s="19" t="s">
        <v>47</v>
      </c>
      <c r="K137" s="19">
        <f t="shared" si="21"/>
        <v>0</v>
      </c>
      <c r="L137" s="19"/>
      <c r="M137" s="19"/>
      <c r="N137" s="19">
        <v>14000</v>
      </c>
      <c r="O137" s="19">
        <f t="shared" si="22"/>
        <v>8366.4500000000007</v>
      </c>
      <c r="P137" s="19"/>
      <c r="Q137" s="19"/>
      <c r="R137" s="19">
        <v>2040</v>
      </c>
      <c r="S137" s="19"/>
      <c r="T137" s="19">
        <v>770</v>
      </c>
      <c r="U137" s="19"/>
      <c r="V137" s="19"/>
      <c r="W137" s="19">
        <v>5556.45</v>
      </c>
      <c r="X137" s="19"/>
      <c r="Y137" s="19">
        <f t="shared" si="23"/>
        <v>0</v>
      </c>
      <c r="Z137" s="19"/>
      <c r="AA137" s="19"/>
      <c r="AB137" s="19">
        <f t="shared" si="24"/>
        <v>22366.45</v>
      </c>
      <c r="AC137" s="19">
        <f t="shared" si="25"/>
        <v>22366.45</v>
      </c>
      <c r="AD137" s="19">
        <f t="shared" si="26"/>
        <v>22366.45</v>
      </c>
      <c r="AE137" s="19" t="s">
        <v>53</v>
      </c>
      <c r="AF137" s="25">
        <v>22050.65</v>
      </c>
      <c r="AG137" s="31">
        <f t="shared" si="27"/>
        <v>1.43215732869552E-2</v>
      </c>
      <c r="AH137" t="e">
        <f ca="1">IF(_xlfn.XLOOKUP(D137,'参考（不要动）'!A:A,'参考（不要动）'!B:B)&lt;1,"无养老金")</f>
        <v>#NAME?</v>
      </c>
      <c r="AI137" t="e">
        <f>IF(_xlfn.XLOOKUP(D137,'参考（不要动）'!D:D,'参考（不要动）'!E:E)&lt;1,"无公益岗工资")</f>
        <v>#N/A</v>
      </c>
      <c r="AJ137" t="e">
        <f ca="1">IF(_xlfn.XLOOKUP(D137,'参考（不要动）'!G:G,'参考（不要动）'!H:H)&lt;1,"无其他工资")</f>
        <v>#NAME?</v>
      </c>
      <c r="AK137" t="e">
        <f>IF(_xlfn.XLOOKUP(D137,'参考（不要动）'!J:J,'参考（不要动）'!K:K)&lt;1,"无低保金")</f>
        <v>#N/A</v>
      </c>
      <c r="AL137" t="e">
        <f>IF(_xlfn.XLOOKUP(D137,'参考（不要动）'!M:M,'参考（不要动）'!N:N)&lt;1,"无五保金")</f>
        <v>#N/A</v>
      </c>
      <c r="AM137" t="e">
        <f>IF(_xlfn.XLOOKUP(D137,'参考（不要动）'!P:P,'参考（不要动）'!Q:Q)&lt;1,"无产业奖励2000元")</f>
        <v>#N/A</v>
      </c>
      <c r="AN137" t="e">
        <f>_xlfn.XLOOKUP(D137,'参考（不要动）'!S:S,'参考（不要动）'!W:W)</f>
        <v>#N/A</v>
      </c>
      <c r="AO137" t="str">
        <f t="shared" si="28"/>
        <v>合格</v>
      </c>
      <c r="AP137" s="31" t="e">
        <f t="shared" si="29"/>
        <v>#DIV/0!</v>
      </c>
      <c r="AQ137" s="31" t="e">
        <f t="shared" si="20"/>
        <v>#DIV/0!</v>
      </c>
    </row>
    <row r="138" spans="1:43" ht="15">
      <c r="A138" s="18">
        <v>136</v>
      </c>
      <c r="B138" s="19" t="s">
        <v>594</v>
      </c>
      <c r="C138" s="19" t="s">
        <v>612</v>
      </c>
      <c r="D138" s="19" t="s">
        <v>613</v>
      </c>
      <c r="E138" s="19" t="s">
        <v>614</v>
      </c>
      <c r="F138" s="19" t="s">
        <v>615</v>
      </c>
      <c r="G138" s="51" t="s">
        <v>612</v>
      </c>
      <c r="H138" s="19">
        <v>1</v>
      </c>
      <c r="I138" s="19">
        <v>1</v>
      </c>
      <c r="J138" s="19" t="s">
        <v>47</v>
      </c>
      <c r="K138" s="19">
        <f t="shared" si="21"/>
        <v>0</v>
      </c>
      <c r="L138" s="19"/>
      <c r="M138" s="19"/>
      <c r="N138" s="19">
        <v>13000</v>
      </c>
      <c r="O138" s="19">
        <f t="shared" si="22"/>
        <v>6067.98</v>
      </c>
      <c r="P138" s="19"/>
      <c r="Q138" s="19"/>
      <c r="R138" s="19">
        <v>2040</v>
      </c>
      <c r="S138" s="19"/>
      <c r="T138" s="19">
        <v>790</v>
      </c>
      <c r="U138" s="19"/>
      <c r="V138" s="19"/>
      <c r="W138" s="19">
        <v>3237.98</v>
      </c>
      <c r="X138" s="19">
        <v>19200</v>
      </c>
      <c r="Y138" s="19">
        <f t="shared" si="23"/>
        <v>7500</v>
      </c>
      <c r="Z138" s="19">
        <v>7500</v>
      </c>
      <c r="AA138" s="19"/>
      <c r="AB138" s="19">
        <f t="shared" si="24"/>
        <v>38267.980000000003</v>
      </c>
      <c r="AC138" s="19">
        <f t="shared" si="25"/>
        <v>30767.98</v>
      </c>
      <c r="AD138" s="19">
        <f t="shared" si="26"/>
        <v>30767.98</v>
      </c>
      <c r="AE138" s="19" t="s">
        <v>53</v>
      </c>
      <c r="AF138" s="25">
        <v>30190.99</v>
      </c>
      <c r="AG138" s="31">
        <f t="shared" si="27"/>
        <v>1.9111330897065602E-2</v>
      </c>
      <c r="AH138" t="e">
        <f ca="1">IF(_xlfn.XLOOKUP(D138,'参考（不要动）'!A:A,'参考（不要动）'!B:B)&lt;1,"无养老金")</f>
        <v>#NAME?</v>
      </c>
      <c r="AI138" t="e">
        <f>IF(_xlfn.XLOOKUP(D138,'参考（不要动）'!D:D,'参考（不要动）'!E:E)&lt;1,"无公益岗工资")</f>
        <v>#N/A</v>
      </c>
      <c r="AJ138" t="e">
        <f ca="1">IF(_xlfn.XLOOKUP(D138,'参考（不要动）'!G:G,'参考（不要动）'!H:H)&lt;1,"无其他工资")</f>
        <v>#NAME?</v>
      </c>
      <c r="AK138" t="e">
        <f>IF(_xlfn.XLOOKUP(D138,'参考（不要动）'!J:J,'参考（不要动）'!K:K)&lt;1,"无低保金")</f>
        <v>#N/A</v>
      </c>
      <c r="AL138" t="e">
        <f>IF(_xlfn.XLOOKUP(D138,'参考（不要动）'!M:M,'参考（不要动）'!N:N)&lt;1,"无五保金")</f>
        <v>#N/A</v>
      </c>
      <c r="AM138" t="e">
        <f>IF(_xlfn.XLOOKUP(D138,'参考（不要动）'!P:P,'参考（不要动）'!Q:Q)&lt;1,"无产业奖励2000元")</f>
        <v>#N/A</v>
      </c>
      <c r="AN138" t="e">
        <f>_xlfn.XLOOKUP(D138,'参考（不要动）'!S:S,'参考（不要动）'!W:W)</f>
        <v>#N/A</v>
      </c>
      <c r="AO138" t="str">
        <f t="shared" si="28"/>
        <v>合格</v>
      </c>
      <c r="AP138" s="31">
        <f t="shared" si="29"/>
        <v>0.390625</v>
      </c>
      <c r="AQ138" s="31" t="str">
        <f t="shared" si="20"/>
        <v>合格</v>
      </c>
    </row>
    <row r="139" spans="1:43" ht="15">
      <c r="A139" s="18">
        <v>137</v>
      </c>
      <c r="B139" s="19" t="s">
        <v>594</v>
      </c>
      <c r="C139" s="19" t="s">
        <v>616</v>
      </c>
      <c r="D139" s="19" t="s">
        <v>617</v>
      </c>
      <c r="E139" s="19" t="s">
        <v>618</v>
      </c>
      <c r="F139" s="19" t="s">
        <v>619</v>
      </c>
      <c r="G139" s="51" t="s">
        <v>616</v>
      </c>
      <c r="H139" s="19">
        <v>2</v>
      </c>
      <c r="I139" s="19">
        <v>2</v>
      </c>
      <c r="J139" s="19" t="s">
        <v>47</v>
      </c>
      <c r="K139" s="19">
        <f t="shared" si="21"/>
        <v>0</v>
      </c>
      <c r="L139" s="19"/>
      <c r="M139" s="19"/>
      <c r="N139" s="19"/>
      <c r="O139" s="19">
        <f t="shared" si="22"/>
        <v>31065</v>
      </c>
      <c r="P139" s="19"/>
      <c r="Q139" s="19"/>
      <c r="R139" s="19">
        <v>2040</v>
      </c>
      <c r="S139" s="19"/>
      <c r="T139" s="19"/>
      <c r="U139" s="19"/>
      <c r="V139" s="19"/>
      <c r="W139" s="19">
        <v>29025</v>
      </c>
      <c r="X139" s="19">
        <v>72000</v>
      </c>
      <c r="Y139" s="19">
        <f t="shared" si="23"/>
        <v>30000</v>
      </c>
      <c r="Z139" s="19">
        <v>30000</v>
      </c>
      <c r="AA139" s="19"/>
      <c r="AB139" s="19">
        <f t="shared" si="24"/>
        <v>103065</v>
      </c>
      <c r="AC139" s="19">
        <f t="shared" si="25"/>
        <v>73065</v>
      </c>
      <c r="AD139" s="19">
        <f t="shared" si="26"/>
        <v>36532.5</v>
      </c>
      <c r="AE139" s="19" t="s">
        <v>124</v>
      </c>
      <c r="AF139" s="25">
        <v>29169.119999999999</v>
      </c>
      <c r="AG139" s="32">
        <f t="shared" si="27"/>
        <v>0.25243750925636399</v>
      </c>
      <c r="AH139" t="e">
        <f ca="1">IF(_xlfn.XLOOKUP(D139,'参考（不要动）'!A:A,'参考（不要动）'!B:B)&lt;1,"无养老金")</f>
        <v>#NAME?</v>
      </c>
      <c r="AI139" t="e">
        <f>IF(_xlfn.XLOOKUP(D139,'参考（不要动）'!D:D,'参考（不要动）'!E:E)&lt;1,"无公益岗工资")</f>
        <v>#N/A</v>
      </c>
      <c r="AJ139" t="e">
        <f ca="1">IF(_xlfn.XLOOKUP(D139,'参考（不要动）'!G:G,'参考（不要动）'!H:H)&lt;1,"无其他工资")</f>
        <v>#NAME?</v>
      </c>
      <c r="AK139" t="e">
        <f>IF(_xlfn.XLOOKUP(D139,'参考（不要动）'!J:J,'参考（不要动）'!K:K)&lt;1,"无低保金")</f>
        <v>#N/A</v>
      </c>
      <c r="AL139" t="e">
        <f>IF(_xlfn.XLOOKUP(D139,'参考（不要动）'!M:M,'参考（不要动）'!N:N)&lt;1,"无五保金")</f>
        <v>#N/A</v>
      </c>
      <c r="AM139" t="e">
        <f>IF(_xlfn.XLOOKUP(D139,'参考（不要动）'!P:P,'参考（不要动）'!Q:Q)&lt;1,"无产业奖励2000元")</f>
        <v>#N/A</v>
      </c>
      <c r="AN139" t="e">
        <f>_xlfn.XLOOKUP(D139,'参考（不要动）'!S:S,'参考（不要动）'!W:W)</f>
        <v>#N/A</v>
      </c>
      <c r="AO139" t="str">
        <f t="shared" si="28"/>
        <v>合格</v>
      </c>
      <c r="AP139" s="31">
        <f t="shared" si="29"/>
        <v>0.41666666666666702</v>
      </c>
      <c r="AQ139" s="31" t="str">
        <f t="shared" si="20"/>
        <v>合格</v>
      </c>
    </row>
    <row r="140" spans="1:43" ht="15">
      <c r="A140" s="18">
        <v>138</v>
      </c>
      <c r="B140" s="19" t="s">
        <v>594</v>
      </c>
      <c r="C140" s="19" t="s">
        <v>620</v>
      </c>
      <c r="D140" s="19" t="s">
        <v>621</v>
      </c>
      <c r="E140" s="19" t="s">
        <v>622</v>
      </c>
      <c r="F140" s="19" t="s">
        <v>623</v>
      </c>
      <c r="G140" s="51" t="s">
        <v>620</v>
      </c>
      <c r="H140" s="19">
        <v>1</v>
      </c>
      <c r="I140" s="19">
        <v>1</v>
      </c>
      <c r="J140" s="19" t="s">
        <v>47</v>
      </c>
      <c r="K140" s="19">
        <f t="shared" si="21"/>
        <v>0</v>
      </c>
      <c r="L140" s="19"/>
      <c r="M140" s="19"/>
      <c r="N140" s="19">
        <v>10000</v>
      </c>
      <c r="O140" s="19">
        <f t="shared" si="22"/>
        <v>6346.1</v>
      </c>
      <c r="P140" s="19">
        <v>3245</v>
      </c>
      <c r="Q140" s="19"/>
      <c r="R140" s="19">
        <v>2040</v>
      </c>
      <c r="S140" s="19"/>
      <c r="T140" s="19"/>
      <c r="U140" s="19"/>
      <c r="V140" s="19"/>
      <c r="W140" s="19">
        <v>1061.0999999999999</v>
      </c>
      <c r="X140" s="19"/>
      <c r="Y140" s="19">
        <f t="shared" si="23"/>
        <v>0</v>
      </c>
      <c r="Z140" s="19"/>
      <c r="AA140" s="19"/>
      <c r="AB140" s="19">
        <f t="shared" si="24"/>
        <v>16346.1</v>
      </c>
      <c r="AC140" s="19">
        <f t="shared" si="25"/>
        <v>16346.1</v>
      </c>
      <c r="AD140" s="19">
        <f t="shared" si="26"/>
        <v>16346.1</v>
      </c>
      <c r="AE140" s="19" t="s">
        <v>53</v>
      </c>
      <c r="AF140" s="25">
        <v>16087.92</v>
      </c>
      <c r="AG140" s="31">
        <f t="shared" si="27"/>
        <v>1.6048065878000398E-2</v>
      </c>
      <c r="AH140" t="e">
        <f ca="1">IF(_xlfn.XLOOKUP(D140,'参考（不要动）'!A:A,'参考（不要动）'!B:B)&lt;1,"无养老金")</f>
        <v>#NAME?</v>
      </c>
      <c r="AI140" t="e">
        <f>IF(_xlfn.XLOOKUP(D140,'参考（不要动）'!D:D,'参考（不要动）'!E:E)&lt;1,"无公益岗工资")</f>
        <v>#N/A</v>
      </c>
      <c r="AJ140" t="e">
        <f ca="1">IF(_xlfn.XLOOKUP(D140,'参考（不要动）'!G:G,'参考（不要动）'!H:H)&lt;1,"无其他工资")</f>
        <v>#NAME?</v>
      </c>
      <c r="AK140" t="b">
        <f>IF(_xlfn.XLOOKUP(D140,'参考（不要动）'!J:J,'参考（不要动）'!K:K)&lt;1,"无低保金")</f>
        <v>0</v>
      </c>
      <c r="AL140" t="e">
        <f>IF(_xlfn.XLOOKUP(D140,'参考（不要动）'!M:M,'参考（不要动）'!N:N)&lt;1,"无五保金")</f>
        <v>#N/A</v>
      </c>
      <c r="AM140" t="e">
        <f>IF(_xlfn.XLOOKUP(D140,'参考（不要动）'!P:P,'参考（不要动）'!Q:Q)&lt;1,"无产业奖励2000元")</f>
        <v>#N/A</v>
      </c>
      <c r="AN140" t="e">
        <f>_xlfn.XLOOKUP(D140,'参考（不要动）'!S:S,'参考（不要动）'!W:W)</f>
        <v>#N/A</v>
      </c>
      <c r="AO140" t="str">
        <f t="shared" si="28"/>
        <v>合格</v>
      </c>
      <c r="AP140" s="31" t="e">
        <f t="shared" si="29"/>
        <v>#DIV/0!</v>
      </c>
      <c r="AQ140" s="31" t="e">
        <f t="shared" si="20"/>
        <v>#DIV/0!</v>
      </c>
    </row>
    <row r="141" spans="1:43" ht="15">
      <c r="A141" s="18">
        <v>139</v>
      </c>
      <c r="B141" s="19" t="s">
        <v>594</v>
      </c>
      <c r="C141" s="19" t="s">
        <v>624</v>
      </c>
      <c r="D141" s="19" t="s">
        <v>625</v>
      </c>
      <c r="E141" s="19" t="s">
        <v>626</v>
      </c>
      <c r="F141" s="19" t="s">
        <v>627</v>
      </c>
      <c r="G141" s="51" t="s">
        <v>624</v>
      </c>
      <c r="H141" s="19">
        <v>4</v>
      </c>
      <c r="I141" s="19">
        <v>4</v>
      </c>
      <c r="J141" s="19" t="s">
        <v>47</v>
      </c>
      <c r="K141" s="19">
        <f t="shared" si="21"/>
        <v>58760</v>
      </c>
      <c r="L141" s="19">
        <v>8760</v>
      </c>
      <c r="M141" s="19">
        <v>50000</v>
      </c>
      <c r="N141" s="19"/>
      <c r="O141" s="19">
        <f t="shared" si="22"/>
        <v>5211.1400000000003</v>
      </c>
      <c r="P141" s="19">
        <v>3425</v>
      </c>
      <c r="Q141" s="19"/>
      <c r="R141" s="19"/>
      <c r="S141" s="19"/>
      <c r="T141" s="19">
        <v>460</v>
      </c>
      <c r="U141" s="19"/>
      <c r="V141" s="19"/>
      <c r="W141" s="19">
        <v>1326.14</v>
      </c>
      <c r="X141" s="19">
        <v>96800</v>
      </c>
      <c r="Y141" s="19">
        <f t="shared" si="23"/>
        <v>46000</v>
      </c>
      <c r="Z141" s="19">
        <v>46000</v>
      </c>
      <c r="AA141" s="19"/>
      <c r="AB141" s="19">
        <f t="shared" si="24"/>
        <v>160771.14000000001</v>
      </c>
      <c r="AC141" s="19">
        <f t="shared" si="25"/>
        <v>114771.14</v>
      </c>
      <c r="AD141" s="19">
        <f t="shared" si="26"/>
        <v>28692.785</v>
      </c>
      <c r="AE141" s="19" t="s">
        <v>48</v>
      </c>
      <c r="AF141" s="25">
        <v>28062.55</v>
      </c>
      <c r="AG141" s="31">
        <f t="shared" si="27"/>
        <v>2.24582227915852E-2</v>
      </c>
      <c r="AH141" t="e">
        <f ca="1">IF(_xlfn.XLOOKUP(D141,'参考（不要动）'!A:A,'参考（不要动）'!B:B)&lt;1,"无养老金")</f>
        <v>#NAME?</v>
      </c>
      <c r="AI141" t="b">
        <f>IF(_xlfn.XLOOKUP(D141,'参考（不要动）'!D:D,'参考（不要动）'!E:E)&lt;1,"无公益岗工资")</f>
        <v>0</v>
      </c>
      <c r="AJ141" t="e">
        <f ca="1">IF(_xlfn.XLOOKUP(D141,'参考（不要动）'!G:G,'参考（不要动）'!H:H)&lt;1,"无其他工资")</f>
        <v>#NAME?</v>
      </c>
      <c r="AK141" t="b">
        <f>IF(_xlfn.XLOOKUP(D141,'参考（不要动）'!J:J,'参考（不要动）'!K:K)&lt;1,"无低保金")</f>
        <v>0</v>
      </c>
      <c r="AL141" t="e">
        <f>IF(_xlfn.XLOOKUP(D141,'参考（不要动）'!M:M,'参考（不要动）'!N:N)&lt;1,"无五保金")</f>
        <v>#N/A</v>
      </c>
      <c r="AM141" t="e">
        <f>IF(_xlfn.XLOOKUP(D141,'参考（不要动）'!P:P,'参考（不要动）'!Q:Q)&lt;1,"无产业奖励2000元")</f>
        <v>#N/A</v>
      </c>
      <c r="AN141" t="e">
        <f>_xlfn.XLOOKUP(D141,'参考（不要动）'!S:S,'参考（不要动）'!W:W)</f>
        <v>#N/A</v>
      </c>
      <c r="AO141" t="str">
        <f t="shared" si="28"/>
        <v>合格</v>
      </c>
      <c r="AP141" s="31">
        <f t="shared" si="29"/>
        <v>0.47520661157024802</v>
      </c>
      <c r="AQ141" s="31" t="str">
        <f t="shared" si="20"/>
        <v>合格</v>
      </c>
    </row>
    <row r="142" spans="1:43" ht="15">
      <c r="A142" s="18">
        <v>140</v>
      </c>
      <c r="B142" s="19" t="s">
        <v>594</v>
      </c>
      <c r="C142" s="19" t="s">
        <v>628</v>
      </c>
      <c r="D142" s="19" t="s">
        <v>629</v>
      </c>
      <c r="E142" s="19" t="s">
        <v>630</v>
      </c>
      <c r="F142" s="19" t="s">
        <v>631</v>
      </c>
      <c r="G142" s="51" t="s">
        <v>628</v>
      </c>
      <c r="H142" s="19">
        <v>2</v>
      </c>
      <c r="I142" s="19">
        <v>2</v>
      </c>
      <c r="J142" s="19" t="s">
        <v>47</v>
      </c>
      <c r="K142" s="19">
        <f t="shared" si="21"/>
        <v>14000</v>
      </c>
      <c r="L142" s="19"/>
      <c r="M142" s="19">
        <v>14000</v>
      </c>
      <c r="N142" s="19">
        <v>12000</v>
      </c>
      <c r="O142" s="19">
        <f t="shared" si="22"/>
        <v>5764.12</v>
      </c>
      <c r="P142" s="19"/>
      <c r="Q142" s="19"/>
      <c r="R142" s="19">
        <v>3840</v>
      </c>
      <c r="S142" s="19"/>
      <c r="T142" s="19">
        <v>280</v>
      </c>
      <c r="U142" s="19"/>
      <c r="V142" s="19"/>
      <c r="W142" s="19">
        <v>1644.12</v>
      </c>
      <c r="X142" s="19"/>
      <c r="Y142" s="19">
        <f t="shared" si="23"/>
        <v>0</v>
      </c>
      <c r="Z142" s="19"/>
      <c r="AA142" s="19"/>
      <c r="AB142" s="19">
        <f t="shared" si="24"/>
        <v>31764.12</v>
      </c>
      <c r="AC142" s="19">
        <f t="shared" si="25"/>
        <v>31764.12</v>
      </c>
      <c r="AD142" s="19">
        <f t="shared" si="26"/>
        <v>15882.06</v>
      </c>
      <c r="AE142" s="19" t="s">
        <v>53</v>
      </c>
      <c r="AF142" s="25">
        <v>15482.65</v>
      </c>
      <c r="AG142" s="31">
        <f t="shared" si="27"/>
        <v>2.57972633883734E-2</v>
      </c>
      <c r="AH142" t="e">
        <f ca="1">IF(_xlfn.XLOOKUP(D142,'参考（不要动）'!A:A,'参考（不要动）'!B:B)&lt;1,"无养老金")</f>
        <v>#NAME?</v>
      </c>
      <c r="AI142" t="e">
        <f>IF(_xlfn.XLOOKUP(D142,'参考（不要动）'!D:D,'参考（不要动）'!E:E)&lt;1,"无公益岗工资")</f>
        <v>#N/A</v>
      </c>
      <c r="AJ142" t="e">
        <f ca="1">IF(_xlfn.XLOOKUP(D142,'参考（不要动）'!G:G,'参考（不要动）'!H:H)&lt;1,"无其他工资")</f>
        <v>#NAME?</v>
      </c>
      <c r="AK142" t="e">
        <f>IF(_xlfn.XLOOKUP(D142,'参考（不要动）'!J:J,'参考（不要动）'!K:K)&lt;1,"无低保金")</f>
        <v>#N/A</v>
      </c>
      <c r="AL142" t="e">
        <f>IF(_xlfn.XLOOKUP(D142,'参考（不要动）'!M:M,'参考（不要动）'!N:N)&lt;1,"无五保金")</f>
        <v>#N/A</v>
      </c>
      <c r="AM142" t="e">
        <f>IF(_xlfn.XLOOKUP(D142,'参考（不要动）'!P:P,'参考（不要动）'!Q:Q)&lt;1,"无产业奖励2000元")</f>
        <v>#N/A</v>
      </c>
      <c r="AN142" t="e">
        <f>_xlfn.XLOOKUP(D142,'参考（不要动）'!S:S,'参考（不要动）'!W:W)</f>
        <v>#N/A</v>
      </c>
      <c r="AO142" t="str">
        <f t="shared" si="28"/>
        <v>合格</v>
      </c>
      <c r="AP142" s="31" t="e">
        <f t="shared" si="29"/>
        <v>#DIV/0!</v>
      </c>
      <c r="AQ142" s="31" t="e">
        <f t="shared" si="20"/>
        <v>#DIV/0!</v>
      </c>
    </row>
    <row r="143" spans="1:43" ht="15">
      <c r="A143" s="18">
        <v>141</v>
      </c>
      <c r="B143" s="19" t="s">
        <v>594</v>
      </c>
      <c r="C143" s="19" t="s">
        <v>632</v>
      </c>
      <c r="D143" s="19" t="s">
        <v>633</v>
      </c>
      <c r="E143" s="19" t="s">
        <v>634</v>
      </c>
      <c r="F143" s="19" t="s">
        <v>635</v>
      </c>
      <c r="G143" s="51" t="s">
        <v>632</v>
      </c>
      <c r="H143" s="19">
        <v>5</v>
      </c>
      <c r="I143" s="19">
        <v>5</v>
      </c>
      <c r="J143" s="19" t="s">
        <v>47</v>
      </c>
      <c r="K143" s="19">
        <f t="shared" si="21"/>
        <v>30000</v>
      </c>
      <c r="L143" s="19"/>
      <c r="M143" s="19">
        <v>30000</v>
      </c>
      <c r="N143" s="19"/>
      <c r="O143" s="19">
        <f t="shared" si="22"/>
        <v>10971.34</v>
      </c>
      <c r="P143" s="19">
        <v>4295</v>
      </c>
      <c r="Q143" s="19"/>
      <c r="R143" s="19"/>
      <c r="S143" s="19"/>
      <c r="T143" s="19"/>
      <c r="U143" s="19"/>
      <c r="V143" s="19"/>
      <c r="W143" s="19">
        <v>6676.34</v>
      </c>
      <c r="X143" s="19">
        <v>96000</v>
      </c>
      <c r="Y143" s="19">
        <f t="shared" si="23"/>
        <v>41250</v>
      </c>
      <c r="Z143" s="19">
        <v>41250</v>
      </c>
      <c r="AA143" s="19"/>
      <c r="AB143" s="19">
        <f t="shared" si="24"/>
        <v>136971.34</v>
      </c>
      <c r="AC143" s="19">
        <f t="shared" si="25"/>
        <v>95721.34</v>
      </c>
      <c r="AD143" s="19">
        <f t="shared" si="26"/>
        <v>19144.268</v>
      </c>
      <c r="AE143" s="19" t="s">
        <v>53</v>
      </c>
      <c r="AF143" s="25">
        <v>18888.18</v>
      </c>
      <c r="AG143" s="31">
        <f t="shared" si="27"/>
        <v>1.35581088278489E-2</v>
      </c>
      <c r="AH143" t="e">
        <f ca="1">IF(_xlfn.XLOOKUP(D143,'参考（不要动）'!A:A,'参考（不要动）'!B:B)&lt;1,"无养老金")</f>
        <v>#NAME?</v>
      </c>
      <c r="AI143" t="e">
        <f>IF(_xlfn.XLOOKUP(D143,'参考（不要动）'!D:D,'参考（不要动）'!E:E)&lt;1,"无公益岗工资")</f>
        <v>#N/A</v>
      </c>
      <c r="AJ143" t="e">
        <f ca="1">IF(_xlfn.XLOOKUP(D143,'参考（不要动）'!G:G,'参考（不要动）'!H:H)&lt;1,"无其他工资")</f>
        <v>#NAME?</v>
      </c>
      <c r="AK143" t="b">
        <f>IF(_xlfn.XLOOKUP(D143,'参考（不要动）'!J:J,'参考（不要动）'!K:K)&lt;1,"无低保金")</f>
        <v>0</v>
      </c>
      <c r="AL143" t="e">
        <f>IF(_xlfn.XLOOKUP(D143,'参考（不要动）'!M:M,'参考（不要动）'!N:N)&lt;1,"无五保金")</f>
        <v>#N/A</v>
      </c>
      <c r="AM143" t="e">
        <f>IF(_xlfn.XLOOKUP(D143,'参考（不要动）'!P:P,'参考（不要动）'!Q:Q)&lt;1,"无产业奖励2000元")</f>
        <v>#N/A</v>
      </c>
      <c r="AN143" t="e">
        <f>_xlfn.XLOOKUP(D143,'参考（不要动）'!S:S,'参考（不要动）'!W:W)</f>
        <v>#N/A</v>
      </c>
      <c r="AO143" t="str">
        <f t="shared" si="28"/>
        <v>合格</v>
      </c>
      <c r="AP143" s="31">
        <f t="shared" si="29"/>
        <v>0.4296875</v>
      </c>
      <c r="AQ143" s="31" t="str">
        <f t="shared" si="20"/>
        <v>合格</v>
      </c>
    </row>
    <row r="144" spans="1:43" ht="15">
      <c r="A144" s="18">
        <v>142</v>
      </c>
      <c r="B144" s="19" t="s">
        <v>594</v>
      </c>
      <c r="C144" s="19" t="s">
        <v>636</v>
      </c>
      <c r="D144" s="19" t="s">
        <v>637</v>
      </c>
      <c r="E144" s="19" t="s">
        <v>638</v>
      </c>
      <c r="F144" s="19" t="s">
        <v>639</v>
      </c>
      <c r="G144" s="51" t="s">
        <v>636</v>
      </c>
      <c r="H144" s="19">
        <v>2</v>
      </c>
      <c r="I144" s="19">
        <v>2</v>
      </c>
      <c r="J144" s="19" t="s">
        <v>47</v>
      </c>
      <c r="K144" s="19">
        <f t="shared" si="21"/>
        <v>51000</v>
      </c>
      <c r="L144" s="19"/>
      <c r="M144" s="19">
        <v>51000</v>
      </c>
      <c r="N144" s="19">
        <v>7800</v>
      </c>
      <c r="O144" s="19">
        <f t="shared" si="22"/>
        <v>2132.87</v>
      </c>
      <c r="P144" s="19"/>
      <c r="Q144" s="19"/>
      <c r="R144" s="19"/>
      <c r="S144" s="19"/>
      <c r="T144" s="19"/>
      <c r="U144" s="19"/>
      <c r="V144" s="19"/>
      <c r="W144" s="19">
        <v>2132.87</v>
      </c>
      <c r="X144" s="19"/>
      <c r="Y144" s="19">
        <f t="shared" si="23"/>
        <v>0</v>
      </c>
      <c r="Z144" s="19"/>
      <c r="AA144" s="19"/>
      <c r="AB144" s="19">
        <f t="shared" si="24"/>
        <v>60932.87</v>
      </c>
      <c r="AC144" s="19">
        <f t="shared" si="25"/>
        <v>60932.87</v>
      </c>
      <c r="AD144" s="19">
        <f t="shared" si="26"/>
        <v>30466.435000000001</v>
      </c>
      <c r="AE144" s="19" t="s">
        <v>53</v>
      </c>
      <c r="AF144" s="25">
        <v>29987.42</v>
      </c>
      <c r="AG144" s="31">
        <f t="shared" si="27"/>
        <v>1.5973865040740502E-2</v>
      </c>
      <c r="AH144" t="e">
        <f ca="1">IF(_xlfn.XLOOKUP(D144,'参考（不要动）'!A:A,'参考（不要动）'!B:B)&lt;1,"无养老金")</f>
        <v>#NAME?</v>
      </c>
      <c r="AI144" t="e">
        <f>IF(_xlfn.XLOOKUP(D144,'参考（不要动）'!D:D,'参考（不要动）'!E:E)&lt;1,"无公益岗工资")</f>
        <v>#N/A</v>
      </c>
      <c r="AJ144" t="e">
        <f ca="1">IF(_xlfn.XLOOKUP(D144,'参考（不要动）'!G:G,'参考（不要动）'!H:H)&lt;1,"无其他工资")</f>
        <v>#NAME?</v>
      </c>
      <c r="AK144" t="e">
        <f>IF(_xlfn.XLOOKUP(D144,'参考（不要动）'!J:J,'参考（不要动）'!K:K)&lt;1,"无低保金")</f>
        <v>#N/A</v>
      </c>
      <c r="AL144" t="e">
        <f>IF(_xlfn.XLOOKUP(D144,'参考（不要动）'!M:M,'参考（不要动）'!N:N)&lt;1,"无五保金")</f>
        <v>#N/A</v>
      </c>
      <c r="AM144" t="e">
        <f>IF(_xlfn.XLOOKUP(D144,'参考（不要动）'!P:P,'参考（不要动）'!Q:Q)&lt;1,"无产业奖励2000元")</f>
        <v>#N/A</v>
      </c>
      <c r="AN144" t="e">
        <f>_xlfn.XLOOKUP(D144,'参考（不要动）'!S:S,'参考（不要动）'!W:W)</f>
        <v>#N/A</v>
      </c>
      <c r="AO144" t="str">
        <f t="shared" si="28"/>
        <v>合格</v>
      </c>
      <c r="AP144" s="31" t="e">
        <f t="shared" si="29"/>
        <v>#DIV/0!</v>
      </c>
      <c r="AQ144" s="31" t="e">
        <f t="shared" si="20"/>
        <v>#DIV/0!</v>
      </c>
    </row>
    <row r="145" spans="1:43" ht="15">
      <c r="A145" s="18">
        <v>143</v>
      </c>
      <c r="B145" s="19" t="s">
        <v>594</v>
      </c>
      <c r="C145" s="19" t="s">
        <v>640</v>
      </c>
      <c r="D145" s="19" t="s">
        <v>641</v>
      </c>
      <c r="E145" s="19" t="s">
        <v>642</v>
      </c>
      <c r="F145" s="19" t="s">
        <v>643</v>
      </c>
      <c r="G145" s="51" t="s">
        <v>640</v>
      </c>
      <c r="H145" s="19">
        <v>2</v>
      </c>
      <c r="I145" s="19">
        <v>2</v>
      </c>
      <c r="J145" s="19" t="s">
        <v>47</v>
      </c>
      <c r="K145" s="19">
        <f t="shared" si="21"/>
        <v>0</v>
      </c>
      <c r="L145" s="19"/>
      <c r="M145" s="19"/>
      <c r="N145" s="19">
        <v>20000</v>
      </c>
      <c r="O145" s="19">
        <f t="shared" si="22"/>
        <v>18530.97</v>
      </c>
      <c r="P145" s="19">
        <v>8590</v>
      </c>
      <c r="Q145" s="19"/>
      <c r="R145" s="19">
        <v>4080</v>
      </c>
      <c r="S145" s="19"/>
      <c r="T145" s="19">
        <v>140</v>
      </c>
      <c r="U145" s="19"/>
      <c r="V145" s="19"/>
      <c r="W145" s="19">
        <v>5720.97</v>
      </c>
      <c r="X145" s="19">
        <v>38400</v>
      </c>
      <c r="Y145" s="19">
        <f t="shared" si="23"/>
        <v>15000</v>
      </c>
      <c r="Z145" s="19">
        <v>15000</v>
      </c>
      <c r="AA145" s="19"/>
      <c r="AB145" s="19">
        <f t="shared" si="24"/>
        <v>76930.97</v>
      </c>
      <c r="AC145" s="19">
        <f t="shared" si="25"/>
        <v>61930.97</v>
      </c>
      <c r="AD145" s="19">
        <f t="shared" si="26"/>
        <v>30965.485000000001</v>
      </c>
      <c r="AE145" s="19" t="s">
        <v>53</v>
      </c>
      <c r="AF145" s="25">
        <v>30490.31</v>
      </c>
      <c r="AG145" s="31">
        <f t="shared" si="27"/>
        <v>1.55844594561354E-2</v>
      </c>
      <c r="AH145" t="e">
        <f ca="1">IF(_xlfn.XLOOKUP(D145,'参考（不要动）'!A:A,'参考（不要动）'!B:B)&lt;1,"无养老金")</f>
        <v>#NAME?</v>
      </c>
      <c r="AI145" t="e">
        <f>IF(_xlfn.XLOOKUP(D145,'参考（不要动）'!D:D,'参考（不要动）'!E:E)&lt;1,"无公益岗工资")</f>
        <v>#N/A</v>
      </c>
      <c r="AJ145" t="e">
        <f ca="1">IF(_xlfn.XLOOKUP(D145,'参考（不要动）'!G:G,'参考（不要动）'!H:H)&lt;1,"无其他工资")</f>
        <v>#NAME?</v>
      </c>
      <c r="AK145" t="b">
        <f>IF(_xlfn.XLOOKUP(D145,'参考（不要动）'!J:J,'参考（不要动）'!K:K)&lt;1,"无低保金")</f>
        <v>0</v>
      </c>
      <c r="AL145" t="e">
        <f>IF(_xlfn.XLOOKUP(D145,'参考（不要动）'!M:M,'参考（不要动）'!N:N)&lt;1,"无五保金")</f>
        <v>#N/A</v>
      </c>
      <c r="AM145" t="e">
        <f>IF(_xlfn.XLOOKUP(D145,'参考（不要动）'!P:P,'参考（不要动）'!Q:Q)&lt;1,"无产业奖励2000元")</f>
        <v>#N/A</v>
      </c>
      <c r="AN145" t="e">
        <f>_xlfn.XLOOKUP(D145,'参考（不要动）'!S:S,'参考（不要动）'!W:W)</f>
        <v>#N/A</v>
      </c>
      <c r="AO145" t="str">
        <f t="shared" si="28"/>
        <v>合格</v>
      </c>
      <c r="AP145" s="31">
        <f t="shared" si="29"/>
        <v>0.390625</v>
      </c>
      <c r="AQ145" s="31" t="str">
        <f t="shared" si="20"/>
        <v>合格</v>
      </c>
    </row>
    <row r="146" spans="1:43" ht="15">
      <c r="A146" s="18">
        <v>144</v>
      </c>
      <c r="B146" s="19" t="s">
        <v>594</v>
      </c>
      <c r="C146" s="19" t="s">
        <v>644</v>
      </c>
      <c r="D146" s="19" t="s">
        <v>645</v>
      </c>
      <c r="E146" s="19" t="s">
        <v>646</v>
      </c>
      <c r="F146" s="19" t="s">
        <v>647</v>
      </c>
      <c r="G146" s="51" t="s">
        <v>644</v>
      </c>
      <c r="H146" s="19">
        <v>3</v>
      </c>
      <c r="I146" s="19">
        <v>3</v>
      </c>
      <c r="J146" s="19" t="s">
        <v>47</v>
      </c>
      <c r="K146" s="19">
        <f t="shared" si="21"/>
        <v>34000</v>
      </c>
      <c r="L146" s="19"/>
      <c r="M146" s="19">
        <v>34000</v>
      </c>
      <c r="N146" s="19"/>
      <c r="O146" s="19">
        <f t="shared" si="22"/>
        <v>10004.66</v>
      </c>
      <c r="P146" s="19">
        <v>4295</v>
      </c>
      <c r="Q146" s="19"/>
      <c r="R146" s="19"/>
      <c r="S146" s="19"/>
      <c r="T146" s="19">
        <v>180</v>
      </c>
      <c r="U146" s="19"/>
      <c r="V146" s="19"/>
      <c r="W146" s="19">
        <v>5529.66</v>
      </c>
      <c r="X146" s="19">
        <v>60000</v>
      </c>
      <c r="Y146" s="19">
        <f t="shared" si="23"/>
        <v>30000</v>
      </c>
      <c r="Z146" s="19">
        <v>30000</v>
      </c>
      <c r="AA146" s="19"/>
      <c r="AB146" s="19">
        <f t="shared" si="24"/>
        <v>104004.66</v>
      </c>
      <c r="AC146" s="19">
        <f t="shared" si="25"/>
        <v>74004.66</v>
      </c>
      <c r="AD146" s="19">
        <f t="shared" si="26"/>
        <v>24668.22</v>
      </c>
      <c r="AE146" s="19" t="s">
        <v>53</v>
      </c>
      <c r="AF146" s="25">
        <v>24254.97</v>
      </c>
      <c r="AG146" s="31">
        <f t="shared" si="27"/>
        <v>1.7037745253859302E-2</v>
      </c>
      <c r="AH146" t="e">
        <f ca="1">IF(_xlfn.XLOOKUP(D146,'参考（不要动）'!A:A,'参考（不要动）'!B:B)&lt;1,"无养老金")</f>
        <v>#NAME?</v>
      </c>
      <c r="AI146" t="e">
        <f>IF(_xlfn.XLOOKUP(D146,'参考（不要动）'!D:D,'参考（不要动）'!E:E)&lt;1,"无公益岗工资")</f>
        <v>#N/A</v>
      </c>
      <c r="AJ146" t="e">
        <f ca="1">IF(_xlfn.XLOOKUP(D146,'参考（不要动）'!G:G,'参考（不要动）'!H:H)&lt;1,"无其他工资")</f>
        <v>#NAME?</v>
      </c>
      <c r="AK146" t="b">
        <f>IF(_xlfn.XLOOKUP(D146,'参考（不要动）'!J:J,'参考（不要动）'!K:K)&lt;1,"无低保金")</f>
        <v>0</v>
      </c>
      <c r="AL146" t="e">
        <f>IF(_xlfn.XLOOKUP(D146,'参考（不要动）'!M:M,'参考（不要动）'!N:N)&lt;1,"无五保金")</f>
        <v>#N/A</v>
      </c>
      <c r="AM146" t="e">
        <f>IF(_xlfn.XLOOKUP(D146,'参考（不要动）'!P:P,'参考（不要动）'!Q:Q)&lt;1,"无产业奖励2000元")</f>
        <v>#N/A</v>
      </c>
      <c r="AN146" t="e">
        <f>_xlfn.XLOOKUP(D146,'参考（不要动）'!S:S,'参考（不要动）'!W:W)</f>
        <v>#N/A</v>
      </c>
      <c r="AO146" t="str">
        <f t="shared" si="28"/>
        <v>合格</v>
      </c>
      <c r="AP146" s="31">
        <f t="shared" si="29"/>
        <v>0.5</v>
      </c>
      <c r="AQ146" s="31" t="str">
        <f t="shared" si="20"/>
        <v>合格</v>
      </c>
    </row>
    <row r="147" spans="1:43" ht="15">
      <c r="A147" s="18">
        <v>145</v>
      </c>
      <c r="B147" s="19" t="s">
        <v>594</v>
      </c>
      <c r="C147" s="19" t="s">
        <v>648</v>
      </c>
      <c r="D147" s="19" t="s">
        <v>649</v>
      </c>
      <c r="E147" s="19" t="s">
        <v>650</v>
      </c>
      <c r="F147" s="19" t="s">
        <v>651</v>
      </c>
      <c r="G147" s="51" t="s">
        <v>648</v>
      </c>
      <c r="H147" s="19">
        <v>1</v>
      </c>
      <c r="I147" s="19">
        <v>1</v>
      </c>
      <c r="J147" s="19" t="s">
        <v>47</v>
      </c>
      <c r="K147" s="19">
        <f t="shared" si="21"/>
        <v>0</v>
      </c>
      <c r="L147" s="19"/>
      <c r="M147" s="19"/>
      <c r="N147" s="19">
        <v>3900</v>
      </c>
      <c r="O147" s="19">
        <f t="shared" si="22"/>
        <v>11025.9</v>
      </c>
      <c r="P147" s="19">
        <v>4655</v>
      </c>
      <c r="Q147" s="19"/>
      <c r="R147" s="19">
        <v>2040</v>
      </c>
      <c r="S147" s="19"/>
      <c r="T147" s="19"/>
      <c r="U147" s="19"/>
      <c r="V147" s="19"/>
      <c r="W147" s="19">
        <v>4330.8999999999996</v>
      </c>
      <c r="X147" s="19"/>
      <c r="Y147" s="19">
        <f t="shared" si="23"/>
        <v>0</v>
      </c>
      <c r="Z147" s="19"/>
      <c r="AA147" s="19"/>
      <c r="AB147" s="19">
        <f t="shared" si="24"/>
        <v>14925.9</v>
      </c>
      <c r="AC147" s="19">
        <f t="shared" si="25"/>
        <v>14925.9</v>
      </c>
      <c r="AD147" s="19">
        <f t="shared" si="26"/>
        <v>14925.9</v>
      </c>
      <c r="AE147" s="19" t="s">
        <v>48</v>
      </c>
      <c r="AF147" s="25">
        <v>14504.95</v>
      </c>
      <c r="AG147" s="31">
        <f t="shared" si="27"/>
        <v>2.9021127270345601E-2</v>
      </c>
      <c r="AH147" t="e">
        <f ca="1">IF(_xlfn.XLOOKUP(D147,'参考（不要动）'!A:A,'参考（不要动）'!B:B)&lt;1,"无养老金")</f>
        <v>#NAME?</v>
      </c>
      <c r="AI147" t="e">
        <f>IF(_xlfn.XLOOKUP(D147,'参考（不要动）'!D:D,'参考（不要动）'!E:E)&lt;1,"无公益岗工资")</f>
        <v>#N/A</v>
      </c>
      <c r="AJ147" t="e">
        <f ca="1">IF(_xlfn.XLOOKUP(D147,'参考（不要动）'!G:G,'参考（不要动）'!H:H)&lt;1,"无其他工资")</f>
        <v>#NAME?</v>
      </c>
      <c r="AK147" t="b">
        <f>IF(_xlfn.XLOOKUP(D147,'参考（不要动）'!J:J,'参考（不要动）'!K:K)&lt;1,"无低保金")</f>
        <v>0</v>
      </c>
      <c r="AL147" t="e">
        <f>IF(_xlfn.XLOOKUP(D147,'参考（不要动）'!M:M,'参考（不要动）'!N:N)&lt;1,"无五保金")</f>
        <v>#N/A</v>
      </c>
      <c r="AM147" t="e">
        <f>IF(_xlfn.XLOOKUP(D147,'参考（不要动）'!P:P,'参考（不要动）'!Q:Q)&lt;1,"无产业奖励2000元")</f>
        <v>#N/A</v>
      </c>
      <c r="AN147" t="e">
        <f>_xlfn.XLOOKUP(D147,'参考（不要动）'!S:S,'参考（不要动）'!W:W)</f>
        <v>#N/A</v>
      </c>
      <c r="AO147" t="str">
        <f t="shared" si="28"/>
        <v>合格</v>
      </c>
      <c r="AP147" s="31" t="e">
        <f t="shared" si="29"/>
        <v>#DIV/0!</v>
      </c>
      <c r="AQ147" s="31" t="e">
        <f t="shared" si="20"/>
        <v>#DIV/0!</v>
      </c>
    </row>
    <row r="148" spans="1:43" ht="15">
      <c r="A148" s="18">
        <v>146</v>
      </c>
      <c r="B148" s="19" t="s">
        <v>652</v>
      </c>
      <c r="C148" s="19" t="s">
        <v>653</v>
      </c>
      <c r="D148" s="19" t="s">
        <v>654</v>
      </c>
      <c r="E148" s="19" t="s">
        <v>655</v>
      </c>
      <c r="F148" s="19" t="s">
        <v>656</v>
      </c>
      <c r="G148" s="51" t="s">
        <v>653</v>
      </c>
      <c r="H148" s="19">
        <v>2</v>
      </c>
      <c r="I148" s="19">
        <v>2</v>
      </c>
      <c r="J148" s="19" t="s">
        <v>47</v>
      </c>
      <c r="K148" s="19">
        <f t="shared" si="21"/>
        <v>0</v>
      </c>
      <c r="L148" s="19"/>
      <c r="M148" s="19"/>
      <c r="N148" s="19">
        <v>6000</v>
      </c>
      <c r="O148" s="19">
        <f t="shared" si="22"/>
        <v>19349.28</v>
      </c>
      <c r="P148" s="19">
        <v>3880</v>
      </c>
      <c r="Q148" s="19"/>
      <c r="R148" s="19">
        <v>4320</v>
      </c>
      <c r="S148" s="19"/>
      <c r="T148" s="19">
        <v>166.28</v>
      </c>
      <c r="U148" s="19"/>
      <c r="V148" s="19"/>
      <c r="W148" s="19">
        <v>10983</v>
      </c>
      <c r="X148" s="19"/>
      <c r="Y148" s="19">
        <f t="shared" si="23"/>
        <v>0</v>
      </c>
      <c r="Z148" s="19"/>
      <c r="AA148" s="19"/>
      <c r="AB148" s="19">
        <f t="shared" si="24"/>
        <v>25349.279999999999</v>
      </c>
      <c r="AC148" s="19">
        <f t="shared" si="25"/>
        <v>25349.279999999999</v>
      </c>
      <c r="AD148" s="19">
        <f t="shared" si="26"/>
        <v>12674.64</v>
      </c>
      <c r="AE148" s="19" t="s">
        <v>53</v>
      </c>
      <c r="AF148" s="25">
        <v>10124.41</v>
      </c>
      <c r="AG148" s="32">
        <f t="shared" si="27"/>
        <v>0.25188924589185901</v>
      </c>
      <c r="AH148" t="e">
        <f ca="1">IF(_xlfn.XLOOKUP(D148,'参考（不要动）'!A:A,'参考（不要动）'!B:B)&lt;1,"无养老金")</f>
        <v>#NAME?</v>
      </c>
      <c r="AI148" t="e">
        <f>IF(_xlfn.XLOOKUP(D148,'参考（不要动）'!D:D,'参考（不要动）'!E:E)&lt;1,"无公益岗工资")</f>
        <v>#N/A</v>
      </c>
      <c r="AJ148" t="e">
        <f ca="1">IF(_xlfn.XLOOKUP(D148,'参考（不要动）'!G:G,'参考（不要动）'!H:H)&lt;1,"无其他工资")</f>
        <v>#NAME?</v>
      </c>
      <c r="AK148" t="b">
        <f>IF(_xlfn.XLOOKUP(D148,'参考（不要动）'!J:J,'参考（不要动）'!K:K)&lt;1,"无低保金")</f>
        <v>0</v>
      </c>
      <c r="AL148" t="e">
        <f>IF(_xlfn.XLOOKUP(D148,'参考（不要动）'!M:M,'参考（不要动）'!N:N)&lt;1,"无五保金")</f>
        <v>#N/A</v>
      </c>
      <c r="AM148" t="e">
        <f>IF(_xlfn.XLOOKUP(D148,'参考（不要动）'!P:P,'参考（不要动）'!Q:Q)&lt;1,"无产业奖励2000元")</f>
        <v>#N/A</v>
      </c>
      <c r="AN148" t="e">
        <f>_xlfn.XLOOKUP(D148,'参考（不要动）'!S:S,'参考（不要动）'!W:W)</f>
        <v>#N/A</v>
      </c>
      <c r="AO148" t="str">
        <f t="shared" si="28"/>
        <v>合格</v>
      </c>
      <c r="AP148" s="31" t="e">
        <f t="shared" si="29"/>
        <v>#DIV/0!</v>
      </c>
      <c r="AQ148" s="31" t="e">
        <f t="shared" si="20"/>
        <v>#DIV/0!</v>
      </c>
    </row>
    <row r="149" spans="1:43" ht="15">
      <c r="A149" s="18">
        <v>147</v>
      </c>
      <c r="B149" s="19" t="s">
        <v>652</v>
      </c>
      <c r="C149" s="19" t="s">
        <v>657</v>
      </c>
      <c r="D149" s="19" t="s">
        <v>658</v>
      </c>
      <c r="E149" s="19" t="s">
        <v>659</v>
      </c>
      <c r="F149" s="19" t="s">
        <v>660</v>
      </c>
      <c r="G149" s="51" t="s">
        <v>657</v>
      </c>
      <c r="H149" s="19">
        <v>5</v>
      </c>
      <c r="I149" s="19">
        <v>5</v>
      </c>
      <c r="J149" s="19" t="s">
        <v>47</v>
      </c>
      <c r="K149" s="19">
        <f t="shared" si="21"/>
        <v>30000</v>
      </c>
      <c r="L149" s="19"/>
      <c r="M149" s="19">
        <v>30000</v>
      </c>
      <c r="N149" s="19"/>
      <c r="O149" s="19">
        <f t="shared" si="22"/>
        <v>7489.87</v>
      </c>
      <c r="P149" s="19"/>
      <c r="Q149" s="19"/>
      <c r="R149" s="19">
        <v>2160</v>
      </c>
      <c r="S149" s="19"/>
      <c r="T149" s="19">
        <v>172.7</v>
      </c>
      <c r="U149" s="19"/>
      <c r="V149" s="19">
        <v>1700</v>
      </c>
      <c r="W149" s="19">
        <v>3457.17</v>
      </c>
      <c r="X149" s="19">
        <v>60000</v>
      </c>
      <c r="Y149" s="19">
        <f t="shared" si="23"/>
        <v>20000</v>
      </c>
      <c r="Z149" s="19">
        <v>20000</v>
      </c>
      <c r="AA149" s="19"/>
      <c r="AB149" s="19">
        <f t="shared" si="24"/>
        <v>97489.87</v>
      </c>
      <c r="AC149" s="19">
        <f t="shared" si="25"/>
        <v>77489.87</v>
      </c>
      <c r="AD149" s="19">
        <f t="shared" si="26"/>
        <v>15497.974</v>
      </c>
      <c r="AE149" s="19" t="s">
        <v>53</v>
      </c>
      <c r="AF149" s="25">
        <v>13947.74</v>
      </c>
      <c r="AG149" s="30">
        <f t="shared" si="27"/>
        <v>0.111145891735865</v>
      </c>
      <c r="AH149" t="e">
        <f ca="1">IF(_xlfn.XLOOKUP(D149,'参考（不要动）'!A:A,'参考（不要动）'!B:B)&lt;1,"无养老金")</f>
        <v>#NAME?</v>
      </c>
      <c r="AI149" t="e">
        <f>IF(_xlfn.XLOOKUP(D149,'参考（不要动）'!D:D,'参考（不要动）'!E:E)&lt;1,"无公益岗工资")</f>
        <v>#N/A</v>
      </c>
      <c r="AJ149" t="e">
        <f ca="1">IF(_xlfn.XLOOKUP(D149,'参考（不要动）'!G:G,'参考（不要动）'!H:H)&lt;1,"无其他工资")</f>
        <v>#NAME?</v>
      </c>
      <c r="AK149" t="e">
        <f>IF(_xlfn.XLOOKUP(D149,'参考（不要动）'!J:J,'参考（不要动）'!K:K)&lt;1,"无低保金")</f>
        <v>#N/A</v>
      </c>
      <c r="AL149" t="e">
        <f>IF(_xlfn.XLOOKUP(D149,'参考（不要动）'!M:M,'参考（不要动）'!N:N)&lt;1,"无五保金")</f>
        <v>#N/A</v>
      </c>
      <c r="AM149" t="e">
        <f>IF(_xlfn.XLOOKUP(D149,'参考（不要动）'!P:P,'参考（不要动）'!Q:Q)&lt;1,"无产业奖励2000元")</f>
        <v>#N/A</v>
      </c>
      <c r="AN149">
        <v>0</v>
      </c>
      <c r="AO149" t="str">
        <f t="shared" si="28"/>
        <v>合格</v>
      </c>
      <c r="AP149" s="31">
        <f t="shared" si="29"/>
        <v>0.33333333333333298</v>
      </c>
      <c r="AQ149" s="31" t="str">
        <f t="shared" si="20"/>
        <v>合格</v>
      </c>
    </row>
    <row r="150" spans="1:43" ht="15">
      <c r="A150" s="18">
        <v>148</v>
      </c>
      <c r="B150" s="19" t="s">
        <v>652</v>
      </c>
      <c r="C150" s="19" t="s">
        <v>661</v>
      </c>
      <c r="D150" s="19" t="s">
        <v>662</v>
      </c>
      <c r="E150" s="19" t="s">
        <v>663</v>
      </c>
      <c r="F150" s="19" t="s">
        <v>664</v>
      </c>
      <c r="G150" s="51" t="s">
        <v>661</v>
      </c>
      <c r="H150" s="19">
        <v>3</v>
      </c>
      <c r="I150" s="19">
        <v>3</v>
      </c>
      <c r="J150" s="19" t="s">
        <v>47</v>
      </c>
      <c r="K150" s="19">
        <f t="shared" si="21"/>
        <v>38760</v>
      </c>
      <c r="L150" s="19">
        <v>8760</v>
      </c>
      <c r="M150" s="19">
        <v>30000</v>
      </c>
      <c r="N150" s="19"/>
      <c r="O150" s="19">
        <f t="shared" si="22"/>
        <v>2426.84</v>
      </c>
      <c r="P150" s="19"/>
      <c r="Q150" s="19"/>
      <c r="R150" s="19"/>
      <c r="S150" s="19"/>
      <c r="T150" s="19">
        <v>207.24</v>
      </c>
      <c r="U150" s="19"/>
      <c r="V150" s="19"/>
      <c r="W150" s="19">
        <v>2219.6</v>
      </c>
      <c r="X150" s="19">
        <v>30000</v>
      </c>
      <c r="Y150" s="19">
        <f t="shared" si="23"/>
        <v>15000</v>
      </c>
      <c r="Z150" s="19">
        <v>15000</v>
      </c>
      <c r="AA150" s="19"/>
      <c r="AB150" s="19">
        <f t="shared" si="24"/>
        <v>71186.84</v>
      </c>
      <c r="AC150" s="19">
        <f t="shared" si="25"/>
        <v>56186.84</v>
      </c>
      <c r="AD150" s="19">
        <f t="shared" si="26"/>
        <v>18728.946666666699</v>
      </c>
      <c r="AE150" s="19" t="s">
        <v>48</v>
      </c>
      <c r="AF150" s="25">
        <v>12601.28</v>
      </c>
      <c r="AG150" s="32">
        <f t="shared" si="27"/>
        <v>0.486273352125078</v>
      </c>
      <c r="AH150" t="e">
        <f ca="1">IF(_xlfn.XLOOKUP(D150,'参考（不要动）'!A:A,'参考（不要动）'!B:B)&lt;1,"无养老金")</f>
        <v>#NAME?</v>
      </c>
      <c r="AI150" t="b">
        <f>IF(_xlfn.XLOOKUP(D150,'参考（不要动）'!D:D,'参考（不要动）'!E:E)&lt;1,"无公益岗工资")</f>
        <v>0</v>
      </c>
      <c r="AJ150" t="e">
        <f ca="1">IF(_xlfn.XLOOKUP(D150,'参考（不要动）'!G:G,'参考（不要动）'!H:H)&lt;1,"无其他工资")</f>
        <v>#NAME?</v>
      </c>
      <c r="AK150" t="e">
        <f>IF(_xlfn.XLOOKUP(D150,'参考（不要动）'!J:J,'参考（不要动）'!K:K)&lt;1,"无低保金")</f>
        <v>#N/A</v>
      </c>
      <c r="AL150" t="e">
        <f>IF(_xlfn.XLOOKUP(D150,'参考（不要动）'!M:M,'参考（不要动）'!N:N)&lt;1,"无五保金")</f>
        <v>#N/A</v>
      </c>
      <c r="AM150" t="e">
        <f>IF(_xlfn.XLOOKUP(D150,'参考（不要动）'!P:P,'参考（不要动）'!Q:Q)&lt;1,"无产业奖励2000元")</f>
        <v>#N/A</v>
      </c>
      <c r="AN150" t="e">
        <f>_xlfn.XLOOKUP(D150,'参考（不要动）'!S:S,'参考（不要动）'!W:W)</f>
        <v>#N/A</v>
      </c>
      <c r="AO150" t="str">
        <f t="shared" si="28"/>
        <v>合格</v>
      </c>
      <c r="AP150" s="31">
        <f t="shared" si="29"/>
        <v>0.5</v>
      </c>
      <c r="AQ150" s="31" t="str">
        <f t="shared" si="20"/>
        <v>合格</v>
      </c>
    </row>
    <row r="151" spans="1:43" ht="15">
      <c r="A151" s="18">
        <v>149</v>
      </c>
      <c r="B151" s="19" t="s">
        <v>652</v>
      </c>
      <c r="C151" s="19" t="s">
        <v>665</v>
      </c>
      <c r="D151" s="19" t="s">
        <v>666</v>
      </c>
      <c r="E151" s="19" t="s">
        <v>667</v>
      </c>
      <c r="F151" s="19" t="s">
        <v>668</v>
      </c>
      <c r="G151" s="51" t="s">
        <v>665</v>
      </c>
      <c r="H151" s="19">
        <v>1</v>
      </c>
      <c r="I151" s="19">
        <v>1</v>
      </c>
      <c r="J151" s="19" t="s">
        <v>47</v>
      </c>
      <c r="K151" s="19">
        <f t="shared" si="21"/>
        <v>0</v>
      </c>
      <c r="L151" s="19"/>
      <c r="M151" s="19"/>
      <c r="N151" s="19">
        <v>6000</v>
      </c>
      <c r="O151" s="19">
        <f t="shared" si="22"/>
        <v>12468.37</v>
      </c>
      <c r="P151" s="19">
        <v>4245</v>
      </c>
      <c r="Q151" s="19"/>
      <c r="R151" s="19">
        <v>2160</v>
      </c>
      <c r="S151" s="19"/>
      <c r="T151" s="19">
        <v>34.5</v>
      </c>
      <c r="U151" s="19"/>
      <c r="V151" s="19"/>
      <c r="W151" s="19">
        <v>6028.87</v>
      </c>
      <c r="X151" s="19"/>
      <c r="Y151" s="19">
        <f t="shared" si="23"/>
        <v>0</v>
      </c>
      <c r="Z151" s="19"/>
      <c r="AA151" s="19"/>
      <c r="AB151" s="19">
        <f t="shared" si="24"/>
        <v>18468.37</v>
      </c>
      <c r="AC151" s="19">
        <f t="shared" si="25"/>
        <v>18468.37</v>
      </c>
      <c r="AD151" s="19">
        <f t="shared" si="26"/>
        <v>18468.37</v>
      </c>
      <c r="AE151" s="19" t="s">
        <v>48</v>
      </c>
      <c r="AF151" s="25">
        <v>14515.26</v>
      </c>
      <c r="AG151" s="32">
        <f t="shared" si="27"/>
        <v>0.27234165974291902</v>
      </c>
      <c r="AH151" t="e">
        <f ca="1">IF(_xlfn.XLOOKUP(D151,'参考（不要动）'!A:A,'参考（不要动）'!B:B)&lt;1,"无养老金")</f>
        <v>#NAME?</v>
      </c>
      <c r="AI151" t="e">
        <f>IF(_xlfn.XLOOKUP(D151,'参考（不要动）'!D:D,'参考（不要动）'!E:E)&lt;1,"无公益岗工资")</f>
        <v>#N/A</v>
      </c>
      <c r="AJ151" t="e">
        <f ca="1">IF(_xlfn.XLOOKUP(D151,'参考（不要动）'!G:G,'参考（不要动）'!H:H)&lt;1,"无其他工资")</f>
        <v>#NAME?</v>
      </c>
      <c r="AK151" t="b">
        <f>IF(_xlfn.XLOOKUP(D151,'参考（不要动）'!J:J,'参考（不要动）'!K:K)&lt;1,"无低保金")</f>
        <v>0</v>
      </c>
      <c r="AL151" t="e">
        <f>IF(_xlfn.XLOOKUP(D151,'参考（不要动）'!M:M,'参考（不要动）'!N:N)&lt;1,"无五保金")</f>
        <v>#N/A</v>
      </c>
      <c r="AM151" t="e">
        <f>IF(_xlfn.XLOOKUP(D151,'参考（不要动）'!P:P,'参考（不要动）'!Q:Q)&lt;1,"无产业奖励2000元")</f>
        <v>#N/A</v>
      </c>
      <c r="AN151" t="e">
        <f>_xlfn.XLOOKUP(D151,'参考（不要动）'!S:S,'参考（不要动）'!W:W)</f>
        <v>#N/A</v>
      </c>
      <c r="AO151" t="str">
        <f t="shared" si="28"/>
        <v>合格</v>
      </c>
      <c r="AP151" s="31" t="e">
        <f t="shared" si="29"/>
        <v>#DIV/0!</v>
      </c>
      <c r="AQ151" s="31" t="e">
        <f t="shared" si="20"/>
        <v>#DIV/0!</v>
      </c>
    </row>
    <row r="152" spans="1:43" ht="15">
      <c r="A152" s="18">
        <v>150</v>
      </c>
      <c r="B152" s="19" t="s">
        <v>652</v>
      </c>
      <c r="C152" s="19" t="s">
        <v>669</v>
      </c>
      <c r="D152" s="19" t="s">
        <v>670</v>
      </c>
      <c r="E152" s="19" t="s">
        <v>671</v>
      </c>
      <c r="F152" s="19" t="s">
        <v>672</v>
      </c>
      <c r="G152" s="51" t="s">
        <v>669</v>
      </c>
      <c r="H152" s="19">
        <v>2</v>
      </c>
      <c r="I152" s="19">
        <v>2</v>
      </c>
      <c r="J152" s="19" t="s">
        <v>47</v>
      </c>
      <c r="K152" s="19">
        <f t="shared" si="21"/>
        <v>20000</v>
      </c>
      <c r="L152" s="19"/>
      <c r="M152" s="19">
        <v>20000</v>
      </c>
      <c r="N152" s="19">
        <v>5000</v>
      </c>
      <c r="O152" s="19">
        <f t="shared" si="22"/>
        <v>8313.98</v>
      </c>
      <c r="P152" s="19"/>
      <c r="Q152" s="19"/>
      <c r="R152" s="19">
        <v>850</v>
      </c>
      <c r="S152" s="19">
        <v>960</v>
      </c>
      <c r="T152" s="19">
        <v>103.62</v>
      </c>
      <c r="U152" s="19"/>
      <c r="V152" s="19"/>
      <c r="W152" s="19">
        <v>6400.36</v>
      </c>
      <c r="X152" s="19"/>
      <c r="Y152" s="19">
        <f t="shared" si="23"/>
        <v>0</v>
      </c>
      <c r="Z152" s="19"/>
      <c r="AA152" s="19"/>
      <c r="AB152" s="19">
        <f t="shared" si="24"/>
        <v>33313.980000000003</v>
      </c>
      <c r="AC152" s="19">
        <f t="shared" si="25"/>
        <v>33313.980000000003</v>
      </c>
      <c r="AD152" s="19">
        <f t="shared" si="26"/>
        <v>16656.990000000002</v>
      </c>
      <c r="AE152" s="19" t="s">
        <v>53</v>
      </c>
      <c r="AF152" s="25">
        <v>15792.4</v>
      </c>
      <c r="AG152" s="31">
        <f t="shared" si="27"/>
        <v>5.4747220181859797E-2</v>
      </c>
      <c r="AH152" t="e">
        <f ca="1">IF(_xlfn.XLOOKUP(D152,'参考（不要动）'!A:A,'参考（不要动）'!B:B)&lt;1,"无养老金")</f>
        <v>#NAME?</v>
      </c>
      <c r="AI152" t="e">
        <f>IF(_xlfn.XLOOKUP(D152,'参考（不要动）'!D:D,'参考（不要动）'!E:E)&lt;1,"无公益岗工资")</f>
        <v>#N/A</v>
      </c>
      <c r="AJ152" t="e">
        <f ca="1">IF(_xlfn.XLOOKUP(D152,'参考（不要动）'!G:G,'参考（不要动）'!H:H)&lt;1,"无其他工资")</f>
        <v>#NAME?</v>
      </c>
      <c r="AK152" t="e">
        <f>IF(_xlfn.XLOOKUP(D152,'参考（不要动）'!J:J,'参考（不要动）'!K:K)&lt;1,"无低保金")</f>
        <v>#N/A</v>
      </c>
      <c r="AL152" t="e">
        <f>IF(_xlfn.XLOOKUP(D152,'参考（不要动）'!M:M,'参考（不要动）'!N:N)&lt;1,"无五保金")</f>
        <v>#N/A</v>
      </c>
      <c r="AM152" t="e">
        <f>IF(_xlfn.XLOOKUP(D152,'参考（不要动）'!P:P,'参考（不要动）'!Q:Q)&lt;1,"无产业奖励2000元")</f>
        <v>#N/A</v>
      </c>
      <c r="AN152" t="e">
        <f>_xlfn.XLOOKUP(D152,'参考（不要动）'!S:S,'参考（不要动）'!W:W)</f>
        <v>#N/A</v>
      </c>
      <c r="AO152" t="str">
        <f t="shared" si="28"/>
        <v>合格</v>
      </c>
      <c r="AP152" s="31" t="e">
        <f t="shared" si="29"/>
        <v>#DIV/0!</v>
      </c>
      <c r="AQ152" s="31" t="e">
        <f t="shared" si="20"/>
        <v>#DIV/0!</v>
      </c>
    </row>
    <row r="153" spans="1:43" ht="15">
      <c r="A153" s="18">
        <v>151</v>
      </c>
      <c r="B153" s="19" t="s">
        <v>652</v>
      </c>
      <c r="C153" s="19" t="s">
        <v>673</v>
      </c>
      <c r="D153" s="19" t="s">
        <v>674</v>
      </c>
      <c r="E153" s="19" t="s">
        <v>675</v>
      </c>
      <c r="F153" s="19" t="s">
        <v>676</v>
      </c>
      <c r="G153" s="51" t="s">
        <v>673</v>
      </c>
      <c r="H153" s="19">
        <v>2</v>
      </c>
      <c r="I153" s="19">
        <v>2</v>
      </c>
      <c r="J153" s="19" t="s">
        <v>47</v>
      </c>
      <c r="K153" s="19">
        <f t="shared" si="21"/>
        <v>20760</v>
      </c>
      <c r="L153" s="19">
        <v>8760</v>
      </c>
      <c r="M153" s="19">
        <v>12000</v>
      </c>
      <c r="N153" s="19"/>
      <c r="O153" s="19">
        <f t="shared" si="22"/>
        <v>17706.189999999999</v>
      </c>
      <c r="P153" s="19">
        <v>8700</v>
      </c>
      <c r="Q153" s="19"/>
      <c r="R153" s="19">
        <v>4080</v>
      </c>
      <c r="S153" s="19"/>
      <c r="T153" s="19">
        <v>206.6</v>
      </c>
      <c r="U153" s="19"/>
      <c r="V153" s="19"/>
      <c r="W153" s="19">
        <v>4719.59</v>
      </c>
      <c r="X153" s="19"/>
      <c r="Y153" s="19">
        <f t="shared" si="23"/>
        <v>0</v>
      </c>
      <c r="Z153" s="19"/>
      <c r="AA153" s="19"/>
      <c r="AB153" s="19">
        <f t="shared" si="24"/>
        <v>38466.19</v>
      </c>
      <c r="AC153" s="19">
        <f t="shared" si="25"/>
        <v>38466.19</v>
      </c>
      <c r="AD153" s="19">
        <f t="shared" si="26"/>
        <v>19233.095000000001</v>
      </c>
      <c r="AE153" s="19" t="s">
        <v>124</v>
      </c>
      <c r="AF153" s="25">
        <v>18787.25</v>
      </c>
      <c r="AG153" s="31">
        <f t="shared" si="27"/>
        <v>2.3731253908901E-2</v>
      </c>
      <c r="AH153" t="e">
        <f ca="1">IF(_xlfn.XLOOKUP(D153,'参考（不要动）'!A:A,'参考（不要动）'!B:B)&lt;1,"无养老金")</f>
        <v>#NAME?</v>
      </c>
      <c r="AI153" t="b">
        <f>IF(_xlfn.XLOOKUP(D153,'参考（不要动）'!D:D,'参考（不要动）'!E:E)&lt;1,"无公益岗工资")</f>
        <v>0</v>
      </c>
      <c r="AJ153" t="e">
        <f ca="1">IF(_xlfn.XLOOKUP(D153,'参考（不要动）'!G:G,'参考（不要动）'!H:H)&lt;1,"无其他工资")</f>
        <v>#NAME?</v>
      </c>
      <c r="AK153" t="b">
        <f>IF(_xlfn.XLOOKUP(D153,'参考（不要动）'!J:J,'参考（不要动）'!K:K)&lt;1,"无低保金")</f>
        <v>0</v>
      </c>
      <c r="AL153" t="e">
        <f>IF(_xlfn.XLOOKUP(D153,'参考（不要动）'!M:M,'参考（不要动）'!N:N)&lt;1,"无五保金")</f>
        <v>#N/A</v>
      </c>
      <c r="AM153" t="e">
        <f>IF(_xlfn.XLOOKUP(D153,'参考（不要动）'!P:P,'参考（不要动）'!Q:Q)&lt;1,"无产业奖励2000元")</f>
        <v>#N/A</v>
      </c>
      <c r="AN153" t="e">
        <f>_xlfn.XLOOKUP(D153,'参考（不要动）'!S:S,'参考（不要动）'!W:W)</f>
        <v>#N/A</v>
      </c>
      <c r="AO153" t="str">
        <f t="shared" si="28"/>
        <v>合格</v>
      </c>
      <c r="AP153" s="31" t="e">
        <f t="shared" si="29"/>
        <v>#DIV/0!</v>
      </c>
      <c r="AQ153" s="31" t="e">
        <f t="shared" si="20"/>
        <v>#DIV/0!</v>
      </c>
    </row>
    <row r="154" spans="1:43" ht="15">
      <c r="A154" s="18">
        <v>152</v>
      </c>
      <c r="B154" s="19" t="s">
        <v>652</v>
      </c>
      <c r="C154" s="19" t="s">
        <v>677</v>
      </c>
      <c r="D154" s="19" t="s">
        <v>678</v>
      </c>
      <c r="E154" s="19" t="s">
        <v>679</v>
      </c>
      <c r="F154" s="19" t="s">
        <v>680</v>
      </c>
      <c r="G154" s="51" t="s">
        <v>681</v>
      </c>
      <c r="H154" s="19">
        <v>1</v>
      </c>
      <c r="I154" s="19">
        <v>1</v>
      </c>
      <c r="J154" s="19" t="s">
        <v>47</v>
      </c>
      <c r="K154" s="19">
        <f t="shared" si="21"/>
        <v>0</v>
      </c>
      <c r="L154" s="19"/>
      <c r="M154" s="19"/>
      <c r="N154" s="19">
        <v>5000</v>
      </c>
      <c r="O154" s="19">
        <f t="shared" si="22"/>
        <v>13130.24</v>
      </c>
      <c r="P154" s="19"/>
      <c r="Q154" s="19">
        <v>9530</v>
      </c>
      <c r="R154" s="19">
        <v>2040</v>
      </c>
      <c r="S154" s="19"/>
      <c r="T154" s="19">
        <v>34.54</v>
      </c>
      <c r="U154" s="19"/>
      <c r="V154" s="19"/>
      <c r="W154" s="19">
        <v>1525.7</v>
      </c>
      <c r="X154" s="19"/>
      <c r="Y154" s="19">
        <f t="shared" si="23"/>
        <v>0</v>
      </c>
      <c r="Z154" s="19"/>
      <c r="AA154" s="19"/>
      <c r="AB154" s="19">
        <f t="shared" si="24"/>
        <v>18130.240000000002</v>
      </c>
      <c r="AC154" s="19">
        <f t="shared" si="25"/>
        <v>18130.240000000002</v>
      </c>
      <c r="AD154" s="19">
        <f t="shared" si="26"/>
        <v>18130.240000000002</v>
      </c>
      <c r="AE154" s="19" t="s">
        <v>48</v>
      </c>
      <c r="AF154" s="25">
        <v>17608.77</v>
      </c>
      <c r="AG154" s="31">
        <f t="shared" si="27"/>
        <v>2.9614220641191898E-2</v>
      </c>
      <c r="AH154" t="e">
        <f ca="1">IF(_xlfn.XLOOKUP(D154,'参考（不要动）'!A:A,'参考（不要动）'!B:B)&lt;1,"无养老金")</f>
        <v>#NAME?</v>
      </c>
      <c r="AI154" t="e">
        <f>IF(_xlfn.XLOOKUP(D154,'参考（不要动）'!D:D,'参考（不要动）'!E:E)&lt;1,"无公益岗工资")</f>
        <v>#N/A</v>
      </c>
      <c r="AJ154" t="e">
        <f ca="1">IF(_xlfn.XLOOKUP(D154,'参考（不要动）'!G:G,'参考（不要动）'!H:H)&lt;1,"无其他工资")</f>
        <v>#NAME?</v>
      </c>
      <c r="AK154" t="e">
        <f>IF(_xlfn.XLOOKUP(D154,'参考（不要动）'!J:J,'参考（不要动）'!K:K)&lt;1,"无低保金")</f>
        <v>#N/A</v>
      </c>
      <c r="AL154" t="b">
        <f>IF(_xlfn.XLOOKUP(D154,'参考（不要动）'!M:M,'参考（不要动）'!N:N)&lt;1,"无五保金")</f>
        <v>0</v>
      </c>
      <c r="AM154" t="e">
        <f>IF(_xlfn.XLOOKUP(D154,'参考（不要动）'!P:P,'参考（不要动）'!Q:Q)&lt;1,"无产业奖励2000元")</f>
        <v>#N/A</v>
      </c>
      <c r="AN154" t="e">
        <f>_xlfn.XLOOKUP(D154,'参考（不要动）'!S:S,'参考（不要动）'!W:W)</f>
        <v>#N/A</v>
      </c>
      <c r="AO154" t="str">
        <f t="shared" si="28"/>
        <v>合格</v>
      </c>
      <c r="AP154" s="31" t="e">
        <f t="shared" si="29"/>
        <v>#DIV/0!</v>
      </c>
      <c r="AQ154" s="31" t="e">
        <f t="shared" si="20"/>
        <v>#DIV/0!</v>
      </c>
    </row>
    <row r="155" spans="1:43" ht="15">
      <c r="A155" s="18">
        <v>153</v>
      </c>
      <c r="B155" s="19" t="s">
        <v>652</v>
      </c>
      <c r="C155" s="19" t="s">
        <v>682</v>
      </c>
      <c r="D155" s="19" t="s">
        <v>683</v>
      </c>
      <c r="E155" s="19" t="s">
        <v>684</v>
      </c>
      <c r="F155" s="19" t="s">
        <v>685</v>
      </c>
      <c r="G155" s="51" t="s">
        <v>682</v>
      </c>
      <c r="H155" s="19">
        <v>3</v>
      </c>
      <c r="I155" s="19">
        <v>3</v>
      </c>
      <c r="J155" s="19" t="s">
        <v>47</v>
      </c>
      <c r="K155" s="19">
        <f t="shared" si="21"/>
        <v>31000</v>
      </c>
      <c r="L155" s="19"/>
      <c r="M155" s="19">
        <v>31000</v>
      </c>
      <c r="N155" s="19">
        <v>20000</v>
      </c>
      <c r="O155" s="19">
        <f t="shared" si="22"/>
        <v>16196.96</v>
      </c>
      <c r="P155" s="19">
        <v>5550</v>
      </c>
      <c r="Q155" s="19"/>
      <c r="R155" s="19">
        <v>2040</v>
      </c>
      <c r="S155" s="19"/>
      <c r="T155" s="19">
        <v>172.7</v>
      </c>
      <c r="U155" s="19"/>
      <c r="V155" s="19"/>
      <c r="W155" s="19">
        <v>8434.26</v>
      </c>
      <c r="X155" s="19"/>
      <c r="Y155" s="19">
        <f t="shared" si="23"/>
        <v>0</v>
      </c>
      <c r="Z155" s="19"/>
      <c r="AA155" s="19"/>
      <c r="AB155" s="19">
        <f t="shared" si="24"/>
        <v>67196.960000000006</v>
      </c>
      <c r="AC155" s="19">
        <f t="shared" si="25"/>
        <v>67196.960000000006</v>
      </c>
      <c r="AD155" s="19">
        <f t="shared" si="26"/>
        <v>22398.9866666667</v>
      </c>
      <c r="AE155" s="19" t="s">
        <v>48</v>
      </c>
      <c r="AF155" s="25">
        <v>22299.17</v>
      </c>
      <c r="AG155" s="31">
        <f t="shared" si="27"/>
        <v>4.4762503118592296E-3</v>
      </c>
      <c r="AH155" t="e">
        <f ca="1">IF(_xlfn.XLOOKUP(D155,'参考（不要动）'!A:A,'参考（不要动）'!B:B)&lt;1,"无养老金")</f>
        <v>#NAME?</v>
      </c>
      <c r="AI155" t="e">
        <f>IF(_xlfn.XLOOKUP(D155,'参考（不要动）'!D:D,'参考（不要动）'!E:E)&lt;1,"无公益岗工资")</f>
        <v>#N/A</v>
      </c>
      <c r="AJ155" t="e">
        <f ca="1">IF(_xlfn.XLOOKUP(D155,'参考（不要动）'!G:G,'参考（不要动）'!H:H)&lt;1,"无其他工资")</f>
        <v>#NAME?</v>
      </c>
      <c r="AK155" t="e">
        <f>IF(_xlfn.XLOOKUP(D155,'参考（不要动）'!J:J,'参考（不要动）'!K:K)&lt;1,"无低保金")</f>
        <v>#N/A</v>
      </c>
      <c r="AL155" t="e">
        <f>IF(_xlfn.XLOOKUP(D155,'参考（不要动）'!M:M,'参考（不要动）'!N:N)&lt;1,"无五保金")</f>
        <v>#N/A</v>
      </c>
      <c r="AM155" t="e">
        <f>IF(_xlfn.XLOOKUP(D155,'参考（不要动）'!P:P,'参考（不要动）'!Q:Q)&lt;1,"无产业奖励2000元")</f>
        <v>#N/A</v>
      </c>
      <c r="AN155" t="e">
        <f>_xlfn.XLOOKUP(D155,'参考（不要动）'!S:S,'参考（不要动）'!W:W)</f>
        <v>#N/A</v>
      </c>
      <c r="AO155" t="str">
        <f t="shared" si="28"/>
        <v>合格</v>
      </c>
      <c r="AP155" s="31" t="e">
        <f t="shared" si="29"/>
        <v>#DIV/0!</v>
      </c>
      <c r="AQ155" s="31" t="e">
        <f t="shared" si="20"/>
        <v>#DIV/0!</v>
      </c>
    </row>
    <row r="156" spans="1:43" ht="15">
      <c r="A156" s="18">
        <v>154</v>
      </c>
      <c r="B156" s="19" t="s">
        <v>652</v>
      </c>
      <c r="C156" s="19" t="s">
        <v>686</v>
      </c>
      <c r="D156" s="19" t="s">
        <v>687</v>
      </c>
      <c r="E156" s="19" t="s">
        <v>688</v>
      </c>
      <c r="F156" s="19" t="s">
        <v>689</v>
      </c>
      <c r="G156" s="51" t="s">
        <v>690</v>
      </c>
      <c r="H156" s="19">
        <v>2</v>
      </c>
      <c r="I156" s="19">
        <v>2</v>
      </c>
      <c r="J156" s="19" t="s">
        <v>47</v>
      </c>
      <c r="K156" s="19">
        <f t="shared" si="21"/>
        <v>0</v>
      </c>
      <c r="L156" s="19"/>
      <c r="M156" s="19"/>
      <c r="N156" s="19"/>
      <c r="O156" s="19">
        <f t="shared" si="22"/>
        <v>12489.58</v>
      </c>
      <c r="P156" s="19">
        <v>4230</v>
      </c>
      <c r="Q156" s="19"/>
      <c r="R156" s="19"/>
      <c r="S156" s="19"/>
      <c r="T156" s="19">
        <v>69.08</v>
      </c>
      <c r="U156" s="19"/>
      <c r="V156" s="19"/>
      <c r="W156" s="19">
        <v>8190.5</v>
      </c>
      <c r="X156" s="19">
        <v>45000</v>
      </c>
      <c r="Y156" s="19">
        <f t="shared" si="23"/>
        <v>10000</v>
      </c>
      <c r="Z156" s="19">
        <v>10000</v>
      </c>
      <c r="AA156" s="19"/>
      <c r="AB156" s="19">
        <f t="shared" si="24"/>
        <v>57489.58</v>
      </c>
      <c r="AC156" s="19">
        <f t="shared" si="25"/>
        <v>47489.58</v>
      </c>
      <c r="AD156" s="19">
        <f t="shared" si="26"/>
        <v>23744.79</v>
      </c>
      <c r="AE156" s="19" t="s">
        <v>48</v>
      </c>
      <c r="AF156" s="25">
        <v>23700.959999999999</v>
      </c>
      <c r="AG156" s="31">
        <f t="shared" si="27"/>
        <v>1.84929218056997E-3</v>
      </c>
      <c r="AH156" t="e">
        <f ca="1">IF(_xlfn.XLOOKUP(D156,'参考（不要动）'!A:A,'参考（不要动）'!B:B)&lt;1,"无养老金")</f>
        <v>#NAME?</v>
      </c>
      <c r="AI156" t="e">
        <f>IF(_xlfn.XLOOKUP(D156,'参考（不要动）'!D:D,'参考（不要动）'!E:E)&lt;1,"无公益岗工资")</f>
        <v>#N/A</v>
      </c>
      <c r="AJ156" t="e">
        <f ca="1">IF(_xlfn.XLOOKUP(D156,'参考（不要动）'!G:G,'参考（不要动）'!H:H)&lt;1,"无其他工资")</f>
        <v>#NAME?</v>
      </c>
      <c r="AK156" t="b">
        <f>IF(_xlfn.XLOOKUP(D156,'参考（不要动）'!J:J,'参考（不要动）'!K:K)&lt;1,"无低保金")</f>
        <v>0</v>
      </c>
      <c r="AL156" t="e">
        <f>IF(_xlfn.XLOOKUP(D156,'参考（不要动）'!M:M,'参考（不要动）'!N:N)&lt;1,"无五保金")</f>
        <v>#N/A</v>
      </c>
      <c r="AM156" t="e">
        <f>IF(_xlfn.XLOOKUP(D156,'参考（不要动）'!P:P,'参考（不要动）'!Q:Q)&lt;1,"无产业奖励2000元")</f>
        <v>#N/A</v>
      </c>
      <c r="AN156" t="e">
        <f>_xlfn.XLOOKUP(D156,'参考（不要动）'!S:S,'参考（不要动）'!W:W)</f>
        <v>#N/A</v>
      </c>
      <c r="AO156" t="str">
        <f t="shared" si="28"/>
        <v>合格</v>
      </c>
      <c r="AP156" s="31">
        <f t="shared" si="29"/>
        <v>0.22222222222222199</v>
      </c>
      <c r="AQ156" s="31" t="str">
        <f t="shared" si="20"/>
        <v>合格</v>
      </c>
    </row>
    <row r="157" spans="1:43" ht="15">
      <c r="A157" s="18">
        <v>155</v>
      </c>
      <c r="B157" s="19" t="s">
        <v>652</v>
      </c>
      <c r="C157" s="19" t="s">
        <v>691</v>
      </c>
      <c r="D157" s="19" t="s">
        <v>692</v>
      </c>
      <c r="E157" s="19" t="s">
        <v>693</v>
      </c>
      <c r="F157" s="19" t="s">
        <v>694</v>
      </c>
      <c r="G157" s="51" t="s">
        <v>695</v>
      </c>
      <c r="H157" s="19">
        <v>1</v>
      </c>
      <c r="I157" s="19">
        <v>1</v>
      </c>
      <c r="J157" s="19" t="s">
        <v>47</v>
      </c>
      <c r="K157" s="19">
        <f t="shared" si="21"/>
        <v>0</v>
      </c>
      <c r="L157" s="19"/>
      <c r="M157" s="19"/>
      <c r="N157" s="19">
        <v>15000</v>
      </c>
      <c r="O157" s="19">
        <f t="shared" si="22"/>
        <v>10230.719999999999</v>
      </c>
      <c r="P157" s="19">
        <v>4265</v>
      </c>
      <c r="Q157" s="19"/>
      <c r="R157" s="19">
        <v>2040</v>
      </c>
      <c r="S157" s="19"/>
      <c r="T157" s="19">
        <v>69.08</v>
      </c>
      <c r="U157" s="19"/>
      <c r="V157" s="19"/>
      <c r="W157" s="19">
        <v>3856.64</v>
      </c>
      <c r="X157" s="19"/>
      <c r="Y157" s="19">
        <f t="shared" si="23"/>
        <v>0</v>
      </c>
      <c r="Z157" s="19"/>
      <c r="AA157" s="19"/>
      <c r="AB157" s="19">
        <f t="shared" si="24"/>
        <v>25230.720000000001</v>
      </c>
      <c r="AC157" s="19">
        <f t="shared" si="25"/>
        <v>25230.720000000001</v>
      </c>
      <c r="AD157" s="19">
        <f t="shared" si="26"/>
        <v>25230.720000000001</v>
      </c>
      <c r="AE157" s="19" t="s">
        <v>48</v>
      </c>
      <c r="AF157" s="25">
        <v>24008.5</v>
      </c>
      <c r="AG157" s="31">
        <f t="shared" si="27"/>
        <v>5.09078034862653E-2</v>
      </c>
      <c r="AH157" t="e">
        <f ca="1">IF(_xlfn.XLOOKUP(D157,'参考（不要动）'!A:A,'参考（不要动）'!B:B)&lt;1,"无养老金")</f>
        <v>#NAME?</v>
      </c>
      <c r="AI157" t="e">
        <f>IF(_xlfn.XLOOKUP(D157,'参考（不要动）'!D:D,'参考（不要动）'!E:E)&lt;1,"无公益岗工资")</f>
        <v>#N/A</v>
      </c>
      <c r="AJ157" t="e">
        <f ca="1">IF(_xlfn.XLOOKUP(D157,'参考（不要动）'!G:G,'参考（不要动）'!H:H)&lt;1,"无其他工资")</f>
        <v>#NAME?</v>
      </c>
      <c r="AK157" t="b">
        <f>IF(_xlfn.XLOOKUP(D157,'参考（不要动）'!J:J,'参考（不要动）'!K:K)&lt;1,"无低保金")</f>
        <v>0</v>
      </c>
      <c r="AL157" t="e">
        <f>IF(_xlfn.XLOOKUP(D157,'参考（不要动）'!M:M,'参考（不要动）'!N:N)&lt;1,"无五保金")</f>
        <v>#N/A</v>
      </c>
      <c r="AM157" t="e">
        <f>IF(_xlfn.XLOOKUP(D157,'参考（不要动）'!P:P,'参考（不要动）'!Q:Q)&lt;1,"无产业奖励2000元")</f>
        <v>#N/A</v>
      </c>
      <c r="AN157" t="e">
        <f>_xlfn.XLOOKUP(D157,'参考（不要动）'!S:S,'参考（不要动）'!W:W)</f>
        <v>#N/A</v>
      </c>
      <c r="AO157" t="str">
        <f t="shared" si="28"/>
        <v>合格</v>
      </c>
      <c r="AP157" s="31" t="e">
        <f t="shared" si="29"/>
        <v>#DIV/0!</v>
      </c>
      <c r="AQ157" s="31" t="e">
        <f t="shared" si="20"/>
        <v>#DIV/0!</v>
      </c>
    </row>
    <row r="158" spans="1:43" ht="15">
      <c r="A158" s="18">
        <v>156</v>
      </c>
      <c r="B158" s="19" t="s">
        <v>652</v>
      </c>
      <c r="C158" s="19" t="s">
        <v>696</v>
      </c>
      <c r="D158" s="19" t="s">
        <v>697</v>
      </c>
      <c r="E158" s="19" t="s">
        <v>698</v>
      </c>
      <c r="F158" s="19" t="s">
        <v>699</v>
      </c>
      <c r="G158" s="51" t="s">
        <v>700</v>
      </c>
      <c r="H158" s="19">
        <v>1</v>
      </c>
      <c r="I158" s="19">
        <v>1</v>
      </c>
      <c r="J158" s="19" t="s">
        <v>47</v>
      </c>
      <c r="K158" s="19">
        <f t="shared" si="21"/>
        <v>2000</v>
      </c>
      <c r="L158" s="19"/>
      <c r="M158" s="19">
        <v>2000</v>
      </c>
      <c r="N158" s="19">
        <v>10000</v>
      </c>
      <c r="O158" s="19">
        <f t="shared" si="22"/>
        <v>15921.49</v>
      </c>
      <c r="P158" s="19">
        <v>4245</v>
      </c>
      <c r="Q158" s="19"/>
      <c r="R158" s="19">
        <v>2040</v>
      </c>
      <c r="S158" s="19"/>
      <c r="T158" s="19">
        <v>34.5</v>
      </c>
      <c r="U158" s="19"/>
      <c r="V158" s="19"/>
      <c r="W158" s="19">
        <v>9601.99</v>
      </c>
      <c r="X158" s="19"/>
      <c r="Y158" s="19">
        <f t="shared" si="23"/>
        <v>0</v>
      </c>
      <c r="Z158" s="19"/>
      <c r="AA158" s="19"/>
      <c r="AB158" s="19">
        <f t="shared" si="24"/>
        <v>27921.49</v>
      </c>
      <c r="AC158" s="19">
        <f t="shared" si="25"/>
        <v>27921.49</v>
      </c>
      <c r="AD158" s="19">
        <f t="shared" si="26"/>
        <v>27921.49</v>
      </c>
      <c r="AE158" s="19" t="s">
        <v>53</v>
      </c>
      <c r="AF158" s="25">
        <v>26704.880000000001</v>
      </c>
      <c r="AG158" s="31">
        <f t="shared" si="27"/>
        <v>4.5557590972136901E-2</v>
      </c>
      <c r="AH158" t="e">
        <f ca="1">IF(_xlfn.XLOOKUP(D158,'参考（不要动）'!A:A,'参考（不要动）'!B:B)&lt;1,"无养老金")</f>
        <v>#NAME?</v>
      </c>
      <c r="AI158" t="e">
        <f>IF(_xlfn.XLOOKUP(D158,'参考（不要动）'!D:D,'参考（不要动）'!E:E)&lt;1,"无公益岗工资")</f>
        <v>#N/A</v>
      </c>
      <c r="AJ158" t="e">
        <f ca="1">IF(_xlfn.XLOOKUP(D158,'参考（不要动）'!G:G,'参考（不要动）'!H:H)&lt;1,"无其他工资")</f>
        <v>#NAME?</v>
      </c>
      <c r="AK158" t="b">
        <f>IF(_xlfn.XLOOKUP(D158,'参考（不要动）'!J:J,'参考（不要动）'!K:K)&lt;1,"无低保金")</f>
        <v>0</v>
      </c>
      <c r="AL158" t="e">
        <f>IF(_xlfn.XLOOKUP(D158,'参考（不要动）'!M:M,'参考（不要动）'!N:N)&lt;1,"无五保金")</f>
        <v>#N/A</v>
      </c>
      <c r="AM158" t="e">
        <f>IF(_xlfn.XLOOKUP(D158,'参考（不要动）'!P:P,'参考（不要动）'!Q:Q)&lt;1,"无产业奖励2000元")</f>
        <v>#N/A</v>
      </c>
      <c r="AN158" t="e">
        <f>_xlfn.XLOOKUP(D158,'参考（不要动）'!S:S,'参考（不要动）'!W:W)</f>
        <v>#N/A</v>
      </c>
      <c r="AO158" t="str">
        <f t="shared" si="28"/>
        <v>合格</v>
      </c>
      <c r="AP158" s="31" t="e">
        <f t="shared" si="29"/>
        <v>#DIV/0!</v>
      </c>
      <c r="AQ158" s="31" t="e">
        <f t="shared" si="20"/>
        <v>#DIV/0!</v>
      </c>
    </row>
    <row r="159" spans="1:43" ht="15">
      <c r="A159" s="18">
        <v>157</v>
      </c>
      <c r="B159" s="19" t="s">
        <v>652</v>
      </c>
      <c r="C159" s="19" t="s">
        <v>701</v>
      </c>
      <c r="D159" s="19" t="s">
        <v>702</v>
      </c>
      <c r="E159" s="19" t="s">
        <v>703</v>
      </c>
      <c r="F159" s="19" t="s">
        <v>704</v>
      </c>
      <c r="G159" s="51" t="s">
        <v>701</v>
      </c>
      <c r="H159" s="19">
        <v>2</v>
      </c>
      <c r="I159" s="19">
        <v>2</v>
      </c>
      <c r="J159" s="19" t="s">
        <v>47</v>
      </c>
      <c r="K159" s="19">
        <f t="shared" si="21"/>
        <v>10000</v>
      </c>
      <c r="L159" s="19"/>
      <c r="M159" s="19">
        <v>10000</v>
      </c>
      <c r="N159" s="19">
        <v>20000</v>
      </c>
      <c r="O159" s="19">
        <f t="shared" si="22"/>
        <v>11672.17</v>
      </c>
      <c r="P159" s="19">
        <v>8730</v>
      </c>
      <c r="Q159" s="19"/>
      <c r="R159" s="19"/>
      <c r="S159" s="19"/>
      <c r="T159" s="19">
        <v>103.62</v>
      </c>
      <c r="U159" s="19"/>
      <c r="V159" s="19">
        <v>500</v>
      </c>
      <c r="W159" s="19">
        <v>2338.5500000000002</v>
      </c>
      <c r="X159" s="19"/>
      <c r="Y159" s="19">
        <f t="shared" si="23"/>
        <v>0</v>
      </c>
      <c r="Z159" s="19"/>
      <c r="AA159" s="19"/>
      <c r="AB159" s="19">
        <f t="shared" si="24"/>
        <v>41672.17</v>
      </c>
      <c r="AC159" s="19">
        <f t="shared" si="25"/>
        <v>41672.17</v>
      </c>
      <c r="AD159" s="19">
        <f t="shared" si="26"/>
        <v>20836.084999999999</v>
      </c>
      <c r="AE159" s="19" t="s">
        <v>48</v>
      </c>
      <c r="AF159" s="25">
        <v>19512.79</v>
      </c>
      <c r="AG159" s="31">
        <f t="shared" si="27"/>
        <v>6.7816801185273806E-2</v>
      </c>
      <c r="AH159" t="e">
        <f ca="1">IF(_xlfn.XLOOKUP(D159,'参考（不要动）'!A:A,'参考（不要动）'!B:B)&lt;1,"无养老金")</f>
        <v>#NAME?</v>
      </c>
      <c r="AI159" t="e">
        <f>IF(_xlfn.XLOOKUP(D159,'参考（不要动）'!D:D,'参考（不要动）'!E:E)&lt;1,"无公益岗工资")</f>
        <v>#N/A</v>
      </c>
      <c r="AJ159" t="e">
        <f ca="1">IF(_xlfn.XLOOKUP(D159,'参考（不要动）'!G:G,'参考（不要动）'!H:H)&lt;1,"无其他工资")</f>
        <v>#NAME?</v>
      </c>
      <c r="AK159" t="b">
        <f>IF(_xlfn.XLOOKUP(D159,'参考（不要动）'!J:J,'参考（不要动）'!K:K)&lt;1,"无低保金")</f>
        <v>0</v>
      </c>
      <c r="AL159" t="e">
        <f>IF(_xlfn.XLOOKUP(D159,'参考（不要动）'!M:M,'参考（不要动）'!N:N)&lt;1,"无五保金")</f>
        <v>#N/A</v>
      </c>
      <c r="AM159" t="e">
        <f>IF(_xlfn.XLOOKUP(D159,'参考（不要动）'!P:P,'参考（不要动）'!Q:Q)&lt;1,"无产业奖励2000元")</f>
        <v>#N/A</v>
      </c>
      <c r="AN159">
        <v>0</v>
      </c>
      <c r="AO159" t="str">
        <f t="shared" si="28"/>
        <v>合格</v>
      </c>
      <c r="AP159" s="31" t="e">
        <f t="shared" si="29"/>
        <v>#DIV/0!</v>
      </c>
      <c r="AQ159" s="31" t="e">
        <f t="shared" si="20"/>
        <v>#DIV/0!</v>
      </c>
    </row>
    <row r="160" spans="1:43" ht="15">
      <c r="A160" s="18">
        <v>158</v>
      </c>
      <c r="B160" s="19" t="s">
        <v>652</v>
      </c>
      <c r="C160" s="19" t="s">
        <v>705</v>
      </c>
      <c r="D160" s="19" t="s">
        <v>706</v>
      </c>
      <c r="E160" s="19" t="s">
        <v>707</v>
      </c>
      <c r="F160" s="19" t="s">
        <v>708</v>
      </c>
      <c r="G160" s="51" t="s">
        <v>705</v>
      </c>
      <c r="H160" s="19">
        <v>2</v>
      </c>
      <c r="I160" s="19">
        <v>2</v>
      </c>
      <c r="J160" s="19" t="s">
        <v>47</v>
      </c>
      <c r="K160" s="19">
        <f t="shared" si="21"/>
        <v>0</v>
      </c>
      <c r="L160" s="19"/>
      <c r="M160" s="19"/>
      <c r="N160" s="19">
        <v>20000</v>
      </c>
      <c r="O160" s="19">
        <f t="shared" si="22"/>
        <v>19055.669999999998</v>
      </c>
      <c r="P160" s="19">
        <v>8490</v>
      </c>
      <c r="Q160" s="19"/>
      <c r="R160" s="19">
        <v>4080</v>
      </c>
      <c r="S160" s="19"/>
      <c r="T160" s="19">
        <v>69.08</v>
      </c>
      <c r="U160" s="19"/>
      <c r="V160" s="19"/>
      <c r="W160" s="19">
        <v>6416.59</v>
      </c>
      <c r="X160" s="19"/>
      <c r="Y160" s="19">
        <f t="shared" si="23"/>
        <v>0</v>
      </c>
      <c r="Z160" s="19"/>
      <c r="AA160" s="19"/>
      <c r="AB160" s="19">
        <f t="shared" si="24"/>
        <v>39055.67</v>
      </c>
      <c r="AC160" s="19">
        <f t="shared" si="25"/>
        <v>39055.67</v>
      </c>
      <c r="AD160" s="19">
        <f t="shared" si="26"/>
        <v>19527.834999999999</v>
      </c>
      <c r="AE160" s="19" t="s">
        <v>142</v>
      </c>
      <c r="AF160" s="25">
        <v>18398.97</v>
      </c>
      <c r="AG160" s="31">
        <f t="shared" si="27"/>
        <v>6.1354793230273097E-2</v>
      </c>
      <c r="AH160" t="e">
        <f ca="1">IF(_xlfn.XLOOKUP(D160,'参考（不要动）'!A:A,'参考（不要动）'!B:B)&lt;1,"无养老金")</f>
        <v>#NAME?</v>
      </c>
      <c r="AI160" t="e">
        <f>IF(_xlfn.XLOOKUP(D160,'参考（不要动）'!D:D,'参考（不要动）'!E:E)&lt;1,"无公益岗工资")</f>
        <v>#N/A</v>
      </c>
      <c r="AJ160" t="e">
        <f ca="1">IF(_xlfn.XLOOKUP(D160,'参考（不要动）'!G:G,'参考（不要动）'!H:H)&lt;1,"无其他工资")</f>
        <v>#NAME?</v>
      </c>
      <c r="AK160" t="b">
        <f>IF(_xlfn.XLOOKUP(D160,'参考（不要动）'!J:J,'参考（不要动）'!K:K)&lt;1,"无低保金")</f>
        <v>0</v>
      </c>
      <c r="AL160" t="e">
        <f>IF(_xlfn.XLOOKUP(D160,'参考（不要动）'!M:M,'参考（不要动）'!N:N)&lt;1,"无五保金")</f>
        <v>#N/A</v>
      </c>
      <c r="AM160" t="e">
        <f>IF(_xlfn.XLOOKUP(D160,'参考（不要动）'!P:P,'参考（不要动）'!Q:Q)&lt;1,"无产业奖励2000元")</f>
        <v>#N/A</v>
      </c>
      <c r="AN160" t="e">
        <f>_xlfn.XLOOKUP(D160,'参考（不要动）'!S:S,'参考（不要动）'!W:W)</f>
        <v>#N/A</v>
      </c>
      <c r="AO160" t="str">
        <f t="shared" si="28"/>
        <v>合格</v>
      </c>
      <c r="AP160" s="31" t="e">
        <f t="shared" si="29"/>
        <v>#DIV/0!</v>
      </c>
      <c r="AQ160" s="31" t="e">
        <f t="shared" si="20"/>
        <v>#DIV/0!</v>
      </c>
    </row>
    <row r="161" spans="1:44" ht="15">
      <c r="A161" s="18">
        <v>159</v>
      </c>
      <c r="B161" s="19" t="s">
        <v>652</v>
      </c>
      <c r="C161" s="19" t="s">
        <v>709</v>
      </c>
      <c r="D161" s="19" t="s">
        <v>710</v>
      </c>
      <c r="E161" s="19" t="s">
        <v>711</v>
      </c>
      <c r="F161" s="19" t="s">
        <v>712</v>
      </c>
      <c r="G161" s="51" t="s">
        <v>709</v>
      </c>
      <c r="H161" s="19">
        <v>2</v>
      </c>
      <c r="I161" s="19">
        <v>2</v>
      </c>
      <c r="J161" s="19" t="s">
        <v>47</v>
      </c>
      <c r="K161" s="19">
        <f t="shared" si="21"/>
        <v>0</v>
      </c>
      <c r="L161" s="19"/>
      <c r="M161" s="19"/>
      <c r="N161" s="19"/>
      <c r="O161" s="19">
        <f t="shared" si="22"/>
        <v>14101.35</v>
      </c>
      <c r="P161" s="19"/>
      <c r="Q161" s="19"/>
      <c r="R161" s="19">
        <v>4320</v>
      </c>
      <c r="S161" s="19"/>
      <c r="T161" s="19">
        <v>207.24</v>
      </c>
      <c r="U161" s="19"/>
      <c r="V161" s="19"/>
      <c r="W161" s="19">
        <v>9574.11</v>
      </c>
      <c r="X161" s="19">
        <v>30000</v>
      </c>
      <c r="Y161" s="19">
        <f t="shared" si="23"/>
        <v>12000</v>
      </c>
      <c r="Z161" s="19">
        <v>12000</v>
      </c>
      <c r="AA161" s="19"/>
      <c r="AB161" s="19">
        <f t="shared" si="24"/>
        <v>44101.35</v>
      </c>
      <c r="AC161" s="19">
        <f t="shared" si="25"/>
        <v>32101.35</v>
      </c>
      <c r="AD161" s="19">
        <f t="shared" si="26"/>
        <v>16050.674999999999</v>
      </c>
      <c r="AE161" s="19" t="s">
        <v>124</v>
      </c>
      <c r="AF161" s="25">
        <v>14061.38</v>
      </c>
      <c r="AG161" s="30">
        <f t="shared" si="27"/>
        <v>0.14147224525615601</v>
      </c>
      <c r="AH161" t="e">
        <f ca="1">IF(_xlfn.XLOOKUP(D161,'参考（不要动）'!A:A,'参考（不要动）'!B:B)&lt;1,"无养老金")</f>
        <v>#NAME?</v>
      </c>
      <c r="AI161" t="e">
        <f>IF(_xlfn.XLOOKUP(D161,'参考（不要动）'!D:D,'参考（不要动）'!E:E)&lt;1,"无公益岗工资")</f>
        <v>#N/A</v>
      </c>
      <c r="AJ161" t="e">
        <f ca="1">IF(_xlfn.XLOOKUP(D161,'参考（不要动）'!G:G,'参考（不要动）'!H:H)&lt;1,"无其他工资")</f>
        <v>#NAME?</v>
      </c>
      <c r="AK161" t="e">
        <f>IF(_xlfn.XLOOKUP(D161,'参考（不要动）'!J:J,'参考（不要动）'!K:K)&lt;1,"无低保金")</f>
        <v>#N/A</v>
      </c>
      <c r="AL161" t="e">
        <f>IF(_xlfn.XLOOKUP(D161,'参考（不要动）'!M:M,'参考（不要动）'!N:N)&lt;1,"无五保金")</f>
        <v>#N/A</v>
      </c>
      <c r="AM161" t="e">
        <f>IF(_xlfn.XLOOKUP(D161,'参考（不要动）'!P:P,'参考（不要动）'!Q:Q)&lt;1,"无产业奖励2000元")</f>
        <v>#N/A</v>
      </c>
      <c r="AN161" t="e">
        <f>_xlfn.XLOOKUP(D161,'参考（不要动）'!S:S,'参考（不要动）'!W:W)</f>
        <v>#N/A</v>
      </c>
      <c r="AO161" t="str">
        <f t="shared" si="28"/>
        <v>合格</v>
      </c>
      <c r="AP161" s="31">
        <f t="shared" si="29"/>
        <v>0.4</v>
      </c>
      <c r="AQ161" s="31" t="str">
        <f t="shared" si="20"/>
        <v>合格</v>
      </c>
    </row>
    <row r="162" spans="1:44" ht="15">
      <c r="A162" s="18">
        <v>160</v>
      </c>
      <c r="B162" s="19" t="s">
        <v>713</v>
      </c>
      <c r="C162" s="19" t="s">
        <v>714</v>
      </c>
      <c r="D162" s="19" t="s">
        <v>715</v>
      </c>
      <c r="E162" s="19" t="s">
        <v>716</v>
      </c>
      <c r="F162" s="19" t="s">
        <v>717</v>
      </c>
      <c r="G162" s="51" t="s">
        <v>714</v>
      </c>
      <c r="H162" s="19">
        <v>5</v>
      </c>
      <c r="I162" s="19">
        <v>5</v>
      </c>
      <c r="J162" s="19" t="s">
        <v>47</v>
      </c>
      <c r="K162" s="19">
        <f t="shared" si="21"/>
        <v>45000</v>
      </c>
      <c r="L162" s="19"/>
      <c r="M162" s="19">
        <v>45000</v>
      </c>
      <c r="N162" s="19"/>
      <c r="O162" s="19">
        <f t="shared" si="22"/>
        <v>8366.0300000000007</v>
      </c>
      <c r="P162" s="19">
        <v>4295</v>
      </c>
      <c r="Q162" s="19"/>
      <c r="R162" s="19">
        <v>1920</v>
      </c>
      <c r="S162" s="19"/>
      <c r="T162" s="19">
        <v>42.82</v>
      </c>
      <c r="U162" s="19"/>
      <c r="V162" s="19"/>
      <c r="W162" s="19">
        <v>2108.21</v>
      </c>
      <c r="X162" s="19">
        <v>133400</v>
      </c>
      <c r="Y162" s="19">
        <f t="shared" si="23"/>
        <v>66000</v>
      </c>
      <c r="Z162" s="19">
        <v>66000</v>
      </c>
      <c r="AA162" s="19"/>
      <c r="AB162" s="19">
        <f t="shared" si="24"/>
        <v>186766.03</v>
      </c>
      <c r="AC162" s="19">
        <f t="shared" si="25"/>
        <v>120766.03</v>
      </c>
      <c r="AD162" s="19">
        <f t="shared" si="26"/>
        <v>24153.205999999998</v>
      </c>
      <c r="AE162" s="19" t="s">
        <v>53</v>
      </c>
      <c r="AF162" s="25">
        <v>23624.92</v>
      </c>
      <c r="AG162" s="31">
        <f t="shared" si="27"/>
        <v>2.2361387890413999E-2</v>
      </c>
      <c r="AH162" t="e">
        <f ca="1">IF(_xlfn.XLOOKUP(D162,'参考（不要动）'!A:A,'参考（不要动）'!B:B)&lt;1,"无养老金")</f>
        <v>#NAME?</v>
      </c>
      <c r="AI162" t="e">
        <f>IF(_xlfn.XLOOKUP(D162,'参考（不要动）'!D:D,'参考（不要动）'!E:E)&lt;1,"无公益岗工资")</f>
        <v>#N/A</v>
      </c>
      <c r="AJ162" t="e">
        <f ca="1">IF(_xlfn.XLOOKUP(D162,'参考（不要动）'!G:G,'参考（不要动）'!H:H)&lt;1,"无其他工资")</f>
        <v>#NAME?</v>
      </c>
      <c r="AK162" t="b">
        <f>IF(_xlfn.XLOOKUP(D162,'参考（不要动）'!J:J,'参考（不要动）'!K:K)&lt;1,"无低保金")</f>
        <v>0</v>
      </c>
      <c r="AL162" t="e">
        <f>IF(_xlfn.XLOOKUP(D162,'参考（不要动）'!M:M,'参考（不要动）'!N:N)&lt;1,"无五保金")</f>
        <v>#N/A</v>
      </c>
      <c r="AM162" t="e">
        <f>IF(_xlfn.XLOOKUP(D162,'参考（不要动）'!P:P,'参考（不要动）'!Q:Q)&lt;1,"无产业奖励2000元")</f>
        <v>#N/A</v>
      </c>
      <c r="AN162" t="e">
        <f>_xlfn.XLOOKUP(D162,'参考（不要动）'!S:S,'参考（不要动）'!W:W)</f>
        <v>#N/A</v>
      </c>
      <c r="AO162" t="str">
        <f t="shared" si="28"/>
        <v>合格</v>
      </c>
      <c r="AP162" s="31">
        <f t="shared" si="29"/>
        <v>0.49475262368815598</v>
      </c>
      <c r="AQ162" s="31" t="str">
        <f t="shared" si="20"/>
        <v>合格</v>
      </c>
    </row>
    <row r="163" spans="1:44" ht="15">
      <c r="A163" s="18">
        <v>161</v>
      </c>
      <c r="B163" s="19" t="s">
        <v>713</v>
      </c>
      <c r="C163" s="19" t="s">
        <v>718</v>
      </c>
      <c r="D163" s="19" t="s">
        <v>719</v>
      </c>
      <c r="E163" s="19" t="s">
        <v>720</v>
      </c>
      <c r="F163" s="19" t="s">
        <v>721</v>
      </c>
      <c r="G163" s="51" t="s">
        <v>718</v>
      </c>
      <c r="H163" s="19">
        <v>2</v>
      </c>
      <c r="I163" s="19">
        <v>2</v>
      </c>
      <c r="J163" s="19" t="s">
        <v>47</v>
      </c>
      <c r="K163" s="19">
        <f t="shared" si="21"/>
        <v>0</v>
      </c>
      <c r="L163" s="19"/>
      <c r="M163" s="19"/>
      <c r="N163" s="19">
        <v>10800</v>
      </c>
      <c r="O163" s="19">
        <f t="shared" si="22"/>
        <v>16114.69</v>
      </c>
      <c r="P163" s="19">
        <v>8590</v>
      </c>
      <c r="Q163" s="19"/>
      <c r="R163" s="19">
        <v>4320</v>
      </c>
      <c r="S163" s="19"/>
      <c r="T163" s="19">
        <v>214.1</v>
      </c>
      <c r="U163" s="19"/>
      <c r="V163" s="19"/>
      <c r="W163" s="19">
        <v>2990.59</v>
      </c>
      <c r="X163" s="19"/>
      <c r="Y163" s="19">
        <f t="shared" si="23"/>
        <v>0</v>
      </c>
      <c r="Z163" s="19"/>
      <c r="AA163" s="19"/>
      <c r="AB163" s="19">
        <f t="shared" si="24"/>
        <v>26914.69</v>
      </c>
      <c r="AC163" s="19">
        <f t="shared" si="25"/>
        <v>26914.69</v>
      </c>
      <c r="AD163" s="19">
        <f t="shared" si="26"/>
        <v>13457.344999999999</v>
      </c>
      <c r="AE163" s="19" t="s">
        <v>53</v>
      </c>
      <c r="AF163" s="25">
        <v>13239.46</v>
      </c>
      <c r="AG163" s="31">
        <f t="shared" si="27"/>
        <v>1.6457242213806299E-2</v>
      </c>
      <c r="AH163" t="e">
        <f ca="1">IF(_xlfn.XLOOKUP(D163,'参考（不要动）'!A:A,'参考（不要动）'!B:B)&lt;1,"无养老金")</f>
        <v>#NAME?</v>
      </c>
      <c r="AI163" t="e">
        <f>IF(_xlfn.XLOOKUP(D163,'参考（不要动）'!D:D,'参考（不要动）'!E:E)&lt;1,"无公益岗工资")</f>
        <v>#N/A</v>
      </c>
      <c r="AJ163" t="e">
        <f ca="1">IF(_xlfn.XLOOKUP(D163,'参考（不要动）'!G:G,'参考（不要动）'!H:H)&lt;1,"无其他工资")</f>
        <v>#NAME?</v>
      </c>
      <c r="AK163" t="b">
        <f>IF(_xlfn.XLOOKUP(D163,'参考（不要动）'!J:J,'参考（不要动）'!K:K)&lt;1,"无低保金")</f>
        <v>0</v>
      </c>
      <c r="AL163" t="e">
        <f>IF(_xlfn.XLOOKUP(D163,'参考（不要动）'!M:M,'参考（不要动）'!N:N)&lt;1,"无五保金")</f>
        <v>#N/A</v>
      </c>
      <c r="AM163" t="e">
        <f>IF(_xlfn.XLOOKUP(D163,'参考（不要动）'!P:P,'参考（不要动）'!Q:Q)&lt;1,"无产业奖励2000元")</f>
        <v>#N/A</v>
      </c>
      <c r="AN163" t="e">
        <f>_xlfn.XLOOKUP(D163,'参考（不要动）'!S:S,'参考（不要动）'!W:W)</f>
        <v>#N/A</v>
      </c>
      <c r="AO163" t="str">
        <f t="shared" si="28"/>
        <v>合格</v>
      </c>
      <c r="AP163" s="31" t="e">
        <f t="shared" si="29"/>
        <v>#DIV/0!</v>
      </c>
      <c r="AQ163" s="31" t="e">
        <f t="shared" si="20"/>
        <v>#DIV/0!</v>
      </c>
    </row>
    <row r="164" spans="1:44" ht="15">
      <c r="A164" s="18">
        <v>162</v>
      </c>
      <c r="B164" s="19" t="s">
        <v>713</v>
      </c>
      <c r="C164" s="19" t="s">
        <v>722</v>
      </c>
      <c r="D164" s="19" t="s">
        <v>723</v>
      </c>
      <c r="E164" s="19" t="s">
        <v>724</v>
      </c>
      <c r="F164" s="19" t="s">
        <v>725</v>
      </c>
      <c r="G164" s="51" t="s">
        <v>722</v>
      </c>
      <c r="H164" s="19">
        <v>2</v>
      </c>
      <c r="I164" s="19">
        <v>2</v>
      </c>
      <c r="J164" s="19" t="s">
        <v>47</v>
      </c>
      <c r="K164" s="19">
        <f t="shared" si="21"/>
        <v>42000</v>
      </c>
      <c r="L164" s="19"/>
      <c r="M164" s="22">
        <v>42000</v>
      </c>
      <c r="N164" s="19">
        <v>12150</v>
      </c>
      <c r="O164" s="19">
        <f t="shared" si="22"/>
        <v>842.98</v>
      </c>
      <c r="P164" s="19"/>
      <c r="Q164" s="19"/>
      <c r="R164" s="19"/>
      <c r="S164" s="19"/>
      <c r="T164" s="19">
        <v>85.64</v>
      </c>
      <c r="U164" s="19"/>
      <c r="V164" s="19"/>
      <c r="W164" s="19">
        <v>757.34</v>
      </c>
      <c r="X164" s="19"/>
      <c r="Y164" s="19">
        <f t="shared" si="23"/>
        <v>0</v>
      </c>
      <c r="Z164" s="19"/>
      <c r="AA164" s="19"/>
      <c r="AB164" s="19">
        <f t="shared" si="24"/>
        <v>54992.98</v>
      </c>
      <c r="AC164" s="19">
        <f t="shared" si="25"/>
        <v>54992.98</v>
      </c>
      <c r="AD164" s="19">
        <f t="shared" si="26"/>
        <v>27496.49</v>
      </c>
      <c r="AE164" s="19" t="s">
        <v>53</v>
      </c>
      <c r="AF164" s="25">
        <v>26492.240000000002</v>
      </c>
      <c r="AG164" s="31">
        <f t="shared" si="27"/>
        <v>3.7907326824760799E-2</v>
      </c>
      <c r="AH164" t="e">
        <f ca="1">IF(_xlfn.XLOOKUP(D164,'参考（不要动）'!A:A,'参考（不要动）'!B:B)&lt;1,"无养老金")</f>
        <v>#NAME?</v>
      </c>
      <c r="AI164" t="e">
        <f>IF(_xlfn.XLOOKUP(D164,'参考（不要动）'!D:D,'参考（不要动）'!E:E)&lt;1,"无公益岗工资")</f>
        <v>#N/A</v>
      </c>
      <c r="AJ164" t="e">
        <f ca="1">IF(_xlfn.XLOOKUP(D164,'参考（不要动）'!G:G,'参考（不要动）'!H:H)&lt;1,"无其他工资")</f>
        <v>#NAME?</v>
      </c>
      <c r="AK164" t="e">
        <f>IF(_xlfn.XLOOKUP(D164,'参考（不要动）'!J:J,'参考（不要动）'!K:K)&lt;1,"无低保金")</f>
        <v>#N/A</v>
      </c>
      <c r="AL164" t="e">
        <f>IF(_xlfn.XLOOKUP(D164,'参考（不要动）'!M:M,'参考（不要动）'!N:N)&lt;1,"无五保金")</f>
        <v>#N/A</v>
      </c>
      <c r="AM164" t="e">
        <f>IF(_xlfn.XLOOKUP(D164,'参考（不要动）'!P:P,'参考（不要动）'!Q:Q)&lt;1,"无产业奖励2000元")</f>
        <v>#N/A</v>
      </c>
      <c r="AN164" t="e">
        <f>_xlfn.XLOOKUP(D164,'参考（不要动）'!S:S,'参考（不要动）'!W:W)</f>
        <v>#N/A</v>
      </c>
      <c r="AO164" t="str">
        <f t="shared" si="28"/>
        <v>合格</v>
      </c>
      <c r="AP164" s="31" t="e">
        <f t="shared" si="29"/>
        <v>#DIV/0!</v>
      </c>
      <c r="AQ164" s="31" t="e">
        <f t="shared" si="20"/>
        <v>#DIV/0!</v>
      </c>
    </row>
    <row r="165" spans="1:44" ht="15">
      <c r="A165" s="18">
        <v>163</v>
      </c>
      <c r="B165" s="19" t="s">
        <v>713</v>
      </c>
      <c r="C165" s="19" t="s">
        <v>726</v>
      </c>
      <c r="D165" s="19" t="s">
        <v>727</v>
      </c>
      <c r="E165" s="19" t="s">
        <v>728</v>
      </c>
      <c r="F165" s="19" t="s">
        <v>729</v>
      </c>
      <c r="G165" s="51" t="s">
        <v>726</v>
      </c>
      <c r="H165" s="19">
        <v>1</v>
      </c>
      <c r="I165" s="19">
        <v>1</v>
      </c>
      <c r="J165" s="19" t="s">
        <v>47</v>
      </c>
      <c r="K165" s="19">
        <f t="shared" si="21"/>
        <v>0</v>
      </c>
      <c r="L165" s="19"/>
      <c r="M165" s="19"/>
      <c r="N165" s="19">
        <v>4203</v>
      </c>
      <c r="O165" s="19">
        <f t="shared" si="22"/>
        <v>11869.57</v>
      </c>
      <c r="P165" s="19">
        <v>4295</v>
      </c>
      <c r="Q165" s="19"/>
      <c r="R165" s="19">
        <v>2160</v>
      </c>
      <c r="S165" s="19"/>
      <c r="T165" s="19">
        <v>42.82</v>
      </c>
      <c r="U165" s="19"/>
      <c r="V165" s="19"/>
      <c r="W165" s="19">
        <v>5371.75</v>
      </c>
      <c r="X165" s="19"/>
      <c r="Y165" s="19">
        <f t="shared" si="23"/>
        <v>0</v>
      </c>
      <c r="Z165" s="19"/>
      <c r="AA165" s="19"/>
      <c r="AB165" s="19">
        <f t="shared" si="24"/>
        <v>16072.57</v>
      </c>
      <c r="AC165" s="19">
        <f t="shared" si="25"/>
        <v>16072.57</v>
      </c>
      <c r="AD165" s="19">
        <f t="shared" si="26"/>
        <v>16072.57</v>
      </c>
      <c r="AE165" s="19" t="s">
        <v>48</v>
      </c>
      <c r="AF165" s="25">
        <v>15989.91</v>
      </c>
      <c r="AG165" s="31">
        <f t="shared" si="27"/>
        <v>5.1695100222577802E-3</v>
      </c>
      <c r="AH165" t="e">
        <f ca="1">IF(_xlfn.XLOOKUP(D165,'参考（不要动）'!A:A,'参考（不要动）'!B:B)&lt;1,"无养老金")</f>
        <v>#NAME?</v>
      </c>
      <c r="AI165" t="e">
        <f>IF(_xlfn.XLOOKUP(D165,'参考（不要动）'!D:D,'参考（不要动）'!E:E)&lt;1,"无公益岗工资")</f>
        <v>#N/A</v>
      </c>
      <c r="AJ165" t="e">
        <f ca="1">IF(_xlfn.XLOOKUP(D165,'参考（不要动）'!G:G,'参考（不要动）'!H:H)&lt;1,"无其他工资")</f>
        <v>#NAME?</v>
      </c>
      <c r="AK165" t="b">
        <f>IF(_xlfn.XLOOKUP(D165,'参考（不要动）'!J:J,'参考（不要动）'!K:K)&lt;1,"无低保金")</f>
        <v>0</v>
      </c>
      <c r="AL165" t="e">
        <f>IF(_xlfn.XLOOKUP(D165,'参考（不要动）'!M:M,'参考（不要动）'!N:N)&lt;1,"无五保金")</f>
        <v>#N/A</v>
      </c>
      <c r="AM165" t="e">
        <f>IF(_xlfn.XLOOKUP(D165,'参考（不要动）'!P:P,'参考（不要动）'!Q:Q)&lt;1,"无产业奖励2000元")</f>
        <v>#N/A</v>
      </c>
      <c r="AN165" t="e">
        <f>_xlfn.XLOOKUP(D165,'参考（不要动）'!S:S,'参考（不要动）'!W:W)</f>
        <v>#N/A</v>
      </c>
      <c r="AO165" t="str">
        <f t="shared" si="28"/>
        <v>合格</v>
      </c>
      <c r="AP165" s="31" t="e">
        <f t="shared" si="29"/>
        <v>#DIV/0!</v>
      </c>
      <c r="AQ165" s="31" t="e">
        <f t="shared" si="20"/>
        <v>#DIV/0!</v>
      </c>
    </row>
    <row r="166" spans="1:44" ht="15">
      <c r="A166" s="18">
        <v>164</v>
      </c>
      <c r="B166" s="19" t="s">
        <v>713</v>
      </c>
      <c r="C166" s="19" t="s">
        <v>730</v>
      </c>
      <c r="D166" s="19" t="s">
        <v>731</v>
      </c>
      <c r="E166" s="19" t="s">
        <v>732</v>
      </c>
      <c r="F166" s="19" t="s">
        <v>733</v>
      </c>
      <c r="G166" s="51" t="s">
        <v>730</v>
      </c>
      <c r="H166" s="19">
        <v>5</v>
      </c>
      <c r="I166" s="19">
        <v>5</v>
      </c>
      <c r="J166" s="19" t="s">
        <v>47</v>
      </c>
      <c r="K166" s="19">
        <f t="shared" si="21"/>
        <v>34760</v>
      </c>
      <c r="L166" s="19">
        <v>8760</v>
      </c>
      <c r="M166" s="19">
        <v>26000</v>
      </c>
      <c r="N166" s="19">
        <v>3668</v>
      </c>
      <c r="O166" s="19">
        <f t="shared" si="22"/>
        <v>5133.24</v>
      </c>
      <c r="P166" s="19"/>
      <c r="Q166" s="19"/>
      <c r="R166" s="19">
        <v>2016</v>
      </c>
      <c r="S166" s="19"/>
      <c r="T166" s="19">
        <v>214.1</v>
      </c>
      <c r="U166" s="19"/>
      <c r="V166" s="19"/>
      <c r="W166" s="19">
        <v>2903.14</v>
      </c>
      <c r="X166" s="19">
        <v>81000</v>
      </c>
      <c r="Y166" s="19">
        <f t="shared" si="23"/>
        <v>22500</v>
      </c>
      <c r="Z166" s="19">
        <v>22500</v>
      </c>
      <c r="AA166" s="19"/>
      <c r="AB166" s="19">
        <f t="shared" si="24"/>
        <v>124561.24</v>
      </c>
      <c r="AC166" s="19">
        <f t="shared" si="25"/>
        <v>102061.24</v>
      </c>
      <c r="AD166" s="19">
        <f t="shared" si="26"/>
        <v>20412.248</v>
      </c>
      <c r="AE166" s="19" t="s">
        <v>48</v>
      </c>
      <c r="AF166" s="25">
        <v>18777.14</v>
      </c>
      <c r="AG166" s="30">
        <f t="shared" si="27"/>
        <v>8.7079715015172698E-2</v>
      </c>
      <c r="AH166" t="e">
        <f ca="1">IF(_xlfn.XLOOKUP(D166,'参考（不要动）'!A:A,'参考（不要动）'!B:B)&lt;1,"无养老金")</f>
        <v>#NAME?</v>
      </c>
      <c r="AI166" t="b">
        <f>IF(_xlfn.XLOOKUP(D166,'参考（不要动）'!D:D,'参考（不要动）'!E:E)&lt;1,"无公益岗工资")</f>
        <v>0</v>
      </c>
      <c r="AJ166" t="e">
        <f ca="1">IF(_xlfn.XLOOKUP(D166,'参考（不要动）'!G:G,'参考（不要动）'!H:H)&lt;1,"无其他工资")</f>
        <v>#NAME?</v>
      </c>
      <c r="AK166" t="e">
        <f>IF(_xlfn.XLOOKUP(D166,'参考（不要动）'!J:J,'参考（不要动）'!K:K)&lt;1,"无低保金")</f>
        <v>#N/A</v>
      </c>
      <c r="AL166" t="e">
        <f>IF(_xlfn.XLOOKUP(D166,'参考（不要动）'!M:M,'参考（不要动）'!N:N)&lt;1,"无五保金")</f>
        <v>#N/A</v>
      </c>
      <c r="AM166" t="e">
        <f>IF(_xlfn.XLOOKUP(D166,'参考（不要动）'!P:P,'参考（不要动）'!Q:Q)&lt;1,"无产业奖励2000元")</f>
        <v>#N/A</v>
      </c>
      <c r="AN166" t="e">
        <f>_xlfn.XLOOKUP(D166,'参考（不要动）'!S:S,'参考（不要动）'!W:W)</f>
        <v>#N/A</v>
      </c>
      <c r="AO166" t="str">
        <f t="shared" si="28"/>
        <v>合格</v>
      </c>
      <c r="AP166" s="31">
        <f t="shared" si="29"/>
        <v>0.27777777777777801</v>
      </c>
      <c r="AQ166" s="31" t="str">
        <f t="shared" ref="AQ166:AQ229" si="30">IF(AP166&lt;0.2,"支出偏少",IF(AP166&gt;0.8,"支出偏大","合格"))</f>
        <v>合格</v>
      </c>
    </row>
    <row r="167" spans="1:44" ht="15">
      <c r="A167" s="18">
        <v>165</v>
      </c>
      <c r="B167" s="19" t="s">
        <v>713</v>
      </c>
      <c r="C167" s="19" t="s">
        <v>734</v>
      </c>
      <c r="D167" s="19" t="s">
        <v>735</v>
      </c>
      <c r="E167" s="19" t="s">
        <v>736</v>
      </c>
      <c r="F167" s="19" t="s">
        <v>737</v>
      </c>
      <c r="G167" s="51" t="s">
        <v>734</v>
      </c>
      <c r="H167" s="19">
        <v>2</v>
      </c>
      <c r="I167" s="19">
        <v>2</v>
      </c>
      <c r="J167" s="19" t="s">
        <v>47</v>
      </c>
      <c r="K167" s="19">
        <f t="shared" si="21"/>
        <v>23000</v>
      </c>
      <c r="L167" s="19"/>
      <c r="M167" s="19">
        <v>23000</v>
      </c>
      <c r="N167" s="19">
        <v>9000</v>
      </c>
      <c r="O167" s="19">
        <f t="shared" si="22"/>
        <v>4890.53</v>
      </c>
      <c r="P167" s="19"/>
      <c r="Q167" s="19"/>
      <c r="R167" s="19">
        <v>2016</v>
      </c>
      <c r="S167" s="19"/>
      <c r="T167" s="19">
        <v>107.05</v>
      </c>
      <c r="U167" s="19"/>
      <c r="V167" s="19"/>
      <c r="W167" s="19">
        <v>2767.48</v>
      </c>
      <c r="X167" s="19"/>
      <c r="Y167" s="19">
        <f t="shared" si="23"/>
        <v>0</v>
      </c>
      <c r="Z167" s="19"/>
      <c r="AA167" s="19"/>
      <c r="AB167" s="19">
        <f t="shared" si="24"/>
        <v>36890.53</v>
      </c>
      <c r="AC167" s="19">
        <f t="shared" si="25"/>
        <v>36890.53</v>
      </c>
      <c r="AD167" s="19">
        <f t="shared" si="26"/>
        <v>18445.264999999999</v>
      </c>
      <c r="AE167" s="19" t="s">
        <v>53</v>
      </c>
      <c r="AF167" s="25">
        <v>17397.41</v>
      </c>
      <c r="AG167" s="31">
        <f t="shared" si="27"/>
        <v>6.0230517071219201E-2</v>
      </c>
      <c r="AH167" t="e">
        <f ca="1">IF(_xlfn.XLOOKUP(D167,'参考（不要动）'!A:A,'参考（不要动）'!B:B)&lt;1,"无养老金")</f>
        <v>#NAME?</v>
      </c>
      <c r="AI167" t="e">
        <f>IF(_xlfn.XLOOKUP(D167,'参考（不要动）'!D:D,'参考（不要动）'!E:E)&lt;1,"无公益岗工资")</f>
        <v>#N/A</v>
      </c>
      <c r="AJ167" t="e">
        <f ca="1">IF(_xlfn.XLOOKUP(D167,'参考（不要动）'!G:G,'参考（不要动）'!H:H)&lt;1,"无其他工资")</f>
        <v>#NAME?</v>
      </c>
      <c r="AK167" t="e">
        <f>IF(_xlfn.XLOOKUP(D167,'参考（不要动）'!J:J,'参考（不要动）'!K:K)&lt;1,"无低保金")</f>
        <v>#N/A</v>
      </c>
      <c r="AL167" t="e">
        <f>IF(_xlfn.XLOOKUP(D167,'参考（不要动）'!M:M,'参考（不要动）'!N:N)&lt;1,"无五保金")</f>
        <v>#N/A</v>
      </c>
      <c r="AM167" t="e">
        <f>IF(_xlfn.XLOOKUP(D167,'参考（不要动）'!P:P,'参考（不要动）'!Q:Q)&lt;1,"无产业奖励2000元")</f>
        <v>#N/A</v>
      </c>
      <c r="AN167" t="e">
        <f>_xlfn.XLOOKUP(D167,'参考（不要动）'!S:S,'参考（不要动）'!W:W)</f>
        <v>#N/A</v>
      </c>
      <c r="AO167" t="str">
        <f t="shared" si="28"/>
        <v>合格</v>
      </c>
      <c r="AP167" s="31" t="e">
        <f t="shared" si="29"/>
        <v>#DIV/0!</v>
      </c>
      <c r="AQ167" s="31" t="e">
        <f t="shared" si="30"/>
        <v>#DIV/0!</v>
      </c>
    </row>
    <row r="168" spans="1:44" ht="15">
      <c r="A168" s="18">
        <v>166</v>
      </c>
      <c r="B168" s="19" t="s">
        <v>713</v>
      </c>
      <c r="C168" s="19" t="s">
        <v>738</v>
      </c>
      <c r="D168" s="19" t="s">
        <v>739</v>
      </c>
      <c r="E168" s="19" t="s">
        <v>740</v>
      </c>
      <c r="F168" s="19" t="s">
        <v>741</v>
      </c>
      <c r="G168" s="52" t="s">
        <v>742</v>
      </c>
      <c r="H168" s="19">
        <v>2</v>
      </c>
      <c r="I168" s="19">
        <v>2</v>
      </c>
      <c r="J168" s="19" t="s">
        <v>47</v>
      </c>
      <c r="K168" s="19">
        <f t="shared" si="21"/>
        <v>0</v>
      </c>
      <c r="L168" s="19"/>
      <c r="M168" s="19"/>
      <c r="N168" s="19">
        <v>16700</v>
      </c>
      <c r="O168" s="19">
        <f t="shared" si="22"/>
        <v>17500.14</v>
      </c>
      <c r="P168" s="19">
        <v>9590</v>
      </c>
      <c r="Q168" s="19"/>
      <c r="R168" s="19">
        <v>3840</v>
      </c>
      <c r="S168" s="19"/>
      <c r="T168" s="19">
        <v>214.1</v>
      </c>
      <c r="U168" s="19"/>
      <c r="V168" s="19"/>
      <c r="W168" s="19">
        <v>3856.04</v>
      </c>
      <c r="X168" s="35">
        <v>32000</v>
      </c>
      <c r="Y168" s="19">
        <f t="shared" si="23"/>
        <v>12000</v>
      </c>
      <c r="Z168" s="35">
        <v>12000</v>
      </c>
      <c r="AA168" s="19"/>
      <c r="AB168" s="19">
        <f t="shared" si="24"/>
        <v>66200.14</v>
      </c>
      <c r="AC168" s="19">
        <f t="shared" si="25"/>
        <v>54200.14</v>
      </c>
      <c r="AD168" s="19">
        <f t="shared" si="26"/>
        <v>27100.07</v>
      </c>
      <c r="AE168" s="19" t="s">
        <v>53</v>
      </c>
      <c r="AF168" s="25">
        <v>27091.78</v>
      </c>
      <c r="AG168" s="31">
        <f t="shared" si="27"/>
        <v>3.0599687432870297E-4</v>
      </c>
      <c r="AH168" t="e">
        <f ca="1">IF(_xlfn.XLOOKUP(D168,'参考（不要动）'!A:A,'参考（不要动）'!B:B)&lt;1,"无养老金")</f>
        <v>#NAME?</v>
      </c>
      <c r="AI168" t="e">
        <f>IF(_xlfn.XLOOKUP(D168,'参考（不要动）'!D:D,'参考（不要动）'!E:E)&lt;1,"无公益岗工资")</f>
        <v>#N/A</v>
      </c>
      <c r="AJ168" t="e">
        <f ca="1">IF(_xlfn.XLOOKUP(D168,'参考（不要动）'!G:G,'参考（不要动）'!H:H)&lt;1,"无其他工资")</f>
        <v>#NAME?</v>
      </c>
      <c r="AK168" t="b">
        <f>IF(_xlfn.XLOOKUP(D168,'参考（不要动）'!J:J,'参考（不要动）'!K:K)&lt;1,"无低保金")</f>
        <v>0</v>
      </c>
      <c r="AL168" t="e">
        <f>IF(_xlfn.XLOOKUP(D168,'参考（不要动）'!M:M,'参考（不要动）'!N:N)&lt;1,"无五保金")</f>
        <v>#N/A</v>
      </c>
      <c r="AM168" t="e">
        <f>IF(_xlfn.XLOOKUP(D168,'参考（不要动）'!P:P,'参考（不要动）'!Q:Q)&lt;1,"无产业奖励2000元")</f>
        <v>#N/A</v>
      </c>
      <c r="AN168" t="e">
        <f>_xlfn.XLOOKUP(D168,'参考（不要动）'!S:S,'参考（不要动）'!W:W)</f>
        <v>#N/A</v>
      </c>
      <c r="AO168" t="str">
        <f t="shared" si="28"/>
        <v>合格</v>
      </c>
      <c r="AP168" s="31">
        <f t="shared" si="29"/>
        <v>0.375</v>
      </c>
      <c r="AQ168" s="31" t="str">
        <f t="shared" si="30"/>
        <v>合格</v>
      </c>
      <c r="AR168" s="36" t="s">
        <v>743</v>
      </c>
    </row>
    <row r="169" spans="1:44" ht="15">
      <c r="A169" s="18">
        <v>167</v>
      </c>
      <c r="B169" s="19" t="s">
        <v>713</v>
      </c>
      <c r="C169" s="19" t="s">
        <v>744</v>
      </c>
      <c r="D169" s="19" t="s">
        <v>745</v>
      </c>
      <c r="E169" s="19" t="s">
        <v>746</v>
      </c>
      <c r="F169" s="19" t="s">
        <v>747</v>
      </c>
      <c r="G169" s="51" t="s">
        <v>744</v>
      </c>
      <c r="H169" s="19">
        <v>5</v>
      </c>
      <c r="I169" s="19">
        <v>5</v>
      </c>
      <c r="J169" s="19" t="s">
        <v>47</v>
      </c>
      <c r="K169" s="19">
        <f t="shared" si="21"/>
        <v>31600</v>
      </c>
      <c r="L169" s="19"/>
      <c r="M169" s="19">
        <v>31600</v>
      </c>
      <c r="N169" s="19">
        <v>24300</v>
      </c>
      <c r="O169" s="19">
        <f t="shared" si="22"/>
        <v>3051.14</v>
      </c>
      <c r="P169" s="19"/>
      <c r="Q169" s="19"/>
      <c r="R169" s="19"/>
      <c r="S169" s="19"/>
      <c r="T169" s="19">
        <v>214.1</v>
      </c>
      <c r="U169" s="19"/>
      <c r="V169" s="19"/>
      <c r="W169" s="19">
        <v>2837.04</v>
      </c>
      <c r="X169" s="19">
        <v>36000</v>
      </c>
      <c r="Y169" s="19">
        <f t="shared" si="23"/>
        <v>10000</v>
      </c>
      <c r="Z169" s="19">
        <v>10000</v>
      </c>
      <c r="AA169" s="19"/>
      <c r="AB169" s="19">
        <f t="shared" si="24"/>
        <v>94951.14</v>
      </c>
      <c r="AC169" s="19">
        <f t="shared" si="25"/>
        <v>84951.14</v>
      </c>
      <c r="AD169" s="19">
        <f t="shared" si="26"/>
        <v>16990.227999999999</v>
      </c>
      <c r="AE169" s="19" t="s">
        <v>53</v>
      </c>
      <c r="AF169" s="25">
        <v>16832.5</v>
      </c>
      <c r="AG169" s="31">
        <f t="shared" si="27"/>
        <v>9.3704440813901207E-3</v>
      </c>
      <c r="AH169" t="e">
        <f ca="1">IF(_xlfn.XLOOKUP(D169,'参考（不要动）'!A:A,'参考（不要动）'!B:B)&lt;1,"无养老金")</f>
        <v>#NAME?</v>
      </c>
      <c r="AI169" t="e">
        <f>IF(_xlfn.XLOOKUP(D169,'参考（不要动）'!D:D,'参考（不要动）'!E:E)&lt;1,"无公益岗工资")</f>
        <v>#N/A</v>
      </c>
      <c r="AJ169" t="e">
        <f ca="1">IF(_xlfn.XLOOKUP(D169,'参考（不要动）'!G:G,'参考（不要动）'!H:H)&lt;1,"无其他工资")</f>
        <v>#NAME?</v>
      </c>
      <c r="AK169" t="e">
        <f>IF(_xlfn.XLOOKUP(D169,'参考（不要动）'!J:J,'参考（不要动）'!K:K)&lt;1,"无低保金")</f>
        <v>#N/A</v>
      </c>
      <c r="AL169" t="e">
        <f>IF(_xlfn.XLOOKUP(D169,'参考（不要动）'!M:M,'参考（不要动）'!N:N)&lt;1,"无五保金")</f>
        <v>#N/A</v>
      </c>
      <c r="AM169" t="e">
        <f>IF(_xlfn.XLOOKUP(D169,'参考（不要动）'!P:P,'参考（不要动）'!Q:Q)&lt;1,"无产业奖励2000元")</f>
        <v>#N/A</v>
      </c>
      <c r="AN169" t="e">
        <f>_xlfn.XLOOKUP(D169,'参考（不要动）'!S:S,'参考（不要动）'!W:W)</f>
        <v>#N/A</v>
      </c>
      <c r="AO169" t="str">
        <f t="shared" si="28"/>
        <v>合格</v>
      </c>
      <c r="AP169" s="31">
        <f t="shared" si="29"/>
        <v>0.27777777777777801</v>
      </c>
      <c r="AQ169" s="31" t="str">
        <f t="shared" si="30"/>
        <v>合格</v>
      </c>
    </row>
    <row r="170" spans="1:44" ht="15">
      <c r="A170" s="18">
        <v>168</v>
      </c>
      <c r="B170" s="19" t="s">
        <v>713</v>
      </c>
      <c r="C170" s="19" t="s">
        <v>748</v>
      </c>
      <c r="D170" s="19" t="s">
        <v>749</v>
      </c>
      <c r="E170" s="19" t="s">
        <v>750</v>
      </c>
      <c r="F170" s="19" t="s">
        <v>751</v>
      </c>
      <c r="G170" s="51" t="s">
        <v>752</v>
      </c>
      <c r="H170" s="19">
        <v>2</v>
      </c>
      <c r="I170" s="19">
        <v>2</v>
      </c>
      <c r="J170" s="19" t="s">
        <v>47</v>
      </c>
      <c r="K170" s="19">
        <f t="shared" si="21"/>
        <v>8760</v>
      </c>
      <c r="L170" s="19">
        <v>8760</v>
      </c>
      <c r="M170" s="19"/>
      <c r="N170" s="19">
        <v>8820</v>
      </c>
      <c r="O170" s="19">
        <f t="shared" si="22"/>
        <v>21919.42</v>
      </c>
      <c r="P170" s="19">
        <v>9830</v>
      </c>
      <c r="Q170" s="19"/>
      <c r="R170" s="19">
        <v>4360</v>
      </c>
      <c r="S170" s="19"/>
      <c r="T170" s="19">
        <v>171.28</v>
      </c>
      <c r="U170" s="19"/>
      <c r="V170" s="19"/>
      <c r="W170" s="19">
        <v>7558.14</v>
      </c>
      <c r="X170" s="19">
        <v>8000</v>
      </c>
      <c r="Y170" s="19">
        <f t="shared" si="23"/>
        <v>3000</v>
      </c>
      <c r="Z170" s="19">
        <v>3000</v>
      </c>
      <c r="AA170" s="19"/>
      <c r="AB170" s="19">
        <f t="shared" si="24"/>
        <v>47499.42</v>
      </c>
      <c r="AC170" s="19">
        <f t="shared" si="25"/>
        <v>44499.42</v>
      </c>
      <c r="AD170" s="19">
        <f t="shared" si="26"/>
        <v>22249.71</v>
      </c>
      <c r="AE170" s="19" t="s">
        <v>48</v>
      </c>
      <c r="AF170" s="25">
        <v>22173.3</v>
      </c>
      <c r="AG170" s="31">
        <f t="shared" si="27"/>
        <v>3.446036449243E-3</v>
      </c>
      <c r="AH170" t="e">
        <f ca="1">IF(_xlfn.XLOOKUP(D170,'参考（不要动）'!A:A,'参考（不要动）'!B:B)&lt;1,"无养老金")</f>
        <v>#NAME?</v>
      </c>
      <c r="AI170" t="b">
        <f>IF(_xlfn.XLOOKUP(D170,'参考（不要动）'!D:D,'参考（不要动）'!E:E)&lt;1,"无公益岗工资")</f>
        <v>0</v>
      </c>
      <c r="AJ170" t="e">
        <f ca="1">IF(_xlfn.XLOOKUP(D170,'参考（不要动）'!G:G,'参考（不要动）'!H:H)&lt;1,"无其他工资")</f>
        <v>#NAME?</v>
      </c>
      <c r="AK170" t="b">
        <f>IF(_xlfn.XLOOKUP(D170,'参考（不要动）'!J:J,'参考（不要动）'!K:K)&lt;1,"无低保金")</f>
        <v>0</v>
      </c>
      <c r="AL170" t="e">
        <f>IF(_xlfn.XLOOKUP(D170,'参考（不要动）'!M:M,'参考（不要动）'!N:N)&lt;1,"无五保金")</f>
        <v>#N/A</v>
      </c>
      <c r="AM170" t="e">
        <f>IF(_xlfn.XLOOKUP(D170,'参考（不要动）'!P:P,'参考（不要动）'!Q:Q)&lt;1,"无产业奖励2000元")</f>
        <v>#N/A</v>
      </c>
      <c r="AN170" t="e">
        <f>_xlfn.XLOOKUP(D170,'参考（不要动）'!S:S,'参考（不要动）'!W:W)</f>
        <v>#N/A</v>
      </c>
      <c r="AO170" t="str">
        <f t="shared" si="28"/>
        <v>合格</v>
      </c>
      <c r="AP170" s="31">
        <f t="shared" si="29"/>
        <v>0.375</v>
      </c>
      <c r="AQ170" s="31" t="str">
        <f t="shared" si="30"/>
        <v>合格</v>
      </c>
    </row>
    <row r="171" spans="1:44" ht="15">
      <c r="A171" s="18">
        <v>169</v>
      </c>
      <c r="B171" s="19" t="s">
        <v>713</v>
      </c>
      <c r="C171" s="19" t="s">
        <v>753</v>
      </c>
      <c r="D171" s="19" t="s">
        <v>754</v>
      </c>
      <c r="E171" s="19" t="s">
        <v>755</v>
      </c>
      <c r="F171" s="19" t="s">
        <v>756</v>
      </c>
      <c r="G171" s="51" t="s">
        <v>753</v>
      </c>
      <c r="H171" s="19">
        <v>3</v>
      </c>
      <c r="I171" s="19">
        <v>3</v>
      </c>
      <c r="J171" s="19" t="s">
        <v>47</v>
      </c>
      <c r="K171" s="19">
        <f t="shared" si="21"/>
        <v>0</v>
      </c>
      <c r="L171" s="19"/>
      <c r="M171" s="19"/>
      <c r="N171" s="19">
        <v>45000</v>
      </c>
      <c r="O171" s="19">
        <f t="shared" si="22"/>
        <v>24579.4</v>
      </c>
      <c r="P171" s="19">
        <v>12885</v>
      </c>
      <c r="Q171" s="19"/>
      <c r="R171" s="19">
        <v>4152</v>
      </c>
      <c r="S171" s="19"/>
      <c r="T171" s="19">
        <v>214.1</v>
      </c>
      <c r="U171" s="19"/>
      <c r="V171" s="19"/>
      <c r="W171" s="19">
        <v>7328.3</v>
      </c>
      <c r="X171" s="19"/>
      <c r="Y171" s="19">
        <f t="shared" si="23"/>
        <v>0</v>
      </c>
      <c r="Z171" s="19"/>
      <c r="AA171" s="19"/>
      <c r="AB171" s="19">
        <f t="shared" si="24"/>
        <v>69579.399999999994</v>
      </c>
      <c r="AC171" s="19">
        <f t="shared" si="25"/>
        <v>69579.399999999994</v>
      </c>
      <c r="AD171" s="19">
        <f t="shared" si="26"/>
        <v>23193.133333333299</v>
      </c>
      <c r="AE171" s="19" t="s">
        <v>48</v>
      </c>
      <c r="AF171" s="25">
        <v>21800</v>
      </c>
      <c r="AG171" s="31">
        <f t="shared" si="27"/>
        <v>6.3905198776756794E-2</v>
      </c>
      <c r="AH171" t="e">
        <f ca="1">IF(_xlfn.XLOOKUP(D171,'参考（不要动）'!A:A,'参考（不要动）'!B:B)&lt;1,"无养老金")</f>
        <v>#NAME?</v>
      </c>
      <c r="AI171" t="e">
        <f>IF(_xlfn.XLOOKUP(D171,'参考（不要动）'!D:D,'参考（不要动）'!E:E)&lt;1,"无公益岗工资")</f>
        <v>#N/A</v>
      </c>
      <c r="AJ171" t="e">
        <f ca="1">IF(_xlfn.XLOOKUP(D171,'参考（不要动）'!G:G,'参考（不要动）'!H:H)&lt;1,"无其他工资")</f>
        <v>#NAME?</v>
      </c>
      <c r="AK171" t="b">
        <f>IF(_xlfn.XLOOKUP(D171,'参考（不要动）'!J:J,'参考（不要动）'!K:K)&lt;1,"无低保金")</f>
        <v>0</v>
      </c>
      <c r="AL171" t="e">
        <f>IF(_xlfn.XLOOKUP(D171,'参考（不要动）'!M:M,'参考（不要动）'!N:N)&lt;1,"无五保金")</f>
        <v>#N/A</v>
      </c>
      <c r="AM171" t="e">
        <f>IF(_xlfn.XLOOKUP(D171,'参考（不要动）'!P:P,'参考（不要动）'!Q:Q)&lt;1,"无产业奖励2000元")</f>
        <v>#N/A</v>
      </c>
      <c r="AN171" t="e">
        <f>_xlfn.XLOOKUP(D171,'参考（不要动）'!S:S,'参考（不要动）'!W:W)</f>
        <v>#N/A</v>
      </c>
      <c r="AO171" t="str">
        <f t="shared" si="28"/>
        <v>合格</v>
      </c>
      <c r="AP171" s="31" t="e">
        <f t="shared" si="29"/>
        <v>#DIV/0!</v>
      </c>
      <c r="AQ171" s="31" t="e">
        <f t="shared" si="30"/>
        <v>#DIV/0!</v>
      </c>
    </row>
    <row r="172" spans="1:44" ht="15">
      <c r="A172" s="18">
        <v>170</v>
      </c>
      <c r="B172" s="19" t="s">
        <v>713</v>
      </c>
      <c r="C172" s="19" t="s">
        <v>757</v>
      </c>
      <c r="D172" s="19" t="s">
        <v>758</v>
      </c>
      <c r="E172" s="19" t="s">
        <v>759</v>
      </c>
      <c r="F172" s="19" t="s">
        <v>760</v>
      </c>
      <c r="G172" s="51" t="s">
        <v>757</v>
      </c>
      <c r="H172" s="19">
        <v>2</v>
      </c>
      <c r="I172" s="19">
        <v>2</v>
      </c>
      <c r="J172" s="19" t="s">
        <v>47</v>
      </c>
      <c r="K172" s="19">
        <f t="shared" si="21"/>
        <v>14400</v>
      </c>
      <c r="L172" s="19"/>
      <c r="M172" s="19">
        <v>14400</v>
      </c>
      <c r="N172" s="19">
        <v>9000</v>
      </c>
      <c r="O172" s="19">
        <f t="shared" si="22"/>
        <v>13509.16</v>
      </c>
      <c r="P172" s="19">
        <v>2145</v>
      </c>
      <c r="Q172" s="19"/>
      <c r="R172" s="19">
        <v>4032</v>
      </c>
      <c r="S172" s="19"/>
      <c r="T172" s="19">
        <v>256.92</v>
      </c>
      <c r="U172" s="19"/>
      <c r="V172" s="19"/>
      <c r="W172" s="19">
        <v>7075.24</v>
      </c>
      <c r="X172" s="19"/>
      <c r="Y172" s="19">
        <f t="shared" si="23"/>
        <v>0</v>
      </c>
      <c r="Z172" s="19"/>
      <c r="AA172" s="19"/>
      <c r="AB172" s="19">
        <f t="shared" si="24"/>
        <v>36909.160000000003</v>
      </c>
      <c r="AC172" s="19">
        <f t="shared" si="25"/>
        <v>36909.160000000003</v>
      </c>
      <c r="AD172" s="19">
        <f t="shared" si="26"/>
        <v>18454.580000000002</v>
      </c>
      <c r="AE172" s="19" t="s">
        <v>53</v>
      </c>
      <c r="AF172" s="25">
        <v>13922.14</v>
      </c>
      <c r="AG172" s="32">
        <f t="shared" si="27"/>
        <v>0.32555627223975597</v>
      </c>
      <c r="AH172" t="e">
        <f ca="1">IF(_xlfn.XLOOKUP(D172,'参考（不要动）'!A:A,'参考（不要动）'!B:B)&lt;1,"无养老金")</f>
        <v>#NAME?</v>
      </c>
      <c r="AI172" t="e">
        <f>IF(_xlfn.XLOOKUP(D172,'参考（不要动）'!D:D,'参考（不要动）'!E:E)&lt;1,"无公益岗工资")</f>
        <v>#N/A</v>
      </c>
      <c r="AJ172" t="e">
        <f ca="1">IF(_xlfn.XLOOKUP(D172,'参考（不要动）'!G:G,'参考（不要动）'!H:H)&lt;1,"无其他工资")</f>
        <v>#NAME?</v>
      </c>
      <c r="AK172" t="b">
        <f>IF(_xlfn.XLOOKUP(D172,'参考（不要动）'!J:J,'参考（不要动）'!K:K)&lt;1,"无低保金")</f>
        <v>0</v>
      </c>
      <c r="AL172" t="e">
        <f>IF(_xlfn.XLOOKUP(D172,'参考（不要动）'!M:M,'参考（不要动）'!N:N)&lt;1,"无五保金")</f>
        <v>#N/A</v>
      </c>
      <c r="AM172" t="e">
        <f>IF(_xlfn.XLOOKUP(D172,'参考（不要动）'!P:P,'参考（不要动）'!Q:Q)&lt;1,"无产业奖励2000元")</f>
        <v>#N/A</v>
      </c>
      <c r="AN172" t="e">
        <f>_xlfn.XLOOKUP(D172,'参考（不要动）'!S:S,'参考（不要动）'!W:W)</f>
        <v>#N/A</v>
      </c>
      <c r="AO172" t="str">
        <f t="shared" si="28"/>
        <v>合格</v>
      </c>
      <c r="AP172" s="31" t="e">
        <f t="shared" si="29"/>
        <v>#DIV/0!</v>
      </c>
      <c r="AQ172" s="31" t="e">
        <f t="shared" si="30"/>
        <v>#DIV/0!</v>
      </c>
    </row>
    <row r="173" spans="1:44" ht="15">
      <c r="A173" s="18">
        <v>171</v>
      </c>
      <c r="B173" s="19" t="s">
        <v>713</v>
      </c>
      <c r="C173" s="19" t="s">
        <v>761</v>
      </c>
      <c r="D173" s="19" t="s">
        <v>762</v>
      </c>
      <c r="E173" s="19" t="s">
        <v>763</v>
      </c>
      <c r="F173" s="19" t="s">
        <v>764</v>
      </c>
      <c r="G173" s="51" t="s">
        <v>761</v>
      </c>
      <c r="H173" s="19">
        <v>3</v>
      </c>
      <c r="I173" s="19">
        <v>3</v>
      </c>
      <c r="J173" s="19" t="s">
        <v>47</v>
      </c>
      <c r="K173" s="19">
        <f t="shared" si="21"/>
        <v>25200</v>
      </c>
      <c r="L173" s="19"/>
      <c r="M173" s="19">
        <v>25200</v>
      </c>
      <c r="N173" s="19">
        <v>7650</v>
      </c>
      <c r="O173" s="19">
        <f t="shared" si="22"/>
        <v>1152.8599999999999</v>
      </c>
      <c r="P173" s="19"/>
      <c r="Q173" s="19"/>
      <c r="R173" s="19"/>
      <c r="S173" s="19"/>
      <c r="T173" s="19">
        <v>128.46</v>
      </c>
      <c r="U173" s="19"/>
      <c r="V173" s="19"/>
      <c r="W173" s="19">
        <v>1024.4000000000001</v>
      </c>
      <c r="X173" s="19">
        <v>24300</v>
      </c>
      <c r="Y173" s="19">
        <f t="shared" si="23"/>
        <v>6750</v>
      </c>
      <c r="Z173" s="19">
        <v>6750</v>
      </c>
      <c r="AA173" s="19"/>
      <c r="AB173" s="19">
        <f t="shared" si="24"/>
        <v>58302.86</v>
      </c>
      <c r="AC173" s="19">
        <f t="shared" si="25"/>
        <v>51552.86</v>
      </c>
      <c r="AD173" s="19">
        <f t="shared" si="26"/>
        <v>17184.2866666667</v>
      </c>
      <c r="AE173" s="19" t="s">
        <v>53</v>
      </c>
      <c r="AF173" s="25">
        <v>16474.82</v>
      </c>
      <c r="AG173" s="31">
        <f t="shared" si="27"/>
        <v>4.3063697610456399E-2</v>
      </c>
      <c r="AH173" t="e">
        <f ca="1">IF(_xlfn.XLOOKUP(D173,'参考（不要动）'!A:A,'参考（不要动）'!B:B)&lt;1,"无养老金")</f>
        <v>#NAME?</v>
      </c>
      <c r="AI173" t="e">
        <f>IF(_xlfn.XLOOKUP(D173,'参考（不要动）'!D:D,'参考（不要动）'!E:E)&lt;1,"无公益岗工资")</f>
        <v>#N/A</v>
      </c>
      <c r="AJ173" t="e">
        <f ca="1">IF(_xlfn.XLOOKUP(D173,'参考（不要动）'!G:G,'参考（不要动）'!H:H)&lt;1,"无其他工资")</f>
        <v>#NAME?</v>
      </c>
      <c r="AK173" t="e">
        <f>IF(_xlfn.XLOOKUP(D173,'参考（不要动）'!J:J,'参考（不要动）'!K:K)&lt;1,"无低保金")</f>
        <v>#N/A</v>
      </c>
      <c r="AL173" t="e">
        <f>IF(_xlfn.XLOOKUP(D173,'参考（不要动）'!M:M,'参考（不要动）'!N:N)&lt;1,"无五保金")</f>
        <v>#N/A</v>
      </c>
      <c r="AM173" t="e">
        <f>IF(_xlfn.XLOOKUP(D173,'参考（不要动）'!P:P,'参考（不要动）'!Q:Q)&lt;1,"无产业奖励2000元")</f>
        <v>#N/A</v>
      </c>
      <c r="AN173" t="e">
        <f>_xlfn.XLOOKUP(D173,'参考（不要动）'!S:S,'参考（不要动）'!W:W)</f>
        <v>#N/A</v>
      </c>
      <c r="AO173" t="str">
        <f t="shared" si="28"/>
        <v>合格</v>
      </c>
      <c r="AP173" s="31">
        <f t="shared" si="29"/>
        <v>0.27777777777777801</v>
      </c>
      <c r="AQ173" s="31" t="str">
        <f t="shared" si="30"/>
        <v>合格</v>
      </c>
    </row>
    <row r="174" spans="1:44" ht="15">
      <c r="A174" s="18">
        <v>172</v>
      </c>
      <c r="B174" s="19" t="s">
        <v>713</v>
      </c>
      <c r="C174" s="19" t="s">
        <v>765</v>
      </c>
      <c r="D174" s="19" t="s">
        <v>766</v>
      </c>
      <c r="E174" s="19" t="s">
        <v>767</v>
      </c>
      <c r="F174" s="19" t="s">
        <v>346</v>
      </c>
      <c r="G174" s="51" t="s">
        <v>765</v>
      </c>
      <c r="H174" s="19">
        <v>4</v>
      </c>
      <c r="I174" s="19">
        <v>4</v>
      </c>
      <c r="J174" s="19" t="s">
        <v>47</v>
      </c>
      <c r="K174" s="19">
        <f t="shared" si="21"/>
        <v>65000</v>
      </c>
      <c r="L174" s="19"/>
      <c r="M174" s="19">
        <v>65000</v>
      </c>
      <c r="N174" s="19">
        <v>27000</v>
      </c>
      <c r="O174" s="19">
        <f t="shared" si="22"/>
        <v>9336.82</v>
      </c>
      <c r="P174" s="19">
        <v>4295</v>
      </c>
      <c r="Q174" s="19"/>
      <c r="R174" s="19">
        <v>3126</v>
      </c>
      <c r="S174" s="19"/>
      <c r="T174" s="19">
        <v>23.86</v>
      </c>
      <c r="U174" s="19"/>
      <c r="V174" s="19"/>
      <c r="W174" s="19">
        <v>1891.96</v>
      </c>
      <c r="X174" s="19"/>
      <c r="Y174" s="19">
        <f t="shared" si="23"/>
        <v>0</v>
      </c>
      <c r="Z174" s="19"/>
      <c r="AA174" s="19"/>
      <c r="AB174" s="19">
        <f t="shared" si="24"/>
        <v>101336.82</v>
      </c>
      <c r="AC174" s="19">
        <f t="shared" si="25"/>
        <v>101336.82</v>
      </c>
      <c r="AD174" s="19">
        <f t="shared" si="26"/>
        <v>25334.205000000002</v>
      </c>
      <c r="AE174" s="19" t="s">
        <v>53</v>
      </c>
      <c r="AF174" s="25">
        <v>23730.23</v>
      </c>
      <c r="AG174" s="31">
        <f t="shared" si="27"/>
        <v>6.7592054522859796E-2</v>
      </c>
      <c r="AH174" t="e">
        <f ca="1">IF(_xlfn.XLOOKUP(D174,'参考（不要动）'!A:A,'参考（不要动）'!B:B)&lt;1,"无养老金")</f>
        <v>#NAME?</v>
      </c>
      <c r="AI174" t="e">
        <f>IF(_xlfn.XLOOKUP(D174,'参考（不要动）'!D:D,'参考（不要动）'!E:E)&lt;1,"无公益岗工资")</f>
        <v>#N/A</v>
      </c>
      <c r="AJ174" t="e">
        <f ca="1">IF(_xlfn.XLOOKUP(D174,'参考（不要动）'!G:G,'参考（不要动）'!H:H)&lt;1,"无其他工资")</f>
        <v>#NAME?</v>
      </c>
      <c r="AK174" t="b">
        <f>IF(_xlfn.XLOOKUP(D174,'参考（不要动）'!J:J,'参考（不要动）'!K:K)&lt;1,"无低保金")</f>
        <v>0</v>
      </c>
      <c r="AL174" t="e">
        <f>IF(_xlfn.XLOOKUP(D174,'参考（不要动）'!M:M,'参考（不要动）'!N:N)&lt;1,"无五保金")</f>
        <v>#N/A</v>
      </c>
      <c r="AM174" t="e">
        <f>IF(_xlfn.XLOOKUP(D174,'参考（不要动）'!P:P,'参考（不要动）'!Q:Q)&lt;1,"无产业奖励2000元")</f>
        <v>#N/A</v>
      </c>
      <c r="AN174" t="e">
        <f>_xlfn.XLOOKUP(D174,'参考（不要动）'!S:S,'参考（不要动）'!W:W)</f>
        <v>#N/A</v>
      </c>
      <c r="AO174" t="str">
        <f t="shared" si="28"/>
        <v>合格</v>
      </c>
      <c r="AP174" s="31" t="e">
        <f t="shared" si="29"/>
        <v>#DIV/0!</v>
      </c>
      <c r="AQ174" s="31" t="e">
        <f t="shared" si="30"/>
        <v>#DIV/0!</v>
      </c>
    </row>
    <row r="175" spans="1:44" ht="15">
      <c r="A175" s="18">
        <v>173</v>
      </c>
      <c r="B175" s="19" t="s">
        <v>713</v>
      </c>
      <c r="C175" s="19" t="s">
        <v>768</v>
      </c>
      <c r="D175" s="19" t="s">
        <v>769</v>
      </c>
      <c r="E175" s="19" t="s">
        <v>770</v>
      </c>
      <c r="F175" s="19" t="s">
        <v>771</v>
      </c>
      <c r="G175" s="51" t="s">
        <v>768</v>
      </c>
      <c r="H175" s="19">
        <v>2</v>
      </c>
      <c r="I175" s="19">
        <v>2</v>
      </c>
      <c r="J175" s="19" t="s">
        <v>47</v>
      </c>
      <c r="K175" s="19">
        <f t="shared" si="21"/>
        <v>8760</v>
      </c>
      <c r="L175" s="19">
        <v>8760</v>
      </c>
      <c r="M175" s="19"/>
      <c r="N175" s="19">
        <v>4500</v>
      </c>
      <c r="O175" s="19">
        <f t="shared" si="22"/>
        <v>13461.88</v>
      </c>
      <c r="P175" s="19">
        <v>8830</v>
      </c>
      <c r="Q175" s="19"/>
      <c r="R175" s="19">
        <v>1740</v>
      </c>
      <c r="S175" s="19"/>
      <c r="T175" s="19"/>
      <c r="U175" s="19"/>
      <c r="V175" s="19"/>
      <c r="W175" s="19">
        <v>2891.88</v>
      </c>
      <c r="X175" s="19">
        <v>24300</v>
      </c>
      <c r="Y175" s="19">
        <f t="shared" si="23"/>
        <v>6750</v>
      </c>
      <c r="Z175" s="19">
        <v>6750</v>
      </c>
      <c r="AA175" s="19"/>
      <c r="AB175" s="19">
        <f t="shared" si="24"/>
        <v>51021.88</v>
      </c>
      <c r="AC175" s="19">
        <f t="shared" si="25"/>
        <v>44271.88</v>
      </c>
      <c r="AD175" s="19">
        <f t="shared" si="26"/>
        <v>22135.94</v>
      </c>
      <c r="AE175" s="19" t="s">
        <v>48</v>
      </c>
      <c r="AF175" s="25">
        <v>20935.77</v>
      </c>
      <c r="AG175" s="31">
        <f t="shared" si="27"/>
        <v>5.7326288930380803E-2</v>
      </c>
      <c r="AH175" t="e">
        <f ca="1">IF(_xlfn.XLOOKUP(D175,'参考（不要动）'!A:A,'参考（不要动）'!B:B)&lt;1,"无养老金")</f>
        <v>#NAME?</v>
      </c>
      <c r="AI175" t="b">
        <f>IF(_xlfn.XLOOKUP(D175,'参考（不要动）'!D:D,'参考（不要动）'!E:E)&lt;1,"无公益岗工资")</f>
        <v>0</v>
      </c>
      <c r="AJ175" t="e">
        <f ca="1">IF(_xlfn.XLOOKUP(D175,'参考（不要动）'!G:G,'参考（不要动）'!H:H)&lt;1,"无其他工资")</f>
        <v>#NAME?</v>
      </c>
      <c r="AK175" t="b">
        <f>IF(_xlfn.XLOOKUP(D175,'参考（不要动）'!J:J,'参考（不要动）'!K:K)&lt;1,"无低保金")</f>
        <v>0</v>
      </c>
      <c r="AL175" t="e">
        <f>IF(_xlfn.XLOOKUP(D175,'参考（不要动）'!M:M,'参考（不要动）'!N:N)&lt;1,"无五保金")</f>
        <v>#N/A</v>
      </c>
      <c r="AM175" t="e">
        <f>IF(_xlfn.XLOOKUP(D175,'参考（不要动）'!P:P,'参考（不要动）'!Q:Q)&lt;1,"无产业奖励2000元")</f>
        <v>#N/A</v>
      </c>
      <c r="AN175" t="e">
        <f>_xlfn.XLOOKUP(D175,'参考（不要动）'!S:S,'参考（不要动）'!W:W)</f>
        <v>#N/A</v>
      </c>
      <c r="AO175" t="str">
        <f t="shared" si="28"/>
        <v>合格</v>
      </c>
      <c r="AP175" s="31">
        <f t="shared" si="29"/>
        <v>0.27777777777777801</v>
      </c>
      <c r="AQ175" s="31" t="str">
        <f t="shared" si="30"/>
        <v>合格</v>
      </c>
    </row>
    <row r="176" spans="1:44" ht="15">
      <c r="A176" s="18">
        <v>174</v>
      </c>
      <c r="B176" s="19" t="s">
        <v>713</v>
      </c>
      <c r="C176" s="19" t="s">
        <v>772</v>
      </c>
      <c r="D176" s="19" t="s">
        <v>773</v>
      </c>
      <c r="E176" s="19" t="s">
        <v>774</v>
      </c>
      <c r="F176" s="19" t="s">
        <v>775</v>
      </c>
      <c r="G176" s="51" t="s">
        <v>772</v>
      </c>
      <c r="H176" s="19">
        <v>2</v>
      </c>
      <c r="I176" s="19">
        <v>2</v>
      </c>
      <c r="J176" s="19" t="s">
        <v>47</v>
      </c>
      <c r="K176" s="19">
        <f t="shared" si="21"/>
        <v>0</v>
      </c>
      <c r="L176" s="19"/>
      <c r="M176" s="19"/>
      <c r="N176" s="19">
        <v>4959</v>
      </c>
      <c r="O176" s="19">
        <f t="shared" si="22"/>
        <v>13037.7</v>
      </c>
      <c r="P176" s="19">
        <v>4295</v>
      </c>
      <c r="Q176" s="19"/>
      <c r="R176" s="19">
        <v>2016</v>
      </c>
      <c r="S176" s="19"/>
      <c r="T176" s="19">
        <v>85.64</v>
      </c>
      <c r="U176" s="19"/>
      <c r="V176" s="19"/>
      <c r="W176" s="19">
        <v>6641.06</v>
      </c>
      <c r="X176" s="19">
        <v>63000</v>
      </c>
      <c r="Y176" s="19">
        <f t="shared" si="23"/>
        <v>42000</v>
      </c>
      <c r="Z176" s="19">
        <v>42000</v>
      </c>
      <c r="AA176" s="19"/>
      <c r="AB176" s="19">
        <f t="shared" si="24"/>
        <v>80996.7</v>
      </c>
      <c r="AC176" s="19">
        <f t="shared" si="25"/>
        <v>38996.699999999997</v>
      </c>
      <c r="AD176" s="19">
        <f t="shared" si="26"/>
        <v>19498.349999999999</v>
      </c>
      <c r="AE176" s="19" t="s">
        <v>53</v>
      </c>
      <c r="AF176" s="25">
        <v>16047.31</v>
      </c>
      <c r="AG176" s="32">
        <f t="shared" si="27"/>
        <v>0.21505411187295601</v>
      </c>
      <c r="AH176" t="e">
        <f ca="1">IF(_xlfn.XLOOKUP(D176,'参考（不要动）'!A:A,'参考（不要动）'!B:B)&lt;1,"无养老金")</f>
        <v>#NAME?</v>
      </c>
      <c r="AI176" t="e">
        <f>IF(_xlfn.XLOOKUP(D176,'参考（不要动）'!D:D,'参考（不要动）'!E:E)&lt;1,"无公益岗工资")</f>
        <v>#N/A</v>
      </c>
      <c r="AJ176" t="e">
        <f ca="1">IF(_xlfn.XLOOKUP(D176,'参考（不要动）'!G:G,'参考（不要动）'!H:H)&lt;1,"无其他工资")</f>
        <v>#NAME?</v>
      </c>
      <c r="AK176" t="b">
        <f>IF(_xlfn.XLOOKUP(D176,'参考（不要动）'!J:J,'参考（不要动）'!K:K)&lt;1,"无低保金")</f>
        <v>0</v>
      </c>
      <c r="AL176" t="e">
        <f>IF(_xlfn.XLOOKUP(D176,'参考（不要动）'!M:M,'参考（不要动）'!N:N)&lt;1,"无五保金")</f>
        <v>#N/A</v>
      </c>
      <c r="AM176" t="e">
        <f>IF(_xlfn.XLOOKUP(D176,'参考（不要动）'!P:P,'参考（不要动）'!Q:Q)&lt;1,"无产业奖励2000元")</f>
        <v>#N/A</v>
      </c>
      <c r="AN176" t="e">
        <f>_xlfn.XLOOKUP(D176,'参考（不要动）'!S:S,'参考（不要动）'!W:W)</f>
        <v>#N/A</v>
      </c>
      <c r="AO176" t="str">
        <f t="shared" si="28"/>
        <v>合格</v>
      </c>
      <c r="AP176" s="31">
        <f t="shared" si="29"/>
        <v>0.66666666666666696</v>
      </c>
      <c r="AQ176" s="31" t="str">
        <f t="shared" si="30"/>
        <v>合格</v>
      </c>
    </row>
    <row r="177" spans="1:43" ht="15">
      <c r="A177" s="18">
        <v>175</v>
      </c>
      <c r="B177" s="19" t="s">
        <v>713</v>
      </c>
      <c r="C177" s="19" t="s">
        <v>776</v>
      </c>
      <c r="D177" s="19" t="s">
        <v>777</v>
      </c>
      <c r="E177" s="19" t="s">
        <v>778</v>
      </c>
      <c r="F177" s="19" t="s">
        <v>779</v>
      </c>
      <c r="G177" s="51" t="s">
        <v>776</v>
      </c>
      <c r="H177" s="19">
        <v>2</v>
      </c>
      <c r="I177" s="19">
        <v>2</v>
      </c>
      <c r="J177" s="19" t="s">
        <v>47</v>
      </c>
      <c r="K177" s="19">
        <f t="shared" si="21"/>
        <v>8760</v>
      </c>
      <c r="L177" s="19">
        <v>8760</v>
      </c>
      <c r="M177" s="19"/>
      <c r="N177" s="19">
        <v>8820</v>
      </c>
      <c r="O177" s="19">
        <f t="shared" si="22"/>
        <v>17123.11</v>
      </c>
      <c r="P177" s="19">
        <v>8590</v>
      </c>
      <c r="Q177" s="19"/>
      <c r="R177" s="19">
        <v>3840</v>
      </c>
      <c r="S177" s="19"/>
      <c r="T177" s="19">
        <v>85.64</v>
      </c>
      <c r="U177" s="19"/>
      <c r="V177" s="19"/>
      <c r="W177" s="19">
        <v>4607.47</v>
      </c>
      <c r="X177" s="19"/>
      <c r="Y177" s="19">
        <f t="shared" si="23"/>
        <v>0</v>
      </c>
      <c r="Z177" s="19"/>
      <c r="AA177" s="19"/>
      <c r="AB177" s="19">
        <f t="shared" si="24"/>
        <v>34703.11</v>
      </c>
      <c r="AC177" s="19">
        <f t="shared" si="25"/>
        <v>34703.11</v>
      </c>
      <c r="AD177" s="19">
        <f t="shared" si="26"/>
        <v>17351.555</v>
      </c>
      <c r="AE177" s="19" t="s">
        <v>142</v>
      </c>
      <c r="AF177" s="25">
        <v>17267.080000000002</v>
      </c>
      <c r="AG177" s="31">
        <f t="shared" si="27"/>
        <v>4.8922574054211E-3</v>
      </c>
      <c r="AH177" t="e">
        <f ca="1">IF(_xlfn.XLOOKUP(D177,'参考（不要动）'!A:A,'参考（不要动）'!B:B)&lt;1,"无养老金")</f>
        <v>#NAME?</v>
      </c>
      <c r="AI177" t="b">
        <f>IF(_xlfn.XLOOKUP(D177,'参考（不要动）'!D:D,'参考（不要动）'!E:E)&lt;1,"无公益岗工资")</f>
        <v>0</v>
      </c>
      <c r="AJ177" t="e">
        <f ca="1">IF(_xlfn.XLOOKUP(D177,'参考（不要动）'!G:G,'参考（不要动）'!H:H)&lt;1,"无其他工资")</f>
        <v>#NAME?</v>
      </c>
      <c r="AK177" t="b">
        <f>IF(_xlfn.XLOOKUP(D177,'参考（不要动）'!J:J,'参考（不要动）'!K:K)&lt;1,"无低保金")</f>
        <v>0</v>
      </c>
      <c r="AL177" t="e">
        <f>IF(_xlfn.XLOOKUP(D177,'参考（不要动）'!M:M,'参考（不要动）'!N:N)&lt;1,"无五保金")</f>
        <v>#N/A</v>
      </c>
      <c r="AM177" t="e">
        <f>IF(_xlfn.XLOOKUP(D177,'参考（不要动）'!P:P,'参考（不要动）'!Q:Q)&lt;1,"无产业奖励2000元")</f>
        <v>#N/A</v>
      </c>
      <c r="AN177" t="e">
        <f>_xlfn.XLOOKUP(D177,'参考（不要动）'!S:S,'参考（不要动）'!W:W)</f>
        <v>#N/A</v>
      </c>
      <c r="AO177" t="str">
        <f t="shared" si="28"/>
        <v>合格</v>
      </c>
      <c r="AP177" s="31" t="e">
        <f t="shared" si="29"/>
        <v>#DIV/0!</v>
      </c>
      <c r="AQ177" s="31" t="e">
        <f t="shared" si="30"/>
        <v>#DIV/0!</v>
      </c>
    </row>
    <row r="178" spans="1:43" ht="15">
      <c r="A178" s="18">
        <v>176</v>
      </c>
      <c r="B178" s="19" t="s">
        <v>713</v>
      </c>
      <c r="C178" s="19" t="s">
        <v>780</v>
      </c>
      <c r="D178" s="19" t="s">
        <v>781</v>
      </c>
      <c r="E178" s="19" t="s">
        <v>782</v>
      </c>
      <c r="F178" s="19" t="s">
        <v>783</v>
      </c>
      <c r="G178" s="51" t="s">
        <v>780</v>
      </c>
      <c r="H178" s="19">
        <v>2</v>
      </c>
      <c r="I178" s="19">
        <v>2</v>
      </c>
      <c r="J178" s="19" t="s">
        <v>47</v>
      </c>
      <c r="K178" s="19">
        <f t="shared" si="21"/>
        <v>1000</v>
      </c>
      <c r="L178" s="19"/>
      <c r="M178" s="19">
        <v>1000</v>
      </c>
      <c r="N178" s="19">
        <v>9324</v>
      </c>
      <c r="O178" s="19">
        <f t="shared" si="22"/>
        <v>12528.27</v>
      </c>
      <c r="P178" s="19">
        <v>2147</v>
      </c>
      <c r="Q178" s="19"/>
      <c r="R178" s="19">
        <v>4032</v>
      </c>
      <c r="S178" s="19"/>
      <c r="T178" s="19">
        <v>85.64</v>
      </c>
      <c r="U178" s="19"/>
      <c r="V178" s="19"/>
      <c r="W178" s="19">
        <v>6263.63</v>
      </c>
      <c r="X178" s="19">
        <v>41700</v>
      </c>
      <c r="Y178" s="19">
        <f t="shared" si="23"/>
        <v>18900</v>
      </c>
      <c r="Z178" s="19">
        <v>18900</v>
      </c>
      <c r="AA178" s="19"/>
      <c r="AB178" s="19">
        <f t="shared" si="24"/>
        <v>64552.27</v>
      </c>
      <c r="AC178" s="19">
        <f t="shared" si="25"/>
        <v>45652.27</v>
      </c>
      <c r="AD178" s="19">
        <f t="shared" si="26"/>
        <v>22826.134999999998</v>
      </c>
      <c r="AE178" s="19" t="s">
        <v>124</v>
      </c>
      <c r="AF178" s="25">
        <v>0</v>
      </c>
      <c r="AG178" s="30" t="e">
        <f t="shared" si="27"/>
        <v>#DIV/0!</v>
      </c>
      <c r="AH178" t="e">
        <f ca="1">IF(_xlfn.XLOOKUP(D178,'参考（不要动）'!A:A,'参考（不要动）'!B:B)&lt;1,"无养老金")</f>
        <v>#NAME?</v>
      </c>
      <c r="AI178" t="e">
        <f>IF(_xlfn.XLOOKUP(D178,'参考（不要动）'!D:D,'参考（不要动）'!E:E)&lt;1,"无公益岗工资")</f>
        <v>#N/A</v>
      </c>
      <c r="AJ178" t="e">
        <f ca="1">IF(_xlfn.XLOOKUP(D178,'参考（不要动）'!G:G,'参考（不要动）'!H:H)&lt;1,"无其他工资")</f>
        <v>#NAME?</v>
      </c>
      <c r="AK178" t="b">
        <f>IF(_xlfn.XLOOKUP(D178,'参考（不要动）'!J:J,'参考（不要动）'!K:K)&lt;1,"无低保金")</f>
        <v>0</v>
      </c>
      <c r="AL178" t="e">
        <f>IF(_xlfn.XLOOKUP(D178,'参考（不要动）'!M:M,'参考（不要动）'!N:N)&lt;1,"无五保金")</f>
        <v>#N/A</v>
      </c>
      <c r="AM178" t="e">
        <f>IF(_xlfn.XLOOKUP(D178,'参考（不要动）'!P:P,'参考（不要动）'!Q:Q)&lt;1,"无产业奖励2000元")</f>
        <v>#N/A</v>
      </c>
      <c r="AN178" t="e">
        <f>_xlfn.XLOOKUP(D178,'参考（不要动）'!S:S,'参考（不要动）'!W:W)</f>
        <v>#N/A</v>
      </c>
      <c r="AO178" t="str">
        <f t="shared" si="28"/>
        <v>合格</v>
      </c>
      <c r="AP178" s="31">
        <f t="shared" si="29"/>
        <v>0.45323741007194202</v>
      </c>
      <c r="AQ178" s="31" t="str">
        <f t="shared" si="30"/>
        <v>合格</v>
      </c>
    </row>
    <row r="179" spans="1:43" ht="15">
      <c r="A179" s="18">
        <v>177</v>
      </c>
      <c r="B179" s="19" t="s">
        <v>713</v>
      </c>
      <c r="C179" s="19" t="s">
        <v>784</v>
      </c>
      <c r="D179" s="19" t="s">
        <v>785</v>
      </c>
      <c r="E179" s="19" t="s">
        <v>786</v>
      </c>
      <c r="F179" s="19" t="s">
        <v>787</v>
      </c>
      <c r="G179" s="51" t="s">
        <v>784</v>
      </c>
      <c r="H179" s="19">
        <v>1</v>
      </c>
      <c r="I179" s="19">
        <v>1.58</v>
      </c>
      <c r="J179" s="19" t="s">
        <v>47</v>
      </c>
      <c r="K179" s="19">
        <f t="shared" si="21"/>
        <v>0</v>
      </c>
      <c r="L179" s="19"/>
      <c r="M179" s="19"/>
      <c r="N179" s="19">
        <v>8988</v>
      </c>
      <c r="O179" s="19">
        <f t="shared" si="22"/>
        <v>4230.92</v>
      </c>
      <c r="P179" s="19">
        <v>700</v>
      </c>
      <c r="Q179" s="19"/>
      <c r="R179" s="19">
        <v>2016</v>
      </c>
      <c r="S179" s="19"/>
      <c r="T179" s="19">
        <v>42.82</v>
      </c>
      <c r="U179" s="19"/>
      <c r="V179" s="19"/>
      <c r="W179" s="19">
        <v>1472.1</v>
      </c>
      <c r="X179" s="19">
        <v>18000</v>
      </c>
      <c r="Y179" s="19">
        <f t="shared" si="23"/>
        <v>5500</v>
      </c>
      <c r="Z179" s="19">
        <v>5500</v>
      </c>
      <c r="AA179" s="19"/>
      <c r="AB179" s="19">
        <f t="shared" si="24"/>
        <v>31218.92</v>
      </c>
      <c r="AC179" s="19">
        <f t="shared" si="25"/>
        <v>25718.92</v>
      </c>
      <c r="AD179" s="19">
        <f t="shared" si="26"/>
        <v>16277.7974683544</v>
      </c>
      <c r="AE179" s="19" t="s">
        <v>124</v>
      </c>
      <c r="AF179" s="25">
        <v>0</v>
      </c>
      <c r="AG179" s="30" t="e">
        <f t="shared" si="27"/>
        <v>#DIV/0!</v>
      </c>
      <c r="AH179" t="e">
        <f ca="1">IF(_xlfn.XLOOKUP(D179,'参考（不要动）'!A:A,'参考（不要动）'!B:B)&lt;1,"无养老金")</f>
        <v>#NAME?</v>
      </c>
      <c r="AI179" t="e">
        <f>IF(_xlfn.XLOOKUP(D179,'参考（不要动）'!D:D,'参考（不要动）'!E:E)&lt;1,"无公益岗工资")</f>
        <v>#N/A</v>
      </c>
      <c r="AJ179" t="e">
        <f ca="1">IF(_xlfn.XLOOKUP(D179,'参考（不要动）'!G:G,'参考（不要动）'!H:H)&lt;1,"无其他工资")</f>
        <v>#NAME?</v>
      </c>
      <c r="AK179" t="e">
        <f>IF(_xlfn.XLOOKUP(D179,'参考（不要动）'!J:J,'参考（不要动）'!K:K)&lt;1,"无低保金")</f>
        <v>#N/A</v>
      </c>
      <c r="AL179" t="e">
        <f>IF(_xlfn.XLOOKUP(D179,'参考（不要动）'!M:M,'参考（不要动）'!N:N)&lt;1,"无五保金")</f>
        <v>#N/A</v>
      </c>
      <c r="AM179" t="e">
        <f>IF(_xlfn.XLOOKUP(D179,'参考（不要动）'!P:P,'参考（不要动）'!Q:Q)&lt;1,"无产业奖励2000元")</f>
        <v>#N/A</v>
      </c>
      <c r="AN179" t="e">
        <f>_xlfn.XLOOKUP(D179,'参考（不要动）'!S:S,'参考（不要动）'!W:W)</f>
        <v>#N/A</v>
      </c>
      <c r="AO179" t="str">
        <f t="shared" si="28"/>
        <v>合格</v>
      </c>
      <c r="AP179" s="31">
        <f t="shared" si="29"/>
        <v>0.30555555555555602</v>
      </c>
      <c r="AQ179" s="31" t="str">
        <f t="shared" si="30"/>
        <v>合格</v>
      </c>
    </row>
    <row r="180" spans="1:43" ht="15">
      <c r="A180" s="18">
        <v>178</v>
      </c>
      <c r="B180" s="19" t="s">
        <v>713</v>
      </c>
      <c r="C180" s="19" t="s">
        <v>788</v>
      </c>
      <c r="D180" s="19" t="s">
        <v>789</v>
      </c>
      <c r="E180" s="19" t="s">
        <v>790</v>
      </c>
      <c r="F180" s="19" t="s">
        <v>791</v>
      </c>
      <c r="G180" s="51" t="s">
        <v>788</v>
      </c>
      <c r="H180" s="19">
        <v>2</v>
      </c>
      <c r="I180" s="19">
        <v>2.58</v>
      </c>
      <c r="J180" s="19" t="s">
        <v>47</v>
      </c>
      <c r="K180" s="19">
        <f t="shared" si="21"/>
        <v>1000</v>
      </c>
      <c r="L180" s="22"/>
      <c r="M180" s="22">
        <v>1000</v>
      </c>
      <c r="N180" s="22"/>
      <c r="O180" s="19">
        <f t="shared" si="22"/>
        <v>6539.34</v>
      </c>
      <c r="P180" s="22">
        <v>2850</v>
      </c>
      <c r="Q180" s="22"/>
      <c r="R180" s="22"/>
      <c r="S180" s="22"/>
      <c r="T180" s="22">
        <v>105.8</v>
      </c>
      <c r="U180" s="22"/>
      <c r="V180" s="22"/>
      <c r="W180" s="22">
        <v>3583.54</v>
      </c>
      <c r="X180" s="22">
        <v>73400</v>
      </c>
      <c r="Y180" s="19">
        <f t="shared" si="23"/>
        <v>31500</v>
      </c>
      <c r="Z180" s="22">
        <v>31500</v>
      </c>
      <c r="AA180" s="22"/>
      <c r="AB180" s="19">
        <f t="shared" si="24"/>
        <v>80939.34</v>
      </c>
      <c r="AC180" s="19">
        <f t="shared" si="25"/>
        <v>49439.34</v>
      </c>
      <c r="AD180" s="19">
        <f t="shared" si="26"/>
        <v>19162.534883720899</v>
      </c>
      <c r="AE180" s="19" t="s">
        <v>124</v>
      </c>
      <c r="AF180" s="25">
        <v>0</v>
      </c>
      <c r="AG180" s="30" t="e">
        <f t="shared" si="27"/>
        <v>#DIV/0!</v>
      </c>
      <c r="AH180" t="e">
        <f ca="1">IF(_xlfn.XLOOKUP(D180,'参考（不要动）'!A:A,'参考（不要动）'!B:B)&lt;1,"无养老金")</f>
        <v>#NAME?</v>
      </c>
      <c r="AI180" t="e">
        <f>IF(_xlfn.XLOOKUP(D180,'参考（不要动）'!D:D,'参考（不要动）'!E:E)&lt;1,"无公益岗工资")</f>
        <v>#N/A</v>
      </c>
      <c r="AJ180" t="e">
        <f ca="1">IF(_xlfn.XLOOKUP(D180,'参考（不要动）'!G:G,'参考（不要动）'!H:H)&lt;1,"无其他工资")</f>
        <v>#NAME?</v>
      </c>
      <c r="AK180" t="b">
        <f>IF(_xlfn.XLOOKUP(D180,'参考（不要动）'!J:J,'参考（不要动）'!K:K)&lt;1,"无低保金")</f>
        <v>0</v>
      </c>
      <c r="AL180" t="e">
        <f>IF(_xlfn.XLOOKUP(D180,'参考（不要动）'!M:M,'参考（不要动）'!N:N)&lt;1,"无五保金")</f>
        <v>#N/A</v>
      </c>
      <c r="AM180" t="e">
        <f>IF(_xlfn.XLOOKUP(D180,'参考（不要动）'!P:P,'参考（不要动）'!Q:Q)&lt;1,"无产业奖励2000元")</f>
        <v>#N/A</v>
      </c>
      <c r="AN180" t="e">
        <f>_xlfn.XLOOKUP(D180,'参考（不要动）'!S:S,'参考（不要动）'!W:W)</f>
        <v>#N/A</v>
      </c>
      <c r="AO180" t="str">
        <f t="shared" si="28"/>
        <v>合格</v>
      </c>
      <c r="AP180" s="31">
        <f t="shared" si="29"/>
        <v>0.42915531335149898</v>
      </c>
      <c r="AQ180" s="31" t="str">
        <f t="shared" si="30"/>
        <v>合格</v>
      </c>
    </row>
    <row r="181" spans="1:43" ht="15">
      <c r="A181" s="18">
        <v>179</v>
      </c>
      <c r="B181" s="19" t="s">
        <v>713</v>
      </c>
      <c r="C181" s="19" t="s">
        <v>792</v>
      </c>
      <c r="D181" s="19" t="s">
        <v>793</v>
      </c>
      <c r="E181" s="19" t="s">
        <v>794</v>
      </c>
      <c r="F181" s="19" t="s">
        <v>795</v>
      </c>
      <c r="G181" s="51" t="s">
        <v>792</v>
      </c>
      <c r="H181" s="19">
        <v>2</v>
      </c>
      <c r="I181" s="19">
        <v>2</v>
      </c>
      <c r="J181" s="19" t="s">
        <v>47</v>
      </c>
      <c r="K181" s="19">
        <f t="shared" si="21"/>
        <v>15000</v>
      </c>
      <c r="L181" s="19"/>
      <c r="M181" s="19">
        <v>15000</v>
      </c>
      <c r="N181" s="19">
        <v>9000</v>
      </c>
      <c r="O181" s="19">
        <f t="shared" si="22"/>
        <v>6812.14</v>
      </c>
      <c r="P181" s="19">
        <v>365</v>
      </c>
      <c r="Q181" s="19"/>
      <c r="R181" s="19">
        <v>1176</v>
      </c>
      <c r="S181" s="19">
        <v>4645</v>
      </c>
      <c r="T181" s="19"/>
      <c r="U181" s="19"/>
      <c r="V181" s="19"/>
      <c r="W181" s="19">
        <v>626.14</v>
      </c>
      <c r="X181" s="19"/>
      <c r="Y181" s="19">
        <f t="shared" si="23"/>
        <v>0</v>
      </c>
      <c r="Z181" s="19"/>
      <c r="AA181" s="19"/>
      <c r="AB181" s="19">
        <f t="shared" si="24"/>
        <v>30812.14</v>
      </c>
      <c r="AC181" s="19">
        <f t="shared" si="25"/>
        <v>30812.14</v>
      </c>
      <c r="AD181" s="19">
        <f t="shared" si="26"/>
        <v>15406.07</v>
      </c>
      <c r="AE181" s="19" t="s">
        <v>124</v>
      </c>
      <c r="AF181" s="25">
        <v>0</v>
      </c>
      <c r="AG181" s="30" t="e">
        <f t="shared" si="27"/>
        <v>#DIV/0!</v>
      </c>
      <c r="AH181" t="e">
        <f ca="1">IF(_xlfn.XLOOKUP(D181,'参考（不要动）'!A:A,'参考（不要动）'!B:B)&lt;1,"无养老金")</f>
        <v>#NAME?</v>
      </c>
      <c r="AI181" t="e">
        <f>IF(_xlfn.XLOOKUP(D181,'参考（不要动）'!D:D,'参考（不要动）'!E:E)&lt;1,"无公益岗工资")</f>
        <v>#N/A</v>
      </c>
      <c r="AJ181" t="e">
        <f ca="1">IF(_xlfn.XLOOKUP(D181,'参考（不要动）'!G:G,'参考（不要动）'!H:H)&lt;1,"无其他工资")</f>
        <v>#NAME?</v>
      </c>
      <c r="AK181" t="b">
        <f>IF(_xlfn.XLOOKUP(D181,'参考（不要动）'!J:J,'参考（不要动）'!K:K)&lt;1,"无低保金")</f>
        <v>0</v>
      </c>
      <c r="AL181" t="e">
        <f>IF(_xlfn.XLOOKUP(D181,'参考（不要动）'!M:M,'参考（不要动）'!N:N)&lt;1,"无五保金")</f>
        <v>#N/A</v>
      </c>
      <c r="AM181" t="e">
        <f>IF(_xlfn.XLOOKUP(D181,'参考（不要动）'!P:P,'参考（不要动）'!Q:Q)&lt;1,"无产业奖励2000元")</f>
        <v>#N/A</v>
      </c>
      <c r="AN181" t="e">
        <f>_xlfn.XLOOKUP(D181,'参考（不要动）'!S:S,'参考（不要动）'!W:W)</f>
        <v>#N/A</v>
      </c>
      <c r="AO181" t="str">
        <f t="shared" si="28"/>
        <v>合格</v>
      </c>
      <c r="AP181" s="31" t="e">
        <f t="shared" si="29"/>
        <v>#DIV/0!</v>
      </c>
      <c r="AQ181" s="31" t="e">
        <f t="shared" si="30"/>
        <v>#DIV/0!</v>
      </c>
    </row>
    <row r="182" spans="1:43" ht="15">
      <c r="A182" s="18">
        <v>180</v>
      </c>
      <c r="B182" s="19" t="s">
        <v>713</v>
      </c>
      <c r="C182" s="19" t="s">
        <v>796</v>
      </c>
      <c r="D182" s="19" t="s">
        <v>797</v>
      </c>
      <c r="E182" s="19" t="s">
        <v>798</v>
      </c>
      <c r="F182" s="19" t="s">
        <v>799</v>
      </c>
      <c r="G182" s="51" t="s">
        <v>796</v>
      </c>
      <c r="H182" s="19">
        <v>3</v>
      </c>
      <c r="I182" s="19">
        <v>3</v>
      </c>
      <c r="J182" s="19" t="s">
        <v>47</v>
      </c>
      <c r="K182" s="19">
        <f t="shared" si="21"/>
        <v>6200</v>
      </c>
      <c r="L182" s="19"/>
      <c r="M182" s="19">
        <v>6200</v>
      </c>
      <c r="N182" s="19">
        <v>12726</v>
      </c>
      <c r="O182" s="19">
        <f t="shared" si="22"/>
        <v>5294.92</v>
      </c>
      <c r="P182" s="19">
        <v>2145</v>
      </c>
      <c r="Q182" s="19"/>
      <c r="R182" s="19"/>
      <c r="S182" s="19"/>
      <c r="T182" s="19">
        <v>128.46</v>
      </c>
      <c r="U182" s="19"/>
      <c r="V182" s="19"/>
      <c r="W182" s="19">
        <v>3021.46</v>
      </c>
      <c r="X182" s="19">
        <v>20970</v>
      </c>
      <c r="Y182" s="19">
        <f t="shared" si="23"/>
        <v>6990</v>
      </c>
      <c r="Z182" s="19">
        <v>6990</v>
      </c>
      <c r="AA182" s="19"/>
      <c r="AB182" s="19">
        <f t="shared" si="24"/>
        <v>45190.92</v>
      </c>
      <c r="AC182" s="19">
        <f t="shared" si="25"/>
        <v>38200.92</v>
      </c>
      <c r="AD182" s="19">
        <f t="shared" si="26"/>
        <v>12733.64</v>
      </c>
      <c r="AE182" s="19" t="s">
        <v>124</v>
      </c>
      <c r="AF182" s="25">
        <v>0</v>
      </c>
      <c r="AG182" s="30" t="e">
        <f t="shared" si="27"/>
        <v>#DIV/0!</v>
      </c>
      <c r="AH182" t="e">
        <f ca="1">IF(_xlfn.XLOOKUP(D182,'参考（不要动）'!A:A,'参考（不要动）'!B:B)&lt;1,"无养老金")</f>
        <v>#NAME?</v>
      </c>
      <c r="AI182" t="e">
        <f>IF(_xlfn.XLOOKUP(D182,'参考（不要动）'!D:D,'参考（不要动）'!E:E)&lt;1,"无公益岗工资")</f>
        <v>#N/A</v>
      </c>
      <c r="AJ182" t="e">
        <f ca="1">IF(_xlfn.XLOOKUP(D182,'参考（不要动）'!G:G,'参考（不要动）'!H:H)&lt;1,"无其他工资")</f>
        <v>#NAME?</v>
      </c>
      <c r="AK182" t="b">
        <f>IF(_xlfn.XLOOKUP(D182,'参考（不要动）'!J:J,'参考（不要动）'!K:K)&lt;1,"无低保金")</f>
        <v>0</v>
      </c>
      <c r="AL182" t="e">
        <f>IF(_xlfn.XLOOKUP(D182,'参考（不要动）'!M:M,'参考（不要动）'!N:N)&lt;1,"无五保金")</f>
        <v>#N/A</v>
      </c>
      <c r="AM182" t="e">
        <f>IF(_xlfn.XLOOKUP(D182,'参考（不要动）'!P:P,'参考（不要动）'!Q:Q)&lt;1,"无产业奖励2000元")</f>
        <v>#N/A</v>
      </c>
      <c r="AN182" t="e">
        <f>_xlfn.XLOOKUP(D182,'参考（不要动）'!S:S,'参考（不要动）'!W:W)</f>
        <v>#N/A</v>
      </c>
      <c r="AO182" t="str">
        <f t="shared" si="28"/>
        <v>合格</v>
      </c>
      <c r="AP182" s="31">
        <f t="shared" si="29"/>
        <v>0.33333333333333298</v>
      </c>
      <c r="AQ182" s="31" t="str">
        <f t="shared" si="30"/>
        <v>合格</v>
      </c>
    </row>
    <row r="183" spans="1:43" ht="15">
      <c r="A183" s="18">
        <v>181</v>
      </c>
      <c r="B183" s="19" t="s">
        <v>713</v>
      </c>
      <c r="C183" s="19" t="s">
        <v>800</v>
      </c>
      <c r="D183" s="19" t="s">
        <v>801</v>
      </c>
      <c r="E183" s="19" t="s">
        <v>802</v>
      </c>
      <c r="F183" s="19" t="s">
        <v>803</v>
      </c>
      <c r="G183" s="51" t="s">
        <v>800</v>
      </c>
      <c r="H183" s="19">
        <v>1</v>
      </c>
      <c r="I183" s="19">
        <v>1</v>
      </c>
      <c r="J183" s="19" t="s">
        <v>47</v>
      </c>
      <c r="K183" s="19">
        <f t="shared" si="21"/>
        <v>5000</v>
      </c>
      <c r="L183" s="19"/>
      <c r="M183" s="19">
        <v>5000</v>
      </c>
      <c r="N183" s="19">
        <v>8820</v>
      </c>
      <c r="O183" s="19">
        <f t="shared" si="22"/>
        <v>6431</v>
      </c>
      <c r="P183" s="19">
        <v>4415</v>
      </c>
      <c r="Q183" s="19"/>
      <c r="R183" s="19">
        <v>2016</v>
      </c>
      <c r="S183" s="19"/>
      <c r="T183" s="19"/>
      <c r="U183" s="19"/>
      <c r="V183" s="19"/>
      <c r="W183" s="19"/>
      <c r="X183" s="19"/>
      <c r="Y183" s="19">
        <f t="shared" si="23"/>
        <v>0</v>
      </c>
      <c r="Z183" s="19"/>
      <c r="AA183" s="19"/>
      <c r="AB183" s="19">
        <f t="shared" si="24"/>
        <v>20251</v>
      </c>
      <c r="AC183" s="19">
        <f t="shared" si="25"/>
        <v>20251</v>
      </c>
      <c r="AD183" s="19">
        <f t="shared" si="26"/>
        <v>20251</v>
      </c>
      <c r="AE183" s="19" t="s">
        <v>124</v>
      </c>
      <c r="AF183" s="25">
        <v>0</v>
      </c>
      <c r="AG183" s="30" t="e">
        <f t="shared" si="27"/>
        <v>#DIV/0!</v>
      </c>
      <c r="AH183" t="e">
        <f ca="1">IF(_xlfn.XLOOKUP(D183,'参考（不要动）'!A:A,'参考（不要动）'!B:B)&lt;1,"无养老金")</f>
        <v>#NAME?</v>
      </c>
      <c r="AI183" t="e">
        <f>IF(_xlfn.XLOOKUP(D183,'参考（不要动）'!D:D,'参考（不要动）'!E:E)&lt;1,"无公益岗工资")</f>
        <v>#N/A</v>
      </c>
      <c r="AJ183" t="e">
        <f ca="1">IF(_xlfn.XLOOKUP(D183,'参考（不要动）'!G:G,'参考（不要动）'!H:H)&lt;1,"无其他工资")</f>
        <v>#NAME?</v>
      </c>
      <c r="AK183" t="b">
        <f>IF(_xlfn.XLOOKUP(D183,'参考（不要动）'!J:J,'参考（不要动）'!K:K)&lt;1,"无低保金")</f>
        <v>0</v>
      </c>
      <c r="AL183" t="e">
        <f>IF(_xlfn.XLOOKUP(D183,'参考（不要动）'!M:M,'参考（不要动）'!N:N)&lt;1,"无五保金")</f>
        <v>#N/A</v>
      </c>
      <c r="AM183" t="e">
        <f>IF(_xlfn.XLOOKUP(D183,'参考（不要动）'!P:P,'参考（不要动）'!Q:Q)&lt;1,"无产业奖励2000元")</f>
        <v>#N/A</v>
      </c>
      <c r="AN183" t="e">
        <f>_xlfn.XLOOKUP(D183,'参考（不要动）'!S:S,'参考（不要动）'!W:W)</f>
        <v>#N/A</v>
      </c>
      <c r="AO183" t="str">
        <f t="shared" si="28"/>
        <v>合格</v>
      </c>
      <c r="AP183" s="31" t="e">
        <f t="shared" si="29"/>
        <v>#DIV/0!</v>
      </c>
      <c r="AQ183" s="31" t="e">
        <f t="shared" si="30"/>
        <v>#DIV/0!</v>
      </c>
    </row>
    <row r="184" spans="1:43" ht="15">
      <c r="A184" s="18">
        <v>182</v>
      </c>
      <c r="B184" s="19" t="s">
        <v>804</v>
      </c>
      <c r="C184" s="19" t="s">
        <v>805</v>
      </c>
      <c r="D184" s="19" t="s">
        <v>806</v>
      </c>
      <c r="E184" s="19" t="s">
        <v>807</v>
      </c>
      <c r="F184" s="19" t="s">
        <v>808</v>
      </c>
      <c r="G184" s="51" t="s">
        <v>809</v>
      </c>
      <c r="H184" s="19">
        <v>2</v>
      </c>
      <c r="I184" s="19">
        <v>2</v>
      </c>
      <c r="J184" s="19" t="s">
        <v>47</v>
      </c>
      <c r="K184" s="19">
        <f t="shared" si="21"/>
        <v>7200</v>
      </c>
      <c r="L184" s="19"/>
      <c r="M184" s="19">
        <v>7200</v>
      </c>
      <c r="N184" s="19">
        <v>4980</v>
      </c>
      <c r="O184" s="19">
        <f t="shared" si="22"/>
        <v>6191.97</v>
      </c>
      <c r="P184" s="19"/>
      <c r="Q184" s="19"/>
      <c r="R184" s="19">
        <v>3480</v>
      </c>
      <c r="S184" s="19"/>
      <c r="T184" s="19"/>
      <c r="U184" s="19"/>
      <c r="V184" s="19"/>
      <c r="W184" s="19">
        <v>2711.97</v>
      </c>
      <c r="X184" s="19">
        <v>25000</v>
      </c>
      <c r="Y184" s="19">
        <f t="shared" si="23"/>
        <v>8000</v>
      </c>
      <c r="Z184" s="19">
        <v>8000</v>
      </c>
      <c r="AA184" s="19"/>
      <c r="AB184" s="19">
        <f t="shared" si="24"/>
        <v>43371.97</v>
      </c>
      <c r="AC184" s="19">
        <f t="shared" si="25"/>
        <v>35371.97</v>
      </c>
      <c r="AD184" s="19">
        <f t="shared" si="26"/>
        <v>17685.985000000001</v>
      </c>
      <c r="AE184" s="19" t="s">
        <v>53</v>
      </c>
      <c r="AF184" s="25">
        <v>12784.92</v>
      </c>
      <c r="AG184" s="32">
        <f t="shared" si="27"/>
        <v>0.38334733420310801</v>
      </c>
      <c r="AH184" t="e">
        <f ca="1">IF(_xlfn.XLOOKUP(D184,'参考（不要动）'!A:A,'参考（不要动）'!B:B)&lt;1,"无养老金")</f>
        <v>#NAME?</v>
      </c>
      <c r="AI184" t="e">
        <f>IF(_xlfn.XLOOKUP(D184,'参考（不要动）'!D:D,'参考（不要动）'!E:E)&lt;1,"无公益岗工资")</f>
        <v>#N/A</v>
      </c>
      <c r="AJ184" t="e">
        <f ca="1">IF(_xlfn.XLOOKUP(D184,'参考（不要动）'!G:G,'参考（不要动）'!H:H)&lt;1,"无其他工资")</f>
        <v>#NAME?</v>
      </c>
      <c r="AK184" t="e">
        <f>IF(_xlfn.XLOOKUP(D184,'参考（不要动）'!J:J,'参考（不要动）'!K:K)&lt;1,"无低保金")</f>
        <v>#N/A</v>
      </c>
      <c r="AL184" t="e">
        <f>IF(_xlfn.XLOOKUP(D184,'参考（不要动）'!M:M,'参考（不要动）'!N:N)&lt;1,"无五保金")</f>
        <v>#N/A</v>
      </c>
      <c r="AM184" t="e">
        <f>IF(_xlfn.XLOOKUP(D184,'参考（不要动）'!P:P,'参考（不要动）'!Q:Q)&lt;1,"无产业奖励2000元")</f>
        <v>#N/A</v>
      </c>
      <c r="AN184" t="e">
        <f>_xlfn.XLOOKUP(D184,'参考（不要动）'!S:S,'参考（不要动）'!W:W)</f>
        <v>#N/A</v>
      </c>
      <c r="AO184" t="str">
        <f t="shared" si="28"/>
        <v>合格</v>
      </c>
      <c r="AP184" s="31">
        <f t="shared" si="29"/>
        <v>0.32</v>
      </c>
      <c r="AQ184" s="31" t="str">
        <f t="shared" si="30"/>
        <v>合格</v>
      </c>
    </row>
    <row r="185" spans="1:43" ht="15">
      <c r="A185" s="18">
        <v>183</v>
      </c>
      <c r="B185" s="19" t="s">
        <v>804</v>
      </c>
      <c r="C185" s="19" t="s">
        <v>810</v>
      </c>
      <c r="D185" s="19" t="s">
        <v>811</v>
      </c>
      <c r="E185" s="19" t="s">
        <v>812</v>
      </c>
      <c r="F185" s="19" t="s">
        <v>813</v>
      </c>
      <c r="G185" s="51" t="s">
        <v>814</v>
      </c>
      <c r="H185" s="19">
        <v>2</v>
      </c>
      <c r="I185" s="19">
        <v>2</v>
      </c>
      <c r="J185" s="19" t="s">
        <v>47</v>
      </c>
      <c r="K185" s="19">
        <f t="shared" si="21"/>
        <v>8500</v>
      </c>
      <c r="L185" s="19"/>
      <c r="M185" s="19">
        <v>8500</v>
      </c>
      <c r="N185" s="19">
        <v>6850</v>
      </c>
      <c r="O185" s="19">
        <f t="shared" si="22"/>
        <v>18201.47</v>
      </c>
      <c r="P185" s="19">
        <v>8640</v>
      </c>
      <c r="Q185" s="19"/>
      <c r="R185" s="19">
        <v>3480</v>
      </c>
      <c r="S185" s="19"/>
      <c r="T185" s="19"/>
      <c r="U185" s="19"/>
      <c r="V185" s="19"/>
      <c r="W185" s="19">
        <v>6081.47</v>
      </c>
      <c r="X185" s="19"/>
      <c r="Y185" s="19">
        <f t="shared" si="23"/>
        <v>0</v>
      </c>
      <c r="Z185" s="19"/>
      <c r="AA185" s="19"/>
      <c r="AB185" s="19">
        <f t="shared" si="24"/>
        <v>33551.47</v>
      </c>
      <c r="AC185" s="19">
        <f t="shared" si="25"/>
        <v>33551.47</v>
      </c>
      <c r="AD185" s="19">
        <f t="shared" si="26"/>
        <v>16775.735000000001</v>
      </c>
      <c r="AE185" s="19" t="s">
        <v>53</v>
      </c>
      <c r="AF185" s="25">
        <v>16418.150000000001</v>
      </c>
      <c r="AG185" s="31">
        <f t="shared" si="27"/>
        <v>2.1779859484777501E-2</v>
      </c>
      <c r="AH185" t="e">
        <f ca="1">IF(_xlfn.XLOOKUP(D185,'参考（不要动）'!A:A,'参考（不要动）'!B:B)&lt;1,"无养老金")</f>
        <v>#NAME?</v>
      </c>
      <c r="AI185" t="e">
        <f>IF(_xlfn.XLOOKUP(D185,'参考（不要动）'!D:D,'参考（不要动）'!E:E)&lt;1,"无公益岗工资")</f>
        <v>#N/A</v>
      </c>
      <c r="AJ185" t="e">
        <f ca="1">IF(_xlfn.XLOOKUP(D185,'参考（不要动）'!G:G,'参考（不要动）'!H:H)&lt;1,"无其他工资")</f>
        <v>#NAME?</v>
      </c>
      <c r="AK185" t="b">
        <f>IF(_xlfn.XLOOKUP(D185,'参考（不要动）'!J:J,'参考（不要动）'!K:K)&lt;1,"无低保金")</f>
        <v>0</v>
      </c>
      <c r="AL185" t="e">
        <f>IF(_xlfn.XLOOKUP(D185,'参考（不要动）'!M:M,'参考（不要动）'!N:N)&lt;1,"无五保金")</f>
        <v>#N/A</v>
      </c>
      <c r="AM185" t="e">
        <f>IF(_xlfn.XLOOKUP(D185,'参考（不要动）'!P:P,'参考（不要动）'!Q:Q)&lt;1,"无产业奖励2000元")</f>
        <v>#N/A</v>
      </c>
      <c r="AN185" t="e">
        <f>_xlfn.XLOOKUP(D185,'参考（不要动）'!S:S,'参考（不要动）'!W:W)</f>
        <v>#N/A</v>
      </c>
      <c r="AO185" t="str">
        <f t="shared" si="28"/>
        <v>合格</v>
      </c>
      <c r="AP185" s="31" t="e">
        <f t="shared" si="29"/>
        <v>#DIV/0!</v>
      </c>
      <c r="AQ185" s="31" t="e">
        <f t="shared" si="30"/>
        <v>#DIV/0!</v>
      </c>
    </row>
    <row r="186" spans="1:43" ht="15">
      <c r="A186" s="18">
        <v>184</v>
      </c>
      <c r="B186" s="19" t="s">
        <v>804</v>
      </c>
      <c r="C186" s="19" t="s">
        <v>815</v>
      </c>
      <c r="D186" s="19" t="s">
        <v>816</v>
      </c>
      <c r="E186" s="19" t="s">
        <v>817</v>
      </c>
      <c r="F186" s="19" t="s">
        <v>818</v>
      </c>
      <c r="G186" s="51" t="s">
        <v>815</v>
      </c>
      <c r="H186" s="19">
        <v>1</v>
      </c>
      <c r="I186" s="19">
        <v>1</v>
      </c>
      <c r="J186" s="19" t="s">
        <v>47</v>
      </c>
      <c r="K186" s="19">
        <f t="shared" si="21"/>
        <v>13500</v>
      </c>
      <c r="L186" s="19"/>
      <c r="M186" s="19">
        <v>13500</v>
      </c>
      <c r="N186" s="19">
        <v>7870</v>
      </c>
      <c r="O186" s="19">
        <f t="shared" si="22"/>
        <v>4813.17</v>
      </c>
      <c r="P186" s="19"/>
      <c r="Q186" s="19"/>
      <c r="R186" s="19">
        <v>1860</v>
      </c>
      <c r="S186" s="19"/>
      <c r="T186" s="19"/>
      <c r="U186" s="19"/>
      <c r="V186" s="19"/>
      <c r="W186" s="19">
        <v>2953.17</v>
      </c>
      <c r="X186" s="19"/>
      <c r="Y186" s="19">
        <f t="shared" si="23"/>
        <v>0</v>
      </c>
      <c r="Z186" s="19"/>
      <c r="AA186" s="19"/>
      <c r="AB186" s="19">
        <f t="shared" si="24"/>
        <v>26183.17</v>
      </c>
      <c r="AC186" s="19">
        <f t="shared" si="25"/>
        <v>26183.17</v>
      </c>
      <c r="AD186" s="19">
        <f t="shared" si="26"/>
        <v>26183.17</v>
      </c>
      <c r="AE186" s="19" t="s">
        <v>53</v>
      </c>
      <c r="AF186" s="25">
        <v>24393.41</v>
      </c>
      <c r="AG186" s="31">
        <f t="shared" si="27"/>
        <v>7.3370635757772196E-2</v>
      </c>
      <c r="AH186" t="e">
        <f ca="1">IF(_xlfn.XLOOKUP(D186,'参考（不要动）'!A:A,'参考（不要动）'!B:B)&lt;1,"无养老金")</f>
        <v>#NAME?</v>
      </c>
      <c r="AI186" t="e">
        <f>IF(_xlfn.XLOOKUP(D186,'参考（不要动）'!D:D,'参考（不要动）'!E:E)&lt;1,"无公益岗工资")</f>
        <v>#N/A</v>
      </c>
      <c r="AJ186" t="e">
        <f ca="1">IF(_xlfn.XLOOKUP(D186,'参考（不要动）'!G:G,'参考（不要动）'!H:H)&lt;1,"无其他工资")</f>
        <v>#NAME?</v>
      </c>
      <c r="AK186" t="e">
        <f>IF(_xlfn.XLOOKUP(D186,'参考（不要动）'!J:J,'参考（不要动）'!K:K)&lt;1,"无低保金")</f>
        <v>#N/A</v>
      </c>
      <c r="AL186" t="e">
        <f>IF(_xlfn.XLOOKUP(D186,'参考（不要动）'!M:M,'参考（不要动）'!N:N)&lt;1,"无五保金")</f>
        <v>#N/A</v>
      </c>
      <c r="AM186" t="e">
        <f>IF(_xlfn.XLOOKUP(D186,'参考（不要动）'!P:P,'参考（不要动）'!Q:Q)&lt;1,"无产业奖励2000元")</f>
        <v>#N/A</v>
      </c>
      <c r="AN186" t="e">
        <f>_xlfn.XLOOKUP(D186,'参考（不要动）'!S:S,'参考（不要动）'!W:W)</f>
        <v>#N/A</v>
      </c>
      <c r="AO186" t="str">
        <f t="shared" si="28"/>
        <v>合格</v>
      </c>
      <c r="AP186" s="31" t="e">
        <f t="shared" si="29"/>
        <v>#DIV/0!</v>
      </c>
      <c r="AQ186" s="31" t="e">
        <f t="shared" si="30"/>
        <v>#DIV/0!</v>
      </c>
    </row>
    <row r="187" spans="1:43" ht="15">
      <c r="A187" s="18">
        <v>185</v>
      </c>
      <c r="B187" s="19" t="s">
        <v>804</v>
      </c>
      <c r="C187" s="19" t="s">
        <v>819</v>
      </c>
      <c r="D187" s="19" t="s">
        <v>820</v>
      </c>
      <c r="E187" s="19" t="s">
        <v>821</v>
      </c>
      <c r="F187" s="19" t="s">
        <v>822</v>
      </c>
      <c r="G187" s="51" t="s">
        <v>819</v>
      </c>
      <c r="H187" s="19">
        <v>2</v>
      </c>
      <c r="I187" s="19">
        <v>2</v>
      </c>
      <c r="J187" s="19" t="s">
        <v>47</v>
      </c>
      <c r="K187" s="19">
        <f t="shared" si="21"/>
        <v>9600</v>
      </c>
      <c r="L187" s="19"/>
      <c r="M187" s="19">
        <v>9600</v>
      </c>
      <c r="N187" s="19"/>
      <c r="O187" s="19">
        <f t="shared" si="22"/>
        <v>6638.17</v>
      </c>
      <c r="P187" s="19"/>
      <c r="Q187" s="19"/>
      <c r="R187" s="19">
        <v>3720</v>
      </c>
      <c r="S187" s="19"/>
      <c r="T187" s="19"/>
      <c r="U187" s="19"/>
      <c r="V187" s="19"/>
      <c r="W187" s="19">
        <v>2918.17</v>
      </c>
      <c r="X187" s="19">
        <v>98600</v>
      </c>
      <c r="Y187" s="19">
        <f t="shared" si="23"/>
        <v>28900</v>
      </c>
      <c r="Z187" s="19">
        <v>28900</v>
      </c>
      <c r="AA187" s="19"/>
      <c r="AB187" s="19">
        <f t="shared" si="24"/>
        <v>114838.17</v>
      </c>
      <c r="AC187" s="19">
        <f t="shared" si="25"/>
        <v>85938.17</v>
      </c>
      <c r="AD187" s="19">
        <f t="shared" si="26"/>
        <v>42969.084999999999</v>
      </c>
      <c r="AE187" s="19" t="s">
        <v>53</v>
      </c>
      <c r="AF187" s="25">
        <v>42848.12</v>
      </c>
      <c r="AG187" s="31">
        <f t="shared" si="27"/>
        <v>2.8231110256411798E-3</v>
      </c>
      <c r="AH187" t="e">
        <f ca="1">IF(_xlfn.XLOOKUP(D187,'参考（不要动）'!A:A,'参考（不要动）'!B:B)&lt;1,"无养老金")</f>
        <v>#NAME?</v>
      </c>
      <c r="AI187" t="e">
        <f>IF(_xlfn.XLOOKUP(D187,'参考（不要动）'!D:D,'参考（不要动）'!E:E)&lt;1,"无公益岗工资")</f>
        <v>#N/A</v>
      </c>
      <c r="AJ187" t="e">
        <f ca="1">IF(_xlfn.XLOOKUP(D187,'参考（不要动）'!G:G,'参考（不要动）'!H:H)&lt;1,"无其他工资")</f>
        <v>#NAME?</v>
      </c>
      <c r="AK187" t="e">
        <f>IF(_xlfn.XLOOKUP(D187,'参考（不要动）'!J:J,'参考（不要动）'!K:K)&lt;1,"无低保金")</f>
        <v>#N/A</v>
      </c>
      <c r="AL187" t="e">
        <f>IF(_xlfn.XLOOKUP(D187,'参考（不要动）'!M:M,'参考（不要动）'!N:N)&lt;1,"无五保金")</f>
        <v>#N/A</v>
      </c>
      <c r="AM187" t="e">
        <f>IF(_xlfn.XLOOKUP(D187,'参考（不要动）'!P:P,'参考（不要动）'!Q:Q)&lt;1,"无产业奖励2000元")</f>
        <v>#N/A</v>
      </c>
      <c r="AN187" t="e">
        <f>_xlfn.XLOOKUP(D187,'参考（不要动）'!S:S,'参考（不要动）'!W:W)</f>
        <v>#N/A</v>
      </c>
      <c r="AO187" t="str">
        <f t="shared" si="28"/>
        <v>合格</v>
      </c>
      <c r="AP187" s="31">
        <f t="shared" si="29"/>
        <v>0.29310344827586199</v>
      </c>
      <c r="AQ187" s="31" t="str">
        <f t="shared" si="30"/>
        <v>合格</v>
      </c>
    </row>
    <row r="188" spans="1:43" ht="15">
      <c r="A188" s="18">
        <v>186</v>
      </c>
      <c r="B188" s="19" t="s">
        <v>804</v>
      </c>
      <c r="C188" s="19" t="s">
        <v>823</v>
      </c>
      <c r="D188" s="19" t="s">
        <v>824</v>
      </c>
      <c r="E188" s="19" t="s">
        <v>825</v>
      </c>
      <c r="F188" s="19" t="s">
        <v>826</v>
      </c>
      <c r="G188" s="51" t="s">
        <v>823</v>
      </c>
      <c r="H188" s="19">
        <v>1</v>
      </c>
      <c r="I188" s="19">
        <v>1</v>
      </c>
      <c r="J188" s="19" t="s">
        <v>47</v>
      </c>
      <c r="K188" s="19">
        <f t="shared" si="21"/>
        <v>4800</v>
      </c>
      <c r="L188" s="19"/>
      <c r="M188" s="19">
        <v>4800</v>
      </c>
      <c r="N188" s="19">
        <v>7470</v>
      </c>
      <c r="O188" s="19">
        <f t="shared" si="22"/>
        <v>5754.51</v>
      </c>
      <c r="P188" s="19"/>
      <c r="Q188" s="19"/>
      <c r="R188" s="19">
        <v>1860</v>
      </c>
      <c r="S188" s="19"/>
      <c r="T188" s="19"/>
      <c r="U188" s="19"/>
      <c r="V188" s="19"/>
      <c r="W188" s="19">
        <v>3894.51</v>
      </c>
      <c r="X188" s="19"/>
      <c r="Y188" s="19">
        <f t="shared" si="23"/>
        <v>0</v>
      </c>
      <c r="Z188" s="19"/>
      <c r="AA188" s="19"/>
      <c r="AB188" s="19">
        <f t="shared" si="24"/>
        <v>18024.509999999998</v>
      </c>
      <c r="AC188" s="19">
        <f t="shared" si="25"/>
        <v>18024.509999999998</v>
      </c>
      <c r="AD188" s="19">
        <f t="shared" si="26"/>
        <v>18024.509999999998</v>
      </c>
      <c r="AE188" s="19" t="s">
        <v>53</v>
      </c>
      <c r="AF188" s="25">
        <v>17949.310000000001</v>
      </c>
      <c r="AG188" s="31">
        <f t="shared" si="27"/>
        <v>4.1895760895542603E-3</v>
      </c>
      <c r="AH188" t="e">
        <f ca="1">IF(_xlfn.XLOOKUP(D188,'参考（不要动）'!A:A,'参考（不要动）'!B:B)&lt;1,"无养老金")</f>
        <v>#NAME?</v>
      </c>
      <c r="AI188" t="e">
        <f>IF(_xlfn.XLOOKUP(D188,'参考（不要动）'!D:D,'参考（不要动）'!E:E)&lt;1,"无公益岗工资")</f>
        <v>#N/A</v>
      </c>
      <c r="AJ188" t="e">
        <f ca="1">IF(_xlfn.XLOOKUP(D188,'参考（不要动）'!G:G,'参考（不要动）'!H:H)&lt;1,"无其他工资")</f>
        <v>#NAME?</v>
      </c>
      <c r="AK188" t="e">
        <f>IF(_xlfn.XLOOKUP(D188,'参考（不要动）'!J:J,'参考（不要动）'!K:K)&lt;1,"无低保金")</f>
        <v>#N/A</v>
      </c>
      <c r="AL188" t="e">
        <f>IF(_xlfn.XLOOKUP(D188,'参考（不要动）'!M:M,'参考（不要动）'!N:N)&lt;1,"无五保金")</f>
        <v>#N/A</v>
      </c>
      <c r="AM188" t="e">
        <f>IF(_xlfn.XLOOKUP(D188,'参考（不要动）'!P:P,'参考（不要动）'!Q:Q)&lt;1,"无产业奖励2000元")</f>
        <v>#N/A</v>
      </c>
      <c r="AN188" t="e">
        <f>_xlfn.XLOOKUP(D188,'参考（不要动）'!S:S,'参考（不要动）'!W:W)</f>
        <v>#N/A</v>
      </c>
      <c r="AO188" t="str">
        <f t="shared" si="28"/>
        <v>合格</v>
      </c>
      <c r="AP188" s="31" t="e">
        <f t="shared" si="29"/>
        <v>#DIV/0!</v>
      </c>
      <c r="AQ188" s="31" t="e">
        <f t="shared" si="30"/>
        <v>#DIV/0!</v>
      </c>
    </row>
    <row r="189" spans="1:43" ht="15">
      <c r="A189" s="18">
        <v>187</v>
      </c>
      <c r="B189" s="19" t="s">
        <v>804</v>
      </c>
      <c r="C189" s="19" t="s">
        <v>827</v>
      </c>
      <c r="D189" s="19" t="s">
        <v>828</v>
      </c>
      <c r="E189" s="19" t="s">
        <v>829</v>
      </c>
      <c r="F189" s="19" t="s">
        <v>830</v>
      </c>
      <c r="G189" s="51" t="s">
        <v>827</v>
      </c>
      <c r="H189" s="19">
        <v>1</v>
      </c>
      <c r="I189" s="19">
        <v>1</v>
      </c>
      <c r="J189" s="19" t="s">
        <v>47</v>
      </c>
      <c r="K189" s="19">
        <f t="shared" si="21"/>
        <v>9500</v>
      </c>
      <c r="L189" s="19"/>
      <c r="M189" s="19">
        <v>9500</v>
      </c>
      <c r="N189" s="19">
        <v>14550</v>
      </c>
      <c r="O189" s="19">
        <f t="shared" si="22"/>
        <v>4954.01</v>
      </c>
      <c r="P189" s="19"/>
      <c r="Q189" s="19"/>
      <c r="R189" s="19">
        <v>1860</v>
      </c>
      <c r="S189" s="19"/>
      <c r="T189" s="19"/>
      <c r="U189" s="19"/>
      <c r="V189" s="19"/>
      <c r="W189" s="19">
        <v>3094.01</v>
      </c>
      <c r="X189" s="19"/>
      <c r="Y189" s="19">
        <f t="shared" si="23"/>
        <v>0</v>
      </c>
      <c r="Z189" s="19"/>
      <c r="AA189" s="19"/>
      <c r="AB189" s="19">
        <f t="shared" si="24"/>
        <v>29004.01</v>
      </c>
      <c r="AC189" s="19">
        <f t="shared" si="25"/>
        <v>29004.01</v>
      </c>
      <c r="AD189" s="19">
        <f t="shared" si="26"/>
        <v>29004.01</v>
      </c>
      <c r="AE189" s="19" t="s">
        <v>53</v>
      </c>
      <c r="AF189" s="25">
        <v>27860.42</v>
      </c>
      <c r="AG189" s="31">
        <f t="shared" si="27"/>
        <v>4.10471198926649E-2</v>
      </c>
      <c r="AH189" t="e">
        <f ca="1">IF(_xlfn.XLOOKUP(D189,'参考（不要动）'!A:A,'参考（不要动）'!B:B)&lt;1,"无养老金")</f>
        <v>#NAME?</v>
      </c>
      <c r="AI189" t="e">
        <f>IF(_xlfn.XLOOKUP(D189,'参考（不要动）'!D:D,'参考（不要动）'!E:E)&lt;1,"无公益岗工资")</f>
        <v>#N/A</v>
      </c>
      <c r="AJ189" t="e">
        <f ca="1">IF(_xlfn.XLOOKUP(D189,'参考（不要动）'!G:G,'参考（不要动）'!H:H)&lt;1,"无其他工资")</f>
        <v>#NAME?</v>
      </c>
      <c r="AK189" t="e">
        <f>IF(_xlfn.XLOOKUP(D189,'参考（不要动）'!J:J,'参考（不要动）'!K:K)&lt;1,"无低保金")</f>
        <v>#N/A</v>
      </c>
      <c r="AL189" t="e">
        <f>IF(_xlfn.XLOOKUP(D189,'参考（不要动）'!M:M,'参考（不要动）'!N:N)&lt;1,"无五保金")</f>
        <v>#N/A</v>
      </c>
      <c r="AM189" t="e">
        <f>IF(_xlfn.XLOOKUP(D189,'参考（不要动）'!P:P,'参考（不要动）'!Q:Q)&lt;1,"无产业奖励2000元")</f>
        <v>#N/A</v>
      </c>
      <c r="AN189" t="e">
        <f>_xlfn.XLOOKUP(D189,'参考（不要动）'!S:S,'参考（不要动）'!W:W)</f>
        <v>#N/A</v>
      </c>
      <c r="AO189" t="str">
        <f t="shared" si="28"/>
        <v>合格</v>
      </c>
      <c r="AP189" s="31" t="e">
        <f t="shared" si="29"/>
        <v>#DIV/0!</v>
      </c>
      <c r="AQ189" s="31" t="e">
        <f t="shared" si="30"/>
        <v>#DIV/0!</v>
      </c>
    </row>
    <row r="190" spans="1:43" ht="15">
      <c r="A190" s="18">
        <v>188</v>
      </c>
      <c r="B190" s="19" t="s">
        <v>804</v>
      </c>
      <c r="C190" s="19" t="s">
        <v>831</v>
      </c>
      <c r="D190" s="19" t="s">
        <v>832</v>
      </c>
      <c r="E190" s="19" t="s">
        <v>833</v>
      </c>
      <c r="F190" s="19" t="s">
        <v>834</v>
      </c>
      <c r="G190" s="51" t="s">
        <v>831</v>
      </c>
      <c r="H190" s="19">
        <v>2</v>
      </c>
      <c r="I190" s="19">
        <v>2.33</v>
      </c>
      <c r="J190" s="19" t="s">
        <v>47</v>
      </c>
      <c r="K190" s="19">
        <f t="shared" si="21"/>
        <v>60000</v>
      </c>
      <c r="L190" s="19"/>
      <c r="M190" s="19">
        <v>60000</v>
      </c>
      <c r="N190" s="19"/>
      <c r="O190" s="19">
        <f t="shared" si="22"/>
        <v>5794.36</v>
      </c>
      <c r="P190" s="19"/>
      <c r="Q190" s="19"/>
      <c r="R190" s="19">
        <v>1860</v>
      </c>
      <c r="S190" s="19"/>
      <c r="T190" s="19"/>
      <c r="U190" s="19"/>
      <c r="V190" s="19"/>
      <c r="W190" s="19">
        <v>3934.36</v>
      </c>
      <c r="X190" s="19">
        <v>28350</v>
      </c>
      <c r="Y190" s="19">
        <f t="shared" si="23"/>
        <v>9450</v>
      </c>
      <c r="Z190" s="19">
        <v>9450</v>
      </c>
      <c r="AA190" s="19"/>
      <c r="AB190" s="19">
        <f t="shared" si="24"/>
        <v>94144.36</v>
      </c>
      <c r="AC190" s="19">
        <f t="shared" si="25"/>
        <v>84694.36</v>
      </c>
      <c r="AD190" s="19">
        <f t="shared" si="26"/>
        <v>36349.510729613699</v>
      </c>
      <c r="AE190" s="19" t="s">
        <v>53</v>
      </c>
      <c r="AF190" s="25">
        <v>26166.11</v>
      </c>
      <c r="AG190" s="32">
        <f t="shared" si="27"/>
        <v>0.38918282960721701</v>
      </c>
      <c r="AH190" t="e">
        <f ca="1">IF(_xlfn.XLOOKUP(D190,'参考（不要动）'!A:A,'参考（不要动）'!B:B)&lt;1,"无养老金")</f>
        <v>#NAME?</v>
      </c>
      <c r="AI190" t="e">
        <f>IF(_xlfn.XLOOKUP(D190,'参考（不要动）'!D:D,'参考（不要动）'!E:E)&lt;1,"无公益岗工资")</f>
        <v>#N/A</v>
      </c>
      <c r="AJ190" t="e">
        <f ca="1">IF(_xlfn.XLOOKUP(D190,'参考（不要动）'!G:G,'参考（不要动）'!H:H)&lt;1,"无其他工资")</f>
        <v>#NAME?</v>
      </c>
      <c r="AK190" t="e">
        <f>IF(_xlfn.XLOOKUP(D190,'参考（不要动）'!J:J,'参考（不要动）'!K:K)&lt;1,"无低保金")</f>
        <v>#N/A</v>
      </c>
      <c r="AL190" t="e">
        <f>IF(_xlfn.XLOOKUP(D190,'参考（不要动）'!M:M,'参考（不要动）'!N:N)&lt;1,"无五保金")</f>
        <v>#N/A</v>
      </c>
      <c r="AM190" t="e">
        <f>IF(_xlfn.XLOOKUP(D190,'参考（不要动）'!P:P,'参考（不要动）'!Q:Q)&lt;1,"无产业奖励2000元")</f>
        <v>#N/A</v>
      </c>
      <c r="AN190" t="e">
        <f>_xlfn.XLOOKUP(D190,'参考（不要动）'!S:S,'参考（不要动）'!W:W)</f>
        <v>#N/A</v>
      </c>
      <c r="AO190" t="str">
        <f t="shared" si="28"/>
        <v>合格</v>
      </c>
      <c r="AP190" s="31">
        <f t="shared" si="29"/>
        <v>0.33333333333333298</v>
      </c>
      <c r="AQ190" s="31" t="str">
        <f t="shared" si="30"/>
        <v>合格</v>
      </c>
    </row>
    <row r="191" spans="1:43" ht="15">
      <c r="A191" s="18">
        <v>189</v>
      </c>
      <c r="B191" s="19" t="s">
        <v>804</v>
      </c>
      <c r="C191" s="19" t="s">
        <v>835</v>
      </c>
      <c r="D191" s="19" t="s">
        <v>836</v>
      </c>
      <c r="E191" s="19" t="s">
        <v>837</v>
      </c>
      <c r="F191" s="19" t="s">
        <v>838</v>
      </c>
      <c r="G191" s="51" t="s">
        <v>835</v>
      </c>
      <c r="H191" s="19">
        <v>2</v>
      </c>
      <c r="I191" s="19">
        <v>2</v>
      </c>
      <c r="J191" s="19" t="s">
        <v>47</v>
      </c>
      <c r="K191" s="19">
        <f t="shared" si="21"/>
        <v>60000</v>
      </c>
      <c r="L191" s="19"/>
      <c r="M191" s="19">
        <v>60000</v>
      </c>
      <c r="N191" s="19"/>
      <c r="O191" s="19">
        <f t="shared" si="22"/>
        <v>3914.64</v>
      </c>
      <c r="P191" s="19"/>
      <c r="Q191" s="19"/>
      <c r="R191" s="19">
        <v>1740</v>
      </c>
      <c r="S191" s="19"/>
      <c r="T191" s="19"/>
      <c r="U191" s="19"/>
      <c r="V191" s="19"/>
      <c r="W191" s="19">
        <v>2174.64</v>
      </c>
      <c r="X191" s="19">
        <v>23904</v>
      </c>
      <c r="Y191" s="19">
        <f t="shared" si="23"/>
        <v>7470</v>
      </c>
      <c r="Z191" s="19">
        <v>7470</v>
      </c>
      <c r="AA191" s="19"/>
      <c r="AB191" s="19">
        <f t="shared" si="24"/>
        <v>87818.64</v>
      </c>
      <c r="AC191" s="19">
        <f t="shared" si="25"/>
        <v>80348.639999999999</v>
      </c>
      <c r="AD191" s="19">
        <f t="shared" si="26"/>
        <v>40174.32</v>
      </c>
      <c r="AE191" s="19" t="s">
        <v>53</v>
      </c>
      <c r="AF191" s="25">
        <v>36256.269999999997</v>
      </c>
      <c r="AG191" s="30">
        <f t="shared" si="27"/>
        <v>0.10806544633521301</v>
      </c>
      <c r="AH191" t="e">
        <f ca="1">IF(_xlfn.XLOOKUP(D191,'参考（不要动）'!A:A,'参考（不要动）'!B:B)&lt;1,"无养老金")</f>
        <v>#NAME?</v>
      </c>
      <c r="AI191" t="e">
        <f>IF(_xlfn.XLOOKUP(D191,'参考（不要动）'!D:D,'参考（不要动）'!E:E)&lt;1,"无公益岗工资")</f>
        <v>#N/A</v>
      </c>
      <c r="AJ191" t="e">
        <f ca="1">IF(_xlfn.XLOOKUP(D191,'参考（不要动）'!G:G,'参考（不要动）'!H:H)&lt;1,"无其他工资")</f>
        <v>#NAME?</v>
      </c>
      <c r="AK191" t="e">
        <f>IF(_xlfn.XLOOKUP(D191,'参考（不要动）'!J:J,'参考（不要动）'!K:K)&lt;1,"无低保金")</f>
        <v>#N/A</v>
      </c>
      <c r="AL191" t="e">
        <f>IF(_xlfn.XLOOKUP(D191,'参考（不要动）'!M:M,'参考（不要动）'!N:N)&lt;1,"无五保金")</f>
        <v>#N/A</v>
      </c>
      <c r="AM191" t="e">
        <f>IF(_xlfn.XLOOKUP(D191,'参考（不要动）'!P:P,'参考（不要动）'!Q:Q)&lt;1,"无产业奖励2000元")</f>
        <v>#N/A</v>
      </c>
      <c r="AN191" t="e">
        <f>_xlfn.XLOOKUP(D191,'参考（不要动）'!S:S,'参考（不要动）'!W:W)</f>
        <v>#N/A</v>
      </c>
      <c r="AO191" t="str">
        <f t="shared" si="28"/>
        <v>合格</v>
      </c>
      <c r="AP191" s="31">
        <f t="shared" si="29"/>
        <v>0.3125</v>
      </c>
      <c r="AQ191" s="31" t="str">
        <f t="shared" si="30"/>
        <v>合格</v>
      </c>
    </row>
    <row r="192" spans="1:43" ht="15">
      <c r="A192" s="18">
        <v>190</v>
      </c>
      <c r="B192" s="19" t="s">
        <v>804</v>
      </c>
      <c r="C192" s="19" t="s">
        <v>839</v>
      </c>
      <c r="D192" s="19" t="s">
        <v>840</v>
      </c>
      <c r="E192" s="19" t="s">
        <v>841</v>
      </c>
      <c r="F192" s="19" t="s">
        <v>842</v>
      </c>
      <c r="G192" s="51" t="s">
        <v>839</v>
      </c>
      <c r="H192" s="19">
        <v>2</v>
      </c>
      <c r="I192" s="19">
        <v>2</v>
      </c>
      <c r="J192" s="19" t="s">
        <v>47</v>
      </c>
      <c r="K192" s="19">
        <f t="shared" si="21"/>
        <v>9000</v>
      </c>
      <c r="L192" s="19"/>
      <c r="M192" s="19">
        <v>9000</v>
      </c>
      <c r="N192" s="19">
        <v>12450</v>
      </c>
      <c r="O192" s="19">
        <f t="shared" si="22"/>
        <v>10565.95</v>
      </c>
      <c r="P192" s="19"/>
      <c r="Q192" s="19"/>
      <c r="R192" s="19">
        <v>1860</v>
      </c>
      <c r="S192" s="19"/>
      <c r="T192" s="19"/>
      <c r="U192" s="19"/>
      <c r="V192" s="19"/>
      <c r="W192" s="19">
        <v>8705.9500000000007</v>
      </c>
      <c r="X192" s="19"/>
      <c r="Y192" s="19">
        <f t="shared" si="23"/>
        <v>0</v>
      </c>
      <c r="Z192" s="19"/>
      <c r="AA192" s="19"/>
      <c r="AB192" s="19">
        <f t="shared" si="24"/>
        <v>32015.95</v>
      </c>
      <c r="AC192" s="19">
        <f t="shared" si="25"/>
        <v>32015.95</v>
      </c>
      <c r="AD192" s="19">
        <f t="shared" si="26"/>
        <v>16007.975</v>
      </c>
      <c r="AE192" s="19" t="s">
        <v>53</v>
      </c>
      <c r="AF192" s="25">
        <v>15679.68</v>
      </c>
      <c r="AG192" s="31">
        <f t="shared" si="27"/>
        <v>2.0937608420580001E-2</v>
      </c>
      <c r="AH192" t="e">
        <f ca="1">IF(_xlfn.XLOOKUP(D192,'参考（不要动）'!A:A,'参考（不要动）'!B:B)&lt;1,"无养老金")</f>
        <v>#NAME?</v>
      </c>
      <c r="AI192" t="e">
        <f>IF(_xlfn.XLOOKUP(D192,'参考（不要动）'!D:D,'参考（不要动）'!E:E)&lt;1,"无公益岗工资")</f>
        <v>#N/A</v>
      </c>
      <c r="AJ192" t="e">
        <f ca="1">IF(_xlfn.XLOOKUP(D192,'参考（不要动）'!G:G,'参考（不要动）'!H:H)&lt;1,"无其他工资")</f>
        <v>#NAME?</v>
      </c>
      <c r="AK192" t="e">
        <f>IF(_xlfn.XLOOKUP(D192,'参考（不要动）'!J:J,'参考（不要动）'!K:K)&lt;1,"无低保金")</f>
        <v>#N/A</v>
      </c>
      <c r="AL192" t="e">
        <f>IF(_xlfn.XLOOKUP(D192,'参考（不要动）'!M:M,'参考（不要动）'!N:N)&lt;1,"无五保金")</f>
        <v>#N/A</v>
      </c>
      <c r="AM192" t="e">
        <f>IF(_xlfn.XLOOKUP(D192,'参考（不要动）'!P:P,'参考（不要动）'!Q:Q)&lt;1,"无产业奖励2000元")</f>
        <v>#N/A</v>
      </c>
      <c r="AN192" t="e">
        <f>_xlfn.XLOOKUP(D192,'参考（不要动）'!S:S,'参考（不要动）'!W:W)</f>
        <v>#N/A</v>
      </c>
      <c r="AO192" t="str">
        <f t="shared" si="28"/>
        <v>合格</v>
      </c>
      <c r="AP192" s="31" t="e">
        <f t="shared" si="29"/>
        <v>#DIV/0!</v>
      </c>
      <c r="AQ192" s="31" t="e">
        <f t="shared" si="30"/>
        <v>#DIV/0!</v>
      </c>
    </row>
    <row r="193" spans="1:43" ht="15">
      <c r="A193" s="18">
        <v>191</v>
      </c>
      <c r="B193" s="19" t="s">
        <v>804</v>
      </c>
      <c r="C193" s="19" t="s">
        <v>843</v>
      </c>
      <c r="D193" s="19" t="s">
        <v>844</v>
      </c>
      <c r="E193" s="19" t="s">
        <v>845</v>
      </c>
      <c r="F193" s="19" t="s">
        <v>846</v>
      </c>
      <c r="G193" s="51" t="s">
        <v>843</v>
      </c>
      <c r="H193" s="19">
        <v>2</v>
      </c>
      <c r="I193" s="19">
        <v>2</v>
      </c>
      <c r="J193" s="19" t="s">
        <v>47</v>
      </c>
      <c r="K193" s="19">
        <f t="shared" si="21"/>
        <v>10600</v>
      </c>
      <c r="L193" s="19"/>
      <c r="M193" s="19">
        <v>10600</v>
      </c>
      <c r="N193" s="19">
        <v>7870</v>
      </c>
      <c r="O193" s="19">
        <f t="shared" si="22"/>
        <v>15445.55</v>
      </c>
      <c r="P193" s="19">
        <v>8640</v>
      </c>
      <c r="Q193" s="19"/>
      <c r="R193" s="19">
        <v>3720</v>
      </c>
      <c r="S193" s="19"/>
      <c r="T193" s="19"/>
      <c r="U193" s="19"/>
      <c r="V193" s="19"/>
      <c r="W193" s="19">
        <v>3085.55</v>
      </c>
      <c r="X193" s="19"/>
      <c r="Y193" s="19">
        <f t="shared" si="23"/>
        <v>0</v>
      </c>
      <c r="Z193" s="19"/>
      <c r="AA193" s="19"/>
      <c r="AB193" s="19">
        <f t="shared" si="24"/>
        <v>33915.550000000003</v>
      </c>
      <c r="AC193" s="19">
        <f t="shared" si="25"/>
        <v>33915.550000000003</v>
      </c>
      <c r="AD193" s="19">
        <f t="shared" si="26"/>
        <v>16957.775000000001</v>
      </c>
      <c r="AE193" s="19" t="s">
        <v>53</v>
      </c>
      <c r="AF193" s="25">
        <v>16491.490000000002</v>
      </c>
      <c r="AG193" s="31">
        <f t="shared" si="27"/>
        <v>2.82742796436222E-2</v>
      </c>
      <c r="AH193" t="e">
        <f ca="1">IF(_xlfn.XLOOKUP(D193,'参考（不要动）'!A:A,'参考（不要动）'!B:B)&lt;1,"无养老金")</f>
        <v>#NAME?</v>
      </c>
      <c r="AI193" t="e">
        <f>IF(_xlfn.XLOOKUP(D193,'参考（不要动）'!D:D,'参考（不要动）'!E:E)&lt;1,"无公益岗工资")</f>
        <v>#N/A</v>
      </c>
      <c r="AJ193" t="e">
        <f ca="1">IF(_xlfn.XLOOKUP(D193,'参考（不要动）'!G:G,'参考（不要动）'!H:H)&lt;1,"无其他工资")</f>
        <v>#NAME?</v>
      </c>
      <c r="AK193" t="b">
        <f>IF(_xlfn.XLOOKUP(D193,'参考（不要动）'!J:J,'参考（不要动）'!K:K)&lt;1,"无低保金")</f>
        <v>0</v>
      </c>
      <c r="AL193" t="e">
        <f>IF(_xlfn.XLOOKUP(D193,'参考（不要动）'!M:M,'参考（不要动）'!N:N)&lt;1,"无五保金")</f>
        <v>#N/A</v>
      </c>
      <c r="AM193" t="e">
        <f>IF(_xlfn.XLOOKUP(D193,'参考（不要动）'!P:P,'参考（不要动）'!Q:Q)&lt;1,"无产业奖励2000元")</f>
        <v>#N/A</v>
      </c>
      <c r="AN193" t="e">
        <f>_xlfn.XLOOKUP(D193,'参考（不要动）'!S:S,'参考（不要动）'!W:W)</f>
        <v>#N/A</v>
      </c>
      <c r="AO193" t="str">
        <f t="shared" si="28"/>
        <v>合格</v>
      </c>
      <c r="AP193" s="31" t="e">
        <f t="shared" si="29"/>
        <v>#DIV/0!</v>
      </c>
      <c r="AQ193" s="31" t="e">
        <f t="shared" si="30"/>
        <v>#DIV/0!</v>
      </c>
    </row>
    <row r="194" spans="1:43" ht="15">
      <c r="A194" s="18">
        <v>192</v>
      </c>
      <c r="B194" s="19" t="s">
        <v>804</v>
      </c>
      <c r="C194" s="19" t="s">
        <v>847</v>
      </c>
      <c r="D194" s="19" t="s">
        <v>848</v>
      </c>
      <c r="E194" s="19" t="s">
        <v>849</v>
      </c>
      <c r="F194" s="19" t="s">
        <v>850</v>
      </c>
      <c r="G194" s="51" t="s">
        <v>847</v>
      </c>
      <c r="H194" s="19">
        <v>1</v>
      </c>
      <c r="I194" s="19">
        <v>1</v>
      </c>
      <c r="J194" s="19" t="s">
        <v>47</v>
      </c>
      <c r="K194" s="19">
        <f t="shared" si="21"/>
        <v>2400</v>
      </c>
      <c r="L194" s="19"/>
      <c r="M194" s="19">
        <v>2400</v>
      </c>
      <c r="N194" s="19">
        <v>4980</v>
      </c>
      <c r="O194" s="19">
        <f t="shared" si="22"/>
        <v>8595.1200000000008</v>
      </c>
      <c r="P194" s="19">
        <v>4320</v>
      </c>
      <c r="Q194" s="19"/>
      <c r="R194" s="19">
        <v>1860</v>
      </c>
      <c r="S194" s="19"/>
      <c r="T194" s="19"/>
      <c r="U194" s="19"/>
      <c r="V194" s="19"/>
      <c r="W194" s="19">
        <v>2415.12</v>
      </c>
      <c r="X194" s="19"/>
      <c r="Y194" s="19">
        <f t="shared" si="23"/>
        <v>0</v>
      </c>
      <c r="Z194" s="19"/>
      <c r="AA194" s="19"/>
      <c r="AB194" s="19">
        <f t="shared" si="24"/>
        <v>15975.12</v>
      </c>
      <c r="AC194" s="19">
        <f t="shared" si="25"/>
        <v>15975.12</v>
      </c>
      <c r="AD194" s="19">
        <f t="shared" si="26"/>
        <v>15975.12</v>
      </c>
      <c r="AE194" s="19" t="s">
        <v>53</v>
      </c>
      <c r="AF194" s="25">
        <v>15275.39</v>
      </c>
      <c r="AG194" s="31">
        <f t="shared" si="27"/>
        <v>4.5807668413048799E-2</v>
      </c>
      <c r="AH194" t="e">
        <f ca="1">IF(_xlfn.XLOOKUP(D194,'参考（不要动）'!A:A,'参考（不要动）'!B:B)&lt;1,"无养老金")</f>
        <v>#NAME?</v>
      </c>
      <c r="AI194" t="e">
        <f>IF(_xlfn.XLOOKUP(D194,'参考（不要动）'!D:D,'参考（不要动）'!E:E)&lt;1,"无公益岗工资")</f>
        <v>#N/A</v>
      </c>
      <c r="AJ194" t="e">
        <f ca="1">IF(_xlfn.XLOOKUP(D194,'参考（不要动）'!G:G,'参考（不要动）'!H:H)&lt;1,"无其他工资")</f>
        <v>#NAME?</v>
      </c>
      <c r="AK194" t="b">
        <f>IF(_xlfn.XLOOKUP(D194,'参考（不要动）'!J:J,'参考（不要动）'!K:K)&lt;1,"无低保金")</f>
        <v>0</v>
      </c>
      <c r="AL194" t="e">
        <f>IF(_xlfn.XLOOKUP(D194,'参考（不要动）'!M:M,'参考（不要动）'!N:N)&lt;1,"无五保金")</f>
        <v>#N/A</v>
      </c>
      <c r="AM194" t="e">
        <f>IF(_xlfn.XLOOKUP(D194,'参考（不要动）'!P:P,'参考（不要动）'!Q:Q)&lt;1,"无产业奖励2000元")</f>
        <v>#N/A</v>
      </c>
      <c r="AN194" t="e">
        <f>_xlfn.XLOOKUP(D194,'参考（不要动）'!S:S,'参考（不要动）'!W:W)</f>
        <v>#N/A</v>
      </c>
      <c r="AO194" t="str">
        <f t="shared" si="28"/>
        <v>合格</v>
      </c>
      <c r="AP194" s="31" t="e">
        <f t="shared" si="29"/>
        <v>#DIV/0!</v>
      </c>
      <c r="AQ194" s="31" t="e">
        <f t="shared" si="30"/>
        <v>#DIV/0!</v>
      </c>
    </row>
    <row r="195" spans="1:43" ht="15">
      <c r="A195" s="18">
        <v>193</v>
      </c>
      <c r="B195" s="19" t="s">
        <v>804</v>
      </c>
      <c r="C195" s="19" t="s">
        <v>851</v>
      </c>
      <c r="D195" s="19" t="s">
        <v>852</v>
      </c>
      <c r="E195" s="19" t="s">
        <v>853</v>
      </c>
      <c r="F195" s="19" t="s">
        <v>854</v>
      </c>
      <c r="G195" s="51" t="s">
        <v>851</v>
      </c>
      <c r="H195" s="19">
        <v>4</v>
      </c>
      <c r="I195" s="19">
        <v>4</v>
      </c>
      <c r="J195" s="19" t="s">
        <v>47</v>
      </c>
      <c r="K195" s="19">
        <f t="shared" si="21"/>
        <v>90000</v>
      </c>
      <c r="L195" s="19"/>
      <c r="M195" s="19">
        <v>90000</v>
      </c>
      <c r="N195" s="19"/>
      <c r="O195" s="19">
        <f t="shared" si="22"/>
        <v>11709.44</v>
      </c>
      <c r="P195" s="19"/>
      <c r="Q195" s="19"/>
      <c r="R195" s="19">
        <v>1740</v>
      </c>
      <c r="S195" s="19"/>
      <c r="T195" s="19"/>
      <c r="U195" s="19"/>
      <c r="V195" s="19"/>
      <c r="W195" s="19">
        <v>9969.44</v>
      </c>
      <c r="X195" s="19">
        <v>115800</v>
      </c>
      <c r="Y195" s="19">
        <f t="shared" si="23"/>
        <v>24350</v>
      </c>
      <c r="Z195" s="19">
        <v>24350</v>
      </c>
      <c r="AA195" s="19"/>
      <c r="AB195" s="19">
        <f t="shared" si="24"/>
        <v>217509.44</v>
      </c>
      <c r="AC195" s="19">
        <f t="shared" si="25"/>
        <v>193159.44</v>
      </c>
      <c r="AD195" s="19">
        <f t="shared" si="26"/>
        <v>48289.86</v>
      </c>
      <c r="AE195" s="19" t="s">
        <v>53</v>
      </c>
      <c r="AF195" s="25">
        <v>45492.83</v>
      </c>
      <c r="AG195" s="31">
        <f t="shared" si="27"/>
        <v>6.1482875433337497E-2</v>
      </c>
      <c r="AH195" t="e">
        <f ca="1">IF(_xlfn.XLOOKUP(D195,'参考（不要动）'!A:A,'参考（不要动）'!B:B)&lt;1,"无养老金")</f>
        <v>#NAME?</v>
      </c>
      <c r="AI195" t="e">
        <f>IF(_xlfn.XLOOKUP(D195,'参考（不要动）'!D:D,'参考（不要动）'!E:E)&lt;1,"无公益岗工资")</f>
        <v>#N/A</v>
      </c>
      <c r="AJ195" t="e">
        <f ca="1">IF(_xlfn.XLOOKUP(D195,'参考（不要动）'!G:G,'参考（不要动）'!H:H)&lt;1,"无其他工资")</f>
        <v>#NAME?</v>
      </c>
      <c r="AK195" t="e">
        <f>IF(_xlfn.XLOOKUP(D195,'参考（不要动）'!J:J,'参考（不要动）'!K:K)&lt;1,"无低保金")</f>
        <v>#N/A</v>
      </c>
      <c r="AL195" t="e">
        <f>IF(_xlfn.XLOOKUP(D195,'参考（不要动）'!M:M,'参考（不要动）'!N:N)&lt;1,"无五保金")</f>
        <v>#N/A</v>
      </c>
      <c r="AM195" t="e">
        <f>IF(_xlfn.XLOOKUP(D195,'参考（不要动）'!P:P,'参考（不要动）'!Q:Q)&lt;1,"无产业奖励2000元")</f>
        <v>#N/A</v>
      </c>
      <c r="AN195" t="e">
        <f>_xlfn.XLOOKUP(D195,'参考（不要动）'!S:S,'参考（不要动）'!W:W)</f>
        <v>#N/A</v>
      </c>
      <c r="AO195" t="str">
        <f t="shared" si="28"/>
        <v>合格</v>
      </c>
      <c r="AP195" s="31">
        <f t="shared" si="29"/>
        <v>0.21027633851468</v>
      </c>
      <c r="AQ195" s="31" t="str">
        <f t="shared" si="30"/>
        <v>合格</v>
      </c>
    </row>
    <row r="196" spans="1:43" ht="15">
      <c r="A196" s="18">
        <v>194</v>
      </c>
      <c r="B196" s="19" t="s">
        <v>804</v>
      </c>
      <c r="C196" s="19" t="s">
        <v>855</v>
      </c>
      <c r="D196" s="19" t="s">
        <v>856</v>
      </c>
      <c r="E196" s="19" t="s">
        <v>857</v>
      </c>
      <c r="F196" s="19" t="s">
        <v>858</v>
      </c>
      <c r="G196" s="51" t="s">
        <v>855</v>
      </c>
      <c r="H196" s="19">
        <v>2</v>
      </c>
      <c r="I196" s="19">
        <v>2</v>
      </c>
      <c r="J196" s="19" t="s">
        <v>47</v>
      </c>
      <c r="K196" s="19">
        <f t="shared" ref="K196:K259" si="31">L196+M196</f>
        <v>50000</v>
      </c>
      <c r="L196" s="19"/>
      <c r="M196" s="19">
        <v>50000</v>
      </c>
      <c r="N196" s="19"/>
      <c r="O196" s="19">
        <f t="shared" ref="O196:O259" si="32">P196+Q196+R196+S196+T196+U196+V196+W196</f>
        <v>4781.26</v>
      </c>
      <c r="P196" s="19"/>
      <c r="Q196" s="19"/>
      <c r="R196" s="19">
        <v>1740</v>
      </c>
      <c r="S196" s="19"/>
      <c r="T196" s="19"/>
      <c r="U196" s="19"/>
      <c r="V196" s="19"/>
      <c r="W196" s="19">
        <v>3041.26</v>
      </c>
      <c r="X196" s="19">
        <v>53200</v>
      </c>
      <c r="Y196" s="19">
        <f t="shared" ref="Y196:Y259" si="33">Z196</f>
        <v>17580</v>
      </c>
      <c r="Z196" s="19">
        <v>17580</v>
      </c>
      <c r="AA196" s="19"/>
      <c r="AB196" s="19">
        <f t="shared" ref="AB196:AB259" si="34">L196+M196+N196+P196+Q196+R196+S196+T196+W196+X196+U196+V196</f>
        <v>107981.26</v>
      </c>
      <c r="AC196" s="19">
        <f t="shared" ref="AC196:AC259" si="35">AB196-Z196</f>
        <v>90401.26</v>
      </c>
      <c r="AD196" s="19">
        <f t="shared" ref="AD196:AD259" si="36">AC196/I196</f>
        <v>45200.63</v>
      </c>
      <c r="AE196" s="19" t="s">
        <v>48</v>
      </c>
      <c r="AF196" s="25">
        <v>44950.59</v>
      </c>
      <c r="AG196" s="31">
        <f t="shared" ref="AG196:AG259" si="37">(AD196-AF196)/AF196</f>
        <v>5.5625521266795602E-3</v>
      </c>
      <c r="AH196" t="e">
        <f ca="1">IF(_xlfn.XLOOKUP(D196,'参考（不要动）'!A:A,'参考（不要动）'!B:B)&lt;1,"无养老金")</f>
        <v>#NAME?</v>
      </c>
      <c r="AI196" t="e">
        <f>IF(_xlfn.XLOOKUP(D196,'参考（不要动）'!D:D,'参考（不要动）'!E:E)&lt;1,"无公益岗工资")</f>
        <v>#N/A</v>
      </c>
      <c r="AJ196" t="e">
        <f ca="1">IF(_xlfn.XLOOKUP(D196,'参考（不要动）'!G:G,'参考（不要动）'!H:H)&lt;1,"无其他工资")</f>
        <v>#NAME?</v>
      </c>
      <c r="AK196" t="e">
        <f>IF(_xlfn.XLOOKUP(D196,'参考（不要动）'!J:J,'参考（不要动）'!K:K)&lt;1,"无低保金")</f>
        <v>#N/A</v>
      </c>
      <c r="AL196" t="e">
        <f>IF(_xlfn.XLOOKUP(D196,'参考（不要动）'!M:M,'参考（不要动）'!N:N)&lt;1,"无五保金")</f>
        <v>#N/A</v>
      </c>
      <c r="AM196" t="e">
        <f>IF(_xlfn.XLOOKUP(D196,'参考（不要动）'!P:P,'参考（不要动）'!Q:Q)&lt;1,"无产业奖励2000元")</f>
        <v>#N/A</v>
      </c>
      <c r="AN196" t="e">
        <f>_xlfn.XLOOKUP(D196,'参考（不要动）'!S:S,'参考（不要动）'!W:W)</f>
        <v>#N/A</v>
      </c>
      <c r="AO196" t="str">
        <f t="shared" ref="AO196:AO259" si="38">IF(AD196&lt;12000,"小于12000元",IF(AD196&lt;AF196,"不合格",IF(AD196&gt;AF196,"合格")))</f>
        <v>合格</v>
      </c>
      <c r="AP196" s="31">
        <f t="shared" ref="AP196:AP259" si="39">Z196/X196</f>
        <v>0.330451127819549</v>
      </c>
      <c r="AQ196" s="31" t="str">
        <f t="shared" si="30"/>
        <v>合格</v>
      </c>
    </row>
    <row r="197" spans="1:43" ht="15">
      <c r="A197" s="18">
        <v>195</v>
      </c>
      <c r="B197" s="19" t="s">
        <v>804</v>
      </c>
      <c r="C197" s="19" t="s">
        <v>859</v>
      </c>
      <c r="D197" s="19" t="s">
        <v>860</v>
      </c>
      <c r="E197" s="19" t="s">
        <v>861</v>
      </c>
      <c r="F197" s="19" t="s">
        <v>862</v>
      </c>
      <c r="G197" s="51" t="s">
        <v>859</v>
      </c>
      <c r="H197" s="19">
        <v>2</v>
      </c>
      <c r="I197" s="19">
        <v>2</v>
      </c>
      <c r="J197" s="19" t="s">
        <v>47</v>
      </c>
      <c r="K197" s="19">
        <f t="shared" si="31"/>
        <v>18000</v>
      </c>
      <c r="L197" s="19"/>
      <c r="M197" s="19">
        <v>18000</v>
      </c>
      <c r="N197" s="19">
        <v>8000</v>
      </c>
      <c r="O197" s="19">
        <f t="shared" si="32"/>
        <v>14995.75</v>
      </c>
      <c r="P197" s="19">
        <v>8640</v>
      </c>
      <c r="Q197" s="19"/>
      <c r="R197" s="19">
        <v>3720</v>
      </c>
      <c r="S197" s="19"/>
      <c r="T197" s="19"/>
      <c r="U197" s="19"/>
      <c r="V197" s="19"/>
      <c r="W197" s="19">
        <v>2635.75</v>
      </c>
      <c r="X197" s="19"/>
      <c r="Y197" s="19">
        <f t="shared" si="33"/>
        <v>0</v>
      </c>
      <c r="Z197" s="19"/>
      <c r="AA197" s="19"/>
      <c r="AB197" s="19">
        <f t="shared" si="34"/>
        <v>40995.75</v>
      </c>
      <c r="AC197" s="19">
        <f t="shared" si="35"/>
        <v>40995.75</v>
      </c>
      <c r="AD197" s="19">
        <f t="shared" si="36"/>
        <v>20497.875</v>
      </c>
      <c r="AE197" s="19" t="s">
        <v>53</v>
      </c>
      <c r="AF197" s="25">
        <v>20210.810000000001</v>
      </c>
      <c r="AG197" s="31">
        <f t="shared" si="37"/>
        <v>1.4203537611802699E-2</v>
      </c>
      <c r="AH197" t="e">
        <f ca="1">IF(_xlfn.XLOOKUP(D197,'参考（不要动）'!A:A,'参考（不要动）'!B:B)&lt;1,"无养老金")</f>
        <v>#NAME?</v>
      </c>
      <c r="AI197" t="e">
        <f>IF(_xlfn.XLOOKUP(D197,'参考（不要动）'!D:D,'参考（不要动）'!E:E)&lt;1,"无公益岗工资")</f>
        <v>#N/A</v>
      </c>
      <c r="AJ197" t="e">
        <f ca="1">IF(_xlfn.XLOOKUP(D197,'参考（不要动）'!G:G,'参考（不要动）'!H:H)&lt;1,"无其他工资")</f>
        <v>#NAME?</v>
      </c>
      <c r="AK197" t="b">
        <f>IF(_xlfn.XLOOKUP(D197,'参考（不要动）'!J:J,'参考（不要动）'!K:K)&lt;1,"无低保金")</f>
        <v>0</v>
      </c>
      <c r="AL197" t="e">
        <f>IF(_xlfn.XLOOKUP(D197,'参考（不要动）'!M:M,'参考（不要动）'!N:N)&lt;1,"无五保金")</f>
        <v>#N/A</v>
      </c>
      <c r="AM197" t="e">
        <f>IF(_xlfn.XLOOKUP(D197,'参考（不要动）'!P:P,'参考（不要动）'!Q:Q)&lt;1,"无产业奖励2000元")</f>
        <v>#N/A</v>
      </c>
      <c r="AN197" t="e">
        <f>_xlfn.XLOOKUP(D197,'参考（不要动）'!S:S,'参考（不要动）'!W:W)</f>
        <v>#N/A</v>
      </c>
      <c r="AO197" t="str">
        <f t="shared" si="38"/>
        <v>合格</v>
      </c>
      <c r="AP197" s="31" t="e">
        <f t="shared" si="39"/>
        <v>#DIV/0!</v>
      </c>
      <c r="AQ197" s="31" t="e">
        <f t="shared" si="30"/>
        <v>#DIV/0!</v>
      </c>
    </row>
    <row r="198" spans="1:43" ht="15">
      <c r="A198" s="18">
        <v>196</v>
      </c>
      <c r="B198" s="19" t="s">
        <v>804</v>
      </c>
      <c r="C198" s="19" t="s">
        <v>863</v>
      </c>
      <c r="D198" s="19" t="s">
        <v>864</v>
      </c>
      <c r="E198" s="19" t="s">
        <v>865</v>
      </c>
      <c r="F198" s="19" t="s">
        <v>866</v>
      </c>
      <c r="G198" s="51" t="s">
        <v>863</v>
      </c>
      <c r="H198" s="19">
        <v>3</v>
      </c>
      <c r="I198" s="19">
        <v>3</v>
      </c>
      <c r="J198" s="19" t="s">
        <v>47</v>
      </c>
      <c r="K198" s="19">
        <f t="shared" si="31"/>
        <v>50000</v>
      </c>
      <c r="L198" s="19"/>
      <c r="M198" s="19">
        <v>50000</v>
      </c>
      <c r="N198" s="19"/>
      <c r="O198" s="19">
        <f t="shared" si="32"/>
        <v>13085.1</v>
      </c>
      <c r="P198" s="19">
        <v>4320</v>
      </c>
      <c r="Q198" s="19"/>
      <c r="R198" s="19">
        <v>1740</v>
      </c>
      <c r="S198" s="19"/>
      <c r="T198" s="19"/>
      <c r="U198" s="19"/>
      <c r="V198" s="19">
        <v>1200</v>
      </c>
      <c r="W198" s="37">
        <v>5825.1</v>
      </c>
      <c r="X198" s="19">
        <v>118000</v>
      </c>
      <c r="Y198" s="19">
        <f t="shared" si="33"/>
        <v>38000</v>
      </c>
      <c r="Z198" s="19">
        <v>38000</v>
      </c>
      <c r="AA198" s="19"/>
      <c r="AB198" s="19">
        <f t="shared" si="34"/>
        <v>181085.1</v>
      </c>
      <c r="AC198" s="19">
        <f t="shared" si="35"/>
        <v>143085.1</v>
      </c>
      <c r="AD198" s="19">
        <f t="shared" si="36"/>
        <v>47695.033333333296</v>
      </c>
      <c r="AE198" s="19" t="s">
        <v>48</v>
      </c>
      <c r="AF198" s="25">
        <v>44649.09</v>
      </c>
      <c r="AG198" s="31">
        <f t="shared" si="37"/>
        <v>6.8219606118138099E-2</v>
      </c>
      <c r="AH198" t="e">
        <f ca="1">IF(_xlfn.XLOOKUP(D198,'参考（不要动）'!A:A,'参考（不要动）'!B:B)&lt;1,"无养老金")</f>
        <v>#NAME?</v>
      </c>
      <c r="AI198" t="e">
        <f>IF(_xlfn.XLOOKUP(D198,'参考（不要动）'!D:D,'参考（不要动）'!E:E)&lt;1,"无公益岗工资")</f>
        <v>#N/A</v>
      </c>
      <c r="AJ198" t="e">
        <f ca="1">IF(_xlfn.XLOOKUP(D198,'参考（不要动）'!G:G,'参考（不要动）'!H:H)&lt;1,"无其他工资")</f>
        <v>#NAME?</v>
      </c>
      <c r="AK198" t="b">
        <f>IF(_xlfn.XLOOKUP(D198,'参考（不要动）'!J:J,'参考（不要动）'!K:K)&lt;1,"无低保金")</f>
        <v>0</v>
      </c>
      <c r="AL198" t="e">
        <f>IF(_xlfn.XLOOKUP(D198,'参考（不要动）'!M:M,'参考（不要动）'!N:N)&lt;1,"无五保金")</f>
        <v>#N/A</v>
      </c>
      <c r="AM198" t="e">
        <f>IF(_xlfn.XLOOKUP(D198,'参考（不要动）'!P:P,'参考（不要动）'!Q:Q)&lt;1,"无产业奖励2000元")</f>
        <v>#N/A</v>
      </c>
      <c r="AN198">
        <v>0</v>
      </c>
      <c r="AO198" t="str">
        <f t="shared" si="38"/>
        <v>合格</v>
      </c>
      <c r="AP198" s="31">
        <f t="shared" si="39"/>
        <v>0.322033898305085</v>
      </c>
      <c r="AQ198" s="31" t="str">
        <f t="shared" si="30"/>
        <v>合格</v>
      </c>
    </row>
    <row r="199" spans="1:43" ht="15">
      <c r="A199" s="18">
        <v>197</v>
      </c>
      <c r="B199" s="19" t="s">
        <v>804</v>
      </c>
      <c r="C199" s="19" t="s">
        <v>867</v>
      </c>
      <c r="D199" s="19" t="s">
        <v>868</v>
      </c>
      <c r="E199" s="19" t="s">
        <v>869</v>
      </c>
      <c r="F199" s="19" t="s">
        <v>870</v>
      </c>
      <c r="G199" s="51" t="s">
        <v>867</v>
      </c>
      <c r="H199" s="19">
        <v>1</v>
      </c>
      <c r="I199" s="19">
        <v>1</v>
      </c>
      <c r="J199" s="19" t="s">
        <v>47</v>
      </c>
      <c r="K199" s="19">
        <f t="shared" si="31"/>
        <v>6000</v>
      </c>
      <c r="L199" s="19"/>
      <c r="M199" s="19">
        <v>6000</v>
      </c>
      <c r="N199" s="19">
        <v>5970</v>
      </c>
      <c r="O199" s="19">
        <f t="shared" si="32"/>
        <v>8115.1</v>
      </c>
      <c r="P199" s="19">
        <v>4320</v>
      </c>
      <c r="Q199" s="19"/>
      <c r="R199" s="19">
        <v>1860</v>
      </c>
      <c r="S199" s="19"/>
      <c r="T199" s="19"/>
      <c r="U199" s="19"/>
      <c r="V199" s="19"/>
      <c r="W199" s="37">
        <v>1935.1</v>
      </c>
      <c r="X199" s="19"/>
      <c r="Y199" s="19">
        <f t="shared" si="33"/>
        <v>0</v>
      </c>
      <c r="Z199" s="19"/>
      <c r="AA199" s="19"/>
      <c r="AB199" s="19">
        <f t="shared" si="34"/>
        <v>20085.099999999999</v>
      </c>
      <c r="AC199" s="19">
        <f t="shared" si="35"/>
        <v>20085.099999999999</v>
      </c>
      <c r="AD199" s="19">
        <f t="shared" si="36"/>
        <v>20085.099999999999</v>
      </c>
      <c r="AE199" s="19" t="s">
        <v>53</v>
      </c>
      <c r="AF199" s="25">
        <v>19944.580000000002</v>
      </c>
      <c r="AG199" s="31">
        <f t="shared" si="37"/>
        <v>7.0455231446336199E-3</v>
      </c>
      <c r="AH199" t="e">
        <f ca="1">IF(_xlfn.XLOOKUP(D199,'参考（不要动）'!A:A,'参考（不要动）'!B:B)&lt;1,"无养老金")</f>
        <v>#NAME?</v>
      </c>
      <c r="AI199" t="e">
        <f>IF(_xlfn.XLOOKUP(D199,'参考（不要动）'!D:D,'参考（不要动）'!E:E)&lt;1,"无公益岗工资")</f>
        <v>#N/A</v>
      </c>
      <c r="AJ199" t="e">
        <f ca="1">IF(_xlfn.XLOOKUP(D199,'参考（不要动）'!G:G,'参考（不要动）'!H:H)&lt;1,"无其他工资")</f>
        <v>#NAME?</v>
      </c>
      <c r="AK199" t="b">
        <f>IF(_xlfn.XLOOKUP(D199,'参考（不要动）'!J:J,'参考（不要动）'!K:K)&lt;1,"无低保金")</f>
        <v>0</v>
      </c>
      <c r="AL199" t="e">
        <f>IF(_xlfn.XLOOKUP(D199,'参考（不要动）'!M:M,'参考（不要动）'!N:N)&lt;1,"无五保金")</f>
        <v>#N/A</v>
      </c>
      <c r="AM199" t="e">
        <f>IF(_xlfn.XLOOKUP(D199,'参考（不要动）'!P:P,'参考（不要动）'!Q:Q)&lt;1,"无产业奖励2000元")</f>
        <v>#N/A</v>
      </c>
      <c r="AN199" t="e">
        <f>_xlfn.XLOOKUP(D199,'参考（不要动）'!S:S,'参考（不要动）'!W:W)</f>
        <v>#N/A</v>
      </c>
      <c r="AO199" t="str">
        <f t="shared" si="38"/>
        <v>合格</v>
      </c>
      <c r="AP199" s="31" t="e">
        <f t="shared" si="39"/>
        <v>#DIV/0!</v>
      </c>
      <c r="AQ199" s="31" t="e">
        <f t="shared" si="30"/>
        <v>#DIV/0!</v>
      </c>
    </row>
    <row r="200" spans="1:43" ht="15">
      <c r="A200" s="18">
        <v>198</v>
      </c>
      <c r="B200" s="19" t="s">
        <v>804</v>
      </c>
      <c r="C200" s="19" t="s">
        <v>871</v>
      </c>
      <c r="D200" s="19" t="s">
        <v>872</v>
      </c>
      <c r="E200" s="19" t="s">
        <v>873</v>
      </c>
      <c r="F200" s="19" t="s">
        <v>874</v>
      </c>
      <c r="G200" s="51" t="s">
        <v>871</v>
      </c>
      <c r="H200" s="19">
        <v>2</v>
      </c>
      <c r="I200" s="19">
        <v>2</v>
      </c>
      <c r="J200" s="19" t="s">
        <v>47</v>
      </c>
      <c r="K200" s="19">
        <f t="shared" si="31"/>
        <v>4800</v>
      </c>
      <c r="L200" s="19"/>
      <c r="M200" s="19">
        <v>4800</v>
      </c>
      <c r="N200" s="19">
        <v>12450</v>
      </c>
      <c r="O200" s="19">
        <f t="shared" si="32"/>
        <v>13880.23</v>
      </c>
      <c r="P200" s="19"/>
      <c r="Q200" s="19"/>
      <c r="R200" s="19">
        <v>3720</v>
      </c>
      <c r="S200" s="19"/>
      <c r="T200" s="19"/>
      <c r="U200" s="19"/>
      <c r="V200" s="19"/>
      <c r="W200" s="19">
        <v>10160.23</v>
      </c>
      <c r="X200" s="19"/>
      <c r="Y200" s="19">
        <f t="shared" si="33"/>
        <v>0</v>
      </c>
      <c r="Z200" s="19"/>
      <c r="AA200" s="19"/>
      <c r="AB200" s="19">
        <f t="shared" si="34"/>
        <v>31130.23</v>
      </c>
      <c r="AC200" s="19">
        <f t="shared" si="35"/>
        <v>31130.23</v>
      </c>
      <c r="AD200" s="19">
        <f t="shared" si="36"/>
        <v>15565.115</v>
      </c>
      <c r="AE200" s="19" t="s">
        <v>53</v>
      </c>
      <c r="AF200" s="25">
        <v>14748.59</v>
      </c>
      <c r="AG200" s="31">
        <f t="shared" si="37"/>
        <v>5.53629194384005E-2</v>
      </c>
      <c r="AH200" t="e">
        <f ca="1">IF(_xlfn.XLOOKUP(D200,'参考（不要动）'!A:A,'参考（不要动）'!B:B)&lt;1,"无养老金")</f>
        <v>#NAME?</v>
      </c>
      <c r="AI200" t="e">
        <f>IF(_xlfn.XLOOKUP(D200,'参考（不要动）'!D:D,'参考（不要动）'!E:E)&lt;1,"无公益岗工资")</f>
        <v>#N/A</v>
      </c>
      <c r="AJ200" t="e">
        <f ca="1">IF(_xlfn.XLOOKUP(D200,'参考（不要动）'!G:G,'参考（不要动）'!H:H)&lt;1,"无其他工资")</f>
        <v>#NAME?</v>
      </c>
      <c r="AK200" t="e">
        <f>IF(_xlfn.XLOOKUP(D200,'参考（不要动）'!J:J,'参考（不要动）'!K:K)&lt;1,"无低保金")</f>
        <v>#N/A</v>
      </c>
      <c r="AL200" t="e">
        <f>IF(_xlfn.XLOOKUP(D200,'参考（不要动）'!M:M,'参考（不要动）'!N:N)&lt;1,"无五保金")</f>
        <v>#N/A</v>
      </c>
      <c r="AM200" t="e">
        <f>IF(_xlfn.XLOOKUP(D200,'参考（不要动）'!P:P,'参考（不要动）'!Q:Q)&lt;1,"无产业奖励2000元")</f>
        <v>#N/A</v>
      </c>
      <c r="AN200" t="e">
        <f>_xlfn.XLOOKUP(D200,'参考（不要动）'!S:S,'参考（不要动）'!W:W)</f>
        <v>#N/A</v>
      </c>
      <c r="AO200" t="str">
        <f t="shared" si="38"/>
        <v>合格</v>
      </c>
      <c r="AP200" s="31" t="e">
        <f t="shared" si="39"/>
        <v>#DIV/0!</v>
      </c>
      <c r="AQ200" s="31" t="e">
        <f t="shared" si="30"/>
        <v>#DIV/0!</v>
      </c>
    </row>
    <row r="201" spans="1:43" ht="15">
      <c r="A201" s="18">
        <v>199</v>
      </c>
      <c r="B201" s="19" t="s">
        <v>804</v>
      </c>
      <c r="C201" s="19" t="s">
        <v>875</v>
      </c>
      <c r="D201" s="19" t="s">
        <v>876</v>
      </c>
      <c r="E201" s="19" t="s">
        <v>877</v>
      </c>
      <c r="F201" s="19" t="s">
        <v>878</v>
      </c>
      <c r="G201" s="51" t="s">
        <v>879</v>
      </c>
      <c r="H201" s="19">
        <v>4</v>
      </c>
      <c r="I201" s="19">
        <v>4</v>
      </c>
      <c r="J201" s="19" t="s">
        <v>47</v>
      </c>
      <c r="K201" s="19">
        <f t="shared" si="31"/>
        <v>30000</v>
      </c>
      <c r="L201" s="19"/>
      <c r="M201" s="19">
        <v>30000</v>
      </c>
      <c r="N201" s="19"/>
      <c r="O201" s="19">
        <f t="shared" si="32"/>
        <v>12328.71</v>
      </c>
      <c r="P201" s="19">
        <v>4320</v>
      </c>
      <c r="Q201" s="19"/>
      <c r="R201" s="19">
        <v>3480</v>
      </c>
      <c r="S201" s="19"/>
      <c r="T201" s="19"/>
      <c r="U201" s="19"/>
      <c r="V201" s="19"/>
      <c r="W201" s="19">
        <v>4528.71</v>
      </c>
      <c r="X201" s="19">
        <v>152500</v>
      </c>
      <c r="Y201" s="19">
        <f t="shared" si="33"/>
        <v>34500</v>
      </c>
      <c r="Z201" s="19">
        <v>34500</v>
      </c>
      <c r="AA201" s="19"/>
      <c r="AB201" s="19">
        <f t="shared" si="34"/>
        <v>194828.71</v>
      </c>
      <c r="AC201" s="19">
        <f t="shared" si="35"/>
        <v>160328.71</v>
      </c>
      <c r="AD201" s="19">
        <f t="shared" si="36"/>
        <v>40082.177499999998</v>
      </c>
      <c r="AE201" s="19" t="s">
        <v>53</v>
      </c>
      <c r="AF201" s="25">
        <v>36685.86</v>
      </c>
      <c r="AG201" s="30">
        <f t="shared" si="37"/>
        <v>9.2578380335093594E-2</v>
      </c>
      <c r="AH201" t="e">
        <f ca="1">IF(_xlfn.XLOOKUP(D201,'参考（不要动）'!A:A,'参考（不要动）'!B:B)&lt;1,"无养老金")</f>
        <v>#NAME?</v>
      </c>
      <c r="AI201" t="e">
        <f>IF(_xlfn.XLOOKUP(D201,'参考（不要动）'!D:D,'参考（不要动）'!E:E)&lt;1,"无公益岗工资")</f>
        <v>#N/A</v>
      </c>
      <c r="AJ201" t="e">
        <f ca="1">IF(_xlfn.XLOOKUP(D201,'参考（不要动）'!G:G,'参考（不要动）'!H:H)&lt;1,"无其他工资")</f>
        <v>#NAME?</v>
      </c>
      <c r="AK201" t="b">
        <f>IF(_xlfn.XLOOKUP(D201,'参考（不要动）'!J:J,'参考（不要动）'!K:K)&lt;1,"无低保金")</f>
        <v>0</v>
      </c>
      <c r="AL201" t="e">
        <f>IF(_xlfn.XLOOKUP(D201,'参考（不要动）'!M:M,'参考（不要动）'!N:N)&lt;1,"无五保金")</f>
        <v>#N/A</v>
      </c>
      <c r="AM201" t="e">
        <f>IF(_xlfn.XLOOKUP(D201,'参考（不要动）'!P:P,'参考（不要动）'!Q:Q)&lt;1,"无产业奖励2000元")</f>
        <v>#N/A</v>
      </c>
      <c r="AN201" t="e">
        <f>_xlfn.XLOOKUP(D201,'参考（不要动）'!S:S,'参考（不要动）'!W:W)</f>
        <v>#N/A</v>
      </c>
      <c r="AO201" t="str">
        <f t="shared" si="38"/>
        <v>合格</v>
      </c>
      <c r="AP201" s="31">
        <f t="shared" si="39"/>
        <v>0.226229508196721</v>
      </c>
      <c r="AQ201" s="31" t="str">
        <f t="shared" si="30"/>
        <v>合格</v>
      </c>
    </row>
    <row r="202" spans="1:43" ht="15">
      <c r="A202" s="18">
        <v>200</v>
      </c>
      <c r="B202" s="19" t="s">
        <v>804</v>
      </c>
      <c r="C202" s="19" t="s">
        <v>880</v>
      </c>
      <c r="D202" s="19" t="s">
        <v>881</v>
      </c>
      <c r="E202" s="19" t="s">
        <v>882</v>
      </c>
      <c r="F202" s="19" t="s">
        <v>883</v>
      </c>
      <c r="G202" s="51" t="s">
        <v>884</v>
      </c>
      <c r="H202" s="19">
        <v>2</v>
      </c>
      <c r="I202" s="19">
        <v>2</v>
      </c>
      <c r="J202" s="19" t="s">
        <v>47</v>
      </c>
      <c r="K202" s="19">
        <f t="shared" si="31"/>
        <v>25000</v>
      </c>
      <c r="L202" s="19"/>
      <c r="M202" s="19">
        <v>25000</v>
      </c>
      <c r="N202" s="19">
        <v>7470</v>
      </c>
      <c r="O202" s="19">
        <f t="shared" si="32"/>
        <v>14351.66</v>
      </c>
      <c r="P202" s="19">
        <v>8630</v>
      </c>
      <c r="Q202" s="19"/>
      <c r="R202" s="19"/>
      <c r="S202" s="19"/>
      <c r="T202" s="19"/>
      <c r="U202" s="19"/>
      <c r="V202" s="19"/>
      <c r="W202" s="19">
        <v>5721.66</v>
      </c>
      <c r="X202" s="19"/>
      <c r="Y202" s="19">
        <f t="shared" si="33"/>
        <v>0</v>
      </c>
      <c r="Z202" s="19"/>
      <c r="AA202" s="19"/>
      <c r="AB202" s="19">
        <f t="shared" si="34"/>
        <v>46821.66</v>
      </c>
      <c r="AC202" s="19">
        <f t="shared" si="35"/>
        <v>46821.66</v>
      </c>
      <c r="AD202" s="19">
        <f t="shared" si="36"/>
        <v>23410.83</v>
      </c>
      <c r="AE202" s="19" t="s">
        <v>53</v>
      </c>
      <c r="AF202" s="25">
        <v>23243.84</v>
      </c>
      <c r="AG202" s="31">
        <f t="shared" si="37"/>
        <v>7.1842690364415504E-3</v>
      </c>
      <c r="AH202" t="e">
        <f ca="1">IF(_xlfn.XLOOKUP(D202,'参考（不要动）'!A:A,'参考（不要动）'!B:B)&lt;1,"无养老金")</f>
        <v>#NAME?</v>
      </c>
      <c r="AI202" t="e">
        <f>IF(_xlfn.XLOOKUP(D202,'参考（不要动）'!D:D,'参考（不要动）'!E:E)&lt;1,"无公益岗工资")</f>
        <v>#N/A</v>
      </c>
      <c r="AJ202" t="e">
        <f ca="1">IF(_xlfn.XLOOKUP(D202,'参考（不要动）'!G:G,'参考（不要动）'!H:H)&lt;1,"无其他工资")</f>
        <v>#NAME?</v>
      </c>
      <c r="AK202" t="b">
        <f>IF(_xlfn.XLOOKUP(D202,'参考（不要动）'!J:J,'参考（不要动）'!K:K)&lt;1,"无低保金")</f>
        <v>0</v>
      </c>
      <c r="AL202" t="e">
        <f>IF(_xlfn.XLOOKUP(D202,'参考（不要动）'!M:M,'参考（不要动）'!N:N)&lt;1,"无五保金")</f>
        <v>#N/A</v>
      </c>
      <c r="AM202" t="e">
        <f>IF(_xlfn.XLOOKUP(D202,'参考（不要动）'!P:P,'参考（不要动）'!Q:Q)&lt;1,"无产业奖励2000元")</f>
        <v>#N/A</v>
      </c>
      <c r="AN202" t="e">
        <f>_xlfn.XLOOKUP(D202,'参考（不要动）'!S:S,'参考（不要动）'!W:W)</f>
        <v>#N/A</v>
      </c>
      <c r="AO202" t="str">
        <f t="shared" si="38"/>
        <v>合格</v>
      </c>
      <c r="AP202" s="31" t="e">
        <f t="shared" si="39"/>
        <v>#DIV/0!</v>
      </c>
      <c r="AQ202" s="31" t="e">
        <f t="shared" si="30"/>
        <v>#DIV/0!</v>
      </c>
    </row>
    <row r="203" spans="1:43" ht="15">
      <c r="A203" s="18">
        <v>201</v>
      </c>
      <c r="B203" s="19" t="s">
        <v>804</v>
      </c>
      <c r="C203" s="19" t="s">
        <v>885</v>
      </c>
      <c r="D203" s="19" t="s">
        <v>886</v>
      </c>
      <c r="E203" s="19" t="s">
        <v>887</v>
      </c>
      <c r="F203" s="19" t="s">
        <v>888</v>
      </c>
      <c r="G203" s="51" t="s">
        <v>889</v>
      </c>
      <c r="H203" s="19">
        <v>3</v>
      </c>
      <c r="I203" s="19">
        <v>3</v>
      </c>
      <c r="J203" s="19" t="s">
        <v>47</v>
      </c>
      <c r="K203" s="19">
        <f t="shared" si="31"/>
        <v>23760</v>
      </c>
      <c r="L203" s="19">
        <v>8760</v>
      </c>
      <c r="M203" s="19">
        <v>15000</v>
      </c>
      <c r="N203" s="19"/>
      <c r="O203" s="19">
        <f t="shared" si="32"/>
        <v>6636.5</v>
      </c>
      <c r="P203" s="19">
        <v>4320</v>
      </c>
      <c r="Q203" s="19"/>
      <c r="R203" s="19"/>
      <c r="S203" s="19"/>
      <c r="T203" s="19"/>
      <c r="U203" s="19"/>
      <c r="V203" s="19"/>
      <c r="W203" s="19">
        <v>2316.5</v>
      </c>
      <c r="X203" s="19">
        <v>23904</v>
      </c>
      <c r="Y203" s="19">
        <f t="shared" si="33"/>
        <v>7890</v>
      </c>
      <c r="Z203" s="19">
        <v>7890</v>
      </c>
      <c r="AA203" s="19"/>
      <c r="AB203" s="19">
        <f t="shared" si="34"/>
        <v>54300.5</v>
      </c>
      <c r="AC203" s="19">
        <f t="shared" si="35"/>
        <v>46410.5</v>
      </c>
      <c r="AD203" s="19">
        <f t="shared" si="36"/>
        <v>15470.166666666701</v>
      </c>
      <c r="AE203" s="19" t="s">
        <v>124</v>
      </c>
      <c r="AF203" s="25">
        <v>0</v>
      </c>
      <c r="AG203" s="30" t="e">
        <f t="shared" si="37"/>
        <v>#DIV/0!</v>
      </c>
      <c r="AH203" t="e">
        <f ca="1">IF(_xlfn.XLOOKUP(D203,'参考（不要动）'!A:A,'参考（不要动）'!B:B)&lt;1,"无养老金")</f>
        <v>#NAME?</v>
      </c>
      <c r="AI203" t="e">
        <f>IF(_xlfn.XLOOKUP(D203,'参考（不要动）'!D:D,'参考（不要动）'!E:E)&lt;1,"无公益岗工资")</f>
        <v>#N/A</v>
      </c>
      <c r="AJ203" t="e">
        <f ca="1">IF(_xlfn.XLOOKUP(D203,'参考（不要动）'!G:G,'参考（不要动）'!H:H)&lt;1,"无其他工资")</f>
        <v>#NAME?</v>
      </c>
      <c r="AK203" t="b">
        <f>IF(_xlfn.XLOOKUP(D203,'参考（不要动）'!J:J,'参考（不要动）'!K:K)&lt;1,"无低保金")</f>
        <v>0</v>
      </c>
      <c r="AL203" t="e">
        <f>IF(_xlfn.XLOOKUP(D203,'参考（不要动）'!M:M,'参考（不要动）'!N:N)&lt;1,"无五保金")</f>
        <v>#N/A</v>
      </c>
      <c r="AM203" t="e">
        <f>IF(_xlfn.XLOOKUP(D203,'参考（不要动）'!P:P,'参考（不要动）'!Q:Q)&lt;1,"无产业奖励2000元")</f>
        <v>#N/A</v>
      </c>
      <c r="AN203" t="e">
        <f>_xlfn.XLOOKUP(D203,'参考（不要动）'!S:S,'参考（不要动）'!W:W)</f>
        <v>#N/A</v>
      </c>
      <c r="AO203" t="str">
        <f t="shared" si="38"/>
        <v>合格</v>
      </c>
      <c r="AP203" s="31">
        <f t="shared" si="39"/>
        <v>0.33007028112449799</v>
      </c>
      <c r="AQ203" s="31" t="str">
        <f t="shared" si="30"/>
        <v>合格</v>
      </c>
    </row>
    <row r="204" spans="1:43" ht="15">
      <c r="A204" s="18">
        <v>202</v>
      </c>
      <c r="B204" s="19" t="s">
        <v>804</v>
      </c>
      <c r="C204" s="19" t="s">
        <v>890</v>
      </c>
      <c r="D204" s="19" t="s">
        <v>891</v>
      </c>
      <c r="E204" s="19" t="s">
        <v>892</v>
      </c>
      <c r="F204" s="19" t="s">
        <v>893</v>
      </c>
      <c r="G204" s="51" t="s">
        <v>890</v>
      </c>
      <c r="H204" s="19">
        <v>3</v>
      </c>
      <c r="I204" s="19">
        <v>3</v>
      </c>
      <c r="J204" s="19" t="s">
        <v>47</v>
      </c>
      <c r="K204" s="19">
        <f t="shared" si="31"/>
        <v>23760</v>
      </c>
      <c r="L204" s="19">
        <v>8760</v>
      </c>
      <c r="M204" s="19">
        <v>15000</v>
      </c>
      <c r="N204" s="19"/>
      <c r="O204" s="19">
        <f t="shared" si="32"/>
        <v>8610.8799999999992</v>
      </c>
      <c r="P204" s="19">
        <v>4320</v>
      </c>
      <c r="Q204" s="19"/>
      <c r="R204" s="19"/>
      <c r="S204" s="19"/>
      <c r="T204" s="19"/>
      <c r="U204" s="19"/>
      <c r="V204" s="19"/>
      <c r="W204" s="19">
        <v>4290.88</v>
      </c>
      <c r="X204" s="19">
        <v>17928</v>
      </c>
      <c r="Y204" s="19">
        <f t="shared" si="33"/>
        <v>5950</v>
      </c>
      <c r="Z204" s="19">
        <v>5950</v>
      </c>
      <c r="AA204" s="19"/>
      <c r="AB204" s="19">
        <f t="shared" si="34"/>
        <v>50298.879999999997</v>
      </c>
      <c r="AC204" s="19">
        <f t="shared" si="35"/>
        <v>44348.88</v>
      </c>
      <c r="AD204" s="19">
        <f t="shared" si="36"/>
        <v>14782.96</v>
      </c>
      <c r="AE204" s="19" t="s">
        <v>124</v>
      </c>
      <c r="AF204" s="25">
        <v>9456.68</v>
      </c>
      <c r="AG204" s="32">
        <f t="shared" si="37"/>
        <v>0.56322937859798605</v>
      </c>
      <c r="AH204" t="e">
        <f ca="1">IF(_xlfn.XLOOKUP(D204,'参考（不要动）'!A:A,'参考（不要动）'!B:B)&lt;1,"无养老金")</f>
        <v>#NAME?</v>
      </c>
      <c r="AI204" t="b">
        <f>IF(_xlfn.XLOOKUP(D204,'参考（不要动）'!D:D,'参考（不要动）'!E:E)&lt;1,"无公益岗工资")</f>
        <v>0</v>
      </c>
      <c r="AJ204" t="e">
        <f ca="1">IF(_xlfn.XLOOKUP(D204,'参考（不要动）'!G:G,'参考（不要动）'!H:H)&lt;1,"无其他工资")</f>
        <v>#NAME?</v>
      </c>
      <c r="AK204" t="b">
        <f>IF(_xlfn.XLOOKUP(D204,'参考（不要动）'!J:J,'参考（不要动）'!K:K)&lt;1,"无低保金")</f>
        <v>0</v>
      </c>
      <c r="AL204" t="e">
        <f>IF(_xlfn.XLOOKUP(D204,'参考（不要动）'!M:M,'参考（不要动）'!N:N)&lt;1,"无五保金")</f>
        <v>#N/A</v>
      </c>
      <c r="AM204" t="e">
        <f>IF(_xlfn.XLOOKUP(D204,'参考（不要动）'!P:P,'参考（不要动）'!Q:Q)&lt;1,"无产业奖励2000元")</f>
        <v>#N/A</v>
      </c>
      <c r="AN204" t="e">
        <f>_xlfn.XLOOKUP(D204,'参考（不要动）'!S:S,'参考（不要动）'!W:W)</f>
        <v>#N/A</v>
      </c>
      <c r="AO204" t="str">
        <f t="shared" si="38"/>
        <v>合格</v>
      </c>
      <c r="AP204" s="31">
        <f t="shared" si="39"/>
        <v>0.33188308790718402</v>
      </c>
      <c r="AQ204" s="31" t="str">
        <f t="shared" si="30"/>
        <v>合格</v>
      </c>
    </row>
    <row r="205" spans="1:43" ht="15">
      <c r="A205" s="18">
        <v>203</v>
      </c>
      <c r="B205" s="19" t="s">
        <v>804</v>
      </c>
      <c r="C205" s="19" t="s">
        <v>894</v>
      </c>
      <c r="D205" s="19" t="s">
        <v>895</v>
      </c>
      <c r="E205" s="19" t="s">
        <v>896</v>
      </c>
      <c r="F205" s="19" t="s">
        <v>897</v>
      </c>
      <c r="G205" s="51" t="s">
        <v>898</v>
      </c>
      <c r="H205" s="19">
        <v>3</v>
      </c>
      <c r="I205" s="19">
        <v>3</v>
      </c>
      <c r="J205" s="19" t="s">
        <v>47</v>
      </c>
      <c r="K205" s="19">
        <f t="shared" si="31"/>
        <v>23760</v>
      </c>
      <c r="L205" s="19">
        <v>8760</v>
      </c>
      <c r="M205" s="19">
        <v>15000</v>
      </c>
      <c r="N205" s="19"/>
      <c r="O205" s="19">
        <f t="shared" si="32"/>
        <v>12967.13</v>
      </c>
      <c r="P205" s="19">
        <v>4320</v>
      </c>
      <c r="Q205" s="19"/>
      <c r="R205" s="19">
        <v>170</v>
      </c>
      <c r="S205" s="19"/>
      <c r="T205" s="19"/>
      <c r="U205" s="19"/>
      <c r="V205" s="19"/>
      <c r="W205" s="19">
        <v>8477.1299999999992</v>
      </c>
      <c r="X205" s="19">
        <v>30240</v>
      </c>
      <c r="Y205" s="19">
        <f t="shared" si="33"/>
        <v>10130</v>
      </c>
      <c r="Z205" s="19">
        <v>10130</v>
      </c>
      <c r="AA205" s="19"/>
      <c r="AB205" s="19">
        <f t="shared" si="34"/>
        <v>66967.13</v>
      </c>
      <c r="AC205" s="19">
        <f t="shared" si="35"/>
        <v>56837.13</v>
      </c>
      <c r="AD205" s="19">
        <f t="shared" si="36"/>
        <v>18945.71</v>
      </c>
      <c r="AE205" s="19" t="s">
        <v>124</v>
      </c>
      <c r="AF205" s="25">
        <v>0</v>
      </c>
      <c r="AG205" s="30" t="e">
        <f t="shared" si="37"/>
        <v>#DIV/0!</v>
      </c>
      <c r="AH205" t="e">
        <f ca="1">IF(_xlfn.XLOOKUP(D205,'参考（不要动）'!A:A,'参考（不要动）'!B:B)&lt;1,"无养老金")</f>
        <v>#NAME?</v>
      </c>
      <c r="AI205" t="e">
        <f>IF(_xlfn.XLOOKUP(D205,'参考（不要动）'!D:D,'参考（不要动）'!E:E)&lt;1,"无公益岗工资")</f>
        <v>#N/A</v>
      </c>
      <c r="AJ205" t="e">
        <f ca="1">IF(_xlfn.XLOOKUP(D205,'参考（不要动）'!G:G,'参考（不要动）'!H:H)&lt;1,"无其他工资")</f>
        <v>#NAME?</v>
      </c>
      <c r="AK205" t="b">
        <f>IF(_xlfn.XLOOKUP(D205,'参考（不要动）'!J:J,'参考（不要动）'!K:K)&lt;1,"无低保金")</f>
        <v>0</v>
      </c>
      <c r="AL205" t="e">
        <f>IF(_xlfn.XLOOKUP(D205,'参考（不要动）'!M:M,'参考（不要动）'!N:N)&lt;1,"无五保金")</f>
        <v>#N/A</v>
      </c>
      <c r="AM205" t="e">
        <f>IF(_xlfn.XLOOKUP(D205,'参考（不要动）'!P:P,'参考（不要动）'!Q:Q)&lt;1,"无产业奖励2000元")</f>
        <v>#N/A</v>
      </c>
      <c r="AN205" t="e">
        <f>_xlfn.XLOOKUP(D205,'参考（不要动）'!S:S,'参考（不要动）'!W:W)</f>
        <v>#N/A</v>
      </c>
      <c r="AO205" t="str">
        <f t="shared" si="38"/>
        <v>合格</v>
      </c>
      <c r="AP205" s="31">
        <f t="shared" si="39"/>
        <v>0.334986772486772</v>
      </c>
      <c r="AQ205" s="31" t="str">
        <f t="shared" si="30"/>
        <v>合格</v>
      </c>
    </row>
    <row r="206" spans="1:43" ht="15">
      <c r="A206" s="18">
        <v>204</v>
      </c>
      <c r="B206" s="19" t="s">
        <v>899</v>
      </c>
      <c r="C206" s="19" t="s">
        <v>900</v>
      </c>
      <c r="D206" s="19" t="s">
        <v>901</v>
      </c>
      <c r="E206" s="19" t="s">
        <v>902</v>
      </c>
      <c r="F206" s="19" t="s">
        <v>903</v>
      </c>
      <c r="G206" s="51" t="s">
        <v>900</v>
      </c>
      <c r="H206" s="19">
        <v>2</v>
      </c>
      <c r="I206" s="19">
        <v>2</v>
      </c>
      <c r="J206" s="19" t="s">
        <v>47</v>
      </c>
      <c r="K206" s="19">
        <f t="shared" si="31"/>
        <v>5000</v>
      </c>
      <c r="L206" s="19"/>
      <c r="M206" s="19">
        <v>5000</v>
      </c>
      <c r="N206" s="19"/>
      <c r="O206" s="19">
        <f t="shared" si="32"/>
        <v>3480.18</v>
      </c>
      <c r="P206" s="19"/>
      <c r="Q206" s="19"/>
      <c r="R206" s="19"/>
      <c r="S206" s="19"/>
      <c r="T206" s="19"/>
      <c r="U206" s="19"/>
      <c r="V206" s="19"/>
      <c r="W206" s="19">
        <v>3480.18</v>
      </c>
      <c r="X206" s="19">
        <v>101400</v>
      </c>
      <c r="Y206" s="19">
        <f t="shared" si="33"/>
        <v>49000</v>
      </c>
      <c r="Z206" s="19">
        <v>49000</v>
      </c>
      <c r="AA206" s="19"/>
      <c r="AB206" s="19">
        <f t="shared" si="34"/>
        <v>109880.18</v>
      </c>
      <c r="AC206" s="19">
        <f t="shared" si="35"/>
        <v>60880.18</v>
      </c>
      <c r="AD206" s="19">
        <f t="shared" si="36"/>
        <v>30440.09</v>
      </c>
      <c r="AE206" s="19" t="s">
        <v>53</v>
      </c>
      <c r="AF206" s="25">
        <v>26817.99</v>
      </c>
      <c r="AG206" s="30">
        <f t="shared" si="37"/>
        <v>0.13506232197118401</v>
      </c>
      <c r="AH206" t="e">
        <f ca="1">IF(_xlfn.XLOOKUP(D206,'参考（不要动）'!A:A,'参考（不要动）'!B:B)&lt;1,"无养老金")</f>
        <v>#NAME?</v>
      </c>
      <c r="AI206" t="e">
        <f>IF(_xlfn.XLOOKUP(D206,'参考（不要动）'!D:D,'参考（不要动）'!E:E)&lt;1,"无公益岗工资")</f>
        <v>#N/A</v>
      </c>
      <c r="AJ206" t="e">
        <f ca="1">IF(_xlfn.XLOOKUP(D206,'参考（不要动）'!G:G,'参考（不要动）'!H:H)&lt;1,"无其他工资")</f>
        <v>#NAME?</v>
      </c>
      <c r="AK206" t="e">
        <f>IF(_xlfn.XLOOKUP(D206,'参考（不要动）'!J:J,'参考（不要动）'!K:K)&lt;1,"无低保金")</f>
        <v>#N/A</v>
      </c>
      <c r="AL206" t="e">
        <f>IF(_xlfn.XLOOKUP(D206,'参考（不要动）'!M:M,'参考（不要动）'!N:N)&lt;1,"无五保金")</f>
        <v>#N/A</v>
      </c>
      <c r="AM206" t="e">
        <f>IF(_xlfn.XLOOKUP(D206,'参考（不要动）'!P:P,'参考（不要动）'!Q:Q)&lt;1,"无产业奖励2000元")</f>
        <v>#N/A</v>
      </c>
      <c r="AN206" t="e">
        <f>_xlfn.XLOOKUP(D206,'参考（不要动）'!S:S,'参考（不要动）'!W:W)</f>
        <v>#N/A</v>
      </c>
      <c r="AO206" t="str">
        <f t="shared" si="38"/>
        <v>合格</v>
      </c>
      <c r="AP206" s="31">
        <f t="shared" si="39"/>
        <v>0.48323471400394502</v>
      </c>
      <c r="AQ206" s="31" t="str">
        <f t="shared" si="30"/>
        <v>合格</v>
      </c>
    </row>
    <row r="207" spans="1:43" ht="15">
      <c r="A207" s="18">
        <v>205</v>
      </c>
      <c r="B207" s="19" t="s">
        <v>899</v>
      </c>
      <c r="C207" s="19" t="s">
        <v>904</v>
      </c>
      <c r="D207" s="19" t="s">
        <v>905</v>
      </c>
      <c r="E207" s="19" t="s">
        <v>906</v>
      </c>
      <c r="F207" s="19" t="s">
        <v>907</v>
      </c>
      <c r="G207" s="51" t="s">
        <v>904</v>
      </c>
      <c r="H207" s="19">
        <v>2</v>
      </c>
      <c r="I207" s="19">
        <v>2</v>
      </c>
      <c r="J207" s="19" t="s">
        <v>47</v>
      </c>
      <c r="K207" s="19">
        <f t="shared" si="31"/>
        <v>0</v>
      </c>
      <c r="L207" s="19"/>
      <c r="M207" s="19"/>
      <c r="N207" s="19"/>
      <c r="O207" s="19">
        <f t="shared" si="32"/>
        <v>15861.16</v>
      </c>
      <c r="P207" s="19"/>
      <c r="Q207" s="19"/>
      <c r="R207" s="19">
        <v>3984</v>
      </c>
      <c r="S207" s="19"/>
      <c r="T207" s="19"/>
      <c r="U207" s="19"/>
      <c r="V207" s="19"/>
      <c r="W207" s="19">
        <v>11877.16</v>
      </c>
      <c r="X207" s="19">
        <v>157000</v>
      </c>
      <c r="Y207" s="19">
        <f t="shared" si="33"/>
        <v>75000</v>
      </c>
      <c r="Z207" s="19">
        <v>75000</v>
      </c>
      <c r="AA207" s="19"/>
      <c r="AB207" s="19">
        <f t="shared" si="34"/>
        <v>172861.16</v>
      </c>
      <c r="AC207" s="19">
        <f t="shared" si="35"/>
        <v>97861.16</v>
      </c>
      <c r="AD207" s="19">
        <f t="shared" si="36"/>
        <v>48930.58</v>
      </c>
      <c r="AE207" s="19" t="s">
        <v>53</v>
      </c>
      <c r="AF207" s="25">
        <v>47766.58</v>
      </c>
      <c r="AG207" s="31">
        <f t="shared" si="37"/>
        <v>2.4368501994490699E-2</v>
      </c>
      <c r="AH207" t="e">
        <f ca="1">IF(_xlfn.XLOOKUP(D207,'参考（不要动）'!A:A,'参考（不要动）'!B:B)&lt;1,"无养老金")</f>
        <v>#NAME?</v>
      </c>
      <c r="AI207" t="e">
        <f>IF(_xlfn.XLOOKUP(D207,'参考（不要动）'!D:D,'参考（不要动）'!E:E)&lt;1,"无公益岗工资")</f>
        <v>#N/A</v>
      </c>
      <c r="AJ207" t="e">
        <f ca="1">IF(_xlfn.XLOOKUP(D207,'参考（不要动）'!G:G,'参考（不要动）'!H:H)&lt;1,"无其他工资")</f>
        <v>#NAME?</v>
      </c>
      <c r="AK207" t="e">
        <f>IF(_xlfn.XLOOKUP(D207,'参考（不要动）'!J:J,'参考（不要动）'!K:K)&lt;1,"无低保金")</f>
        <v>#N/A</v>
      </c>
      <c r="AL207" t="e">
        <f>IF(_xlfn.XLOOKUP(D207,'参考（不要动）'!M:M,'参考（不要动）'!N:N)&lt;1,"无五保金")</f>
        <v>#N/A</v>
      </c>
      <c r="AM207" t="e">
        <f>IF(_xlfn.XLOOKUP(D207,'参考（不要动）'!P:P,'参考（不要动）'!Q:Q)&lt;1,"无产业奖励2000元")</f>
        <v>#N/A</v>
      </c>
      <c r="AN207" t="e">
        <f>_xlfn.XLOOKUP(D207,'参考（不要动）'!S:S,'参考（不要动）'!W:W)</f>
        <v>#N/A</v>
      </c>
      <c r="AO207" t="str">
        <f t="shared" si="38"/>
        <v>合格</v>
      </c>
      <c r="AP207" s="31">
        <f t="shared" si="39"/>
        <v>0.47770700636942698</v>
      </c>
      <c r="AQ207" s="31" t="str">
        <f t="shared" si="30"/>
        <v>合格</v>
      </c>
    </row>
    <row r="208" spans="1:43" ht="15">
      <c r="A208" s="18">
        <v>206</v>
      </c>
      <c r="B208" s="19" t="s">
        <v>899</v>
      </c>
      <c r="C208" s="19" t="s">
        <v>908</v>
      </c>
      <c r="D208" s="19" t="s">
        <v>909</v>
      </c>
      <c r="E208" s="19" t="s">
        <v>910</v>
      </c>
      <c r="F208" s="19" t="s">
        <v>911</v>
      </c>
      <c r="G208" s="51" t="s">
        <v>912</v>
      </c>
      <c r="H208" s="19">
        <v>3</v>
      </c>
      <c r="I208" s="19">
        <v>3</v>
      </c>
      <c r="J208" s="19" t="s">
        <v>47</v>
      </c>
      <c r="K208" s="19">
        <f t="shared" si="31"/>
        <v>14000</v>
      </c>
      <c r="L208" s="19"/>
      <c r="M208" s="19">
        <v>14000</v>
      </c>
      <c r="N208" s="19"/>
      <c r="O208" s="19">
        <f t="shared" si="32"/>
        <v>19394</v>
      </c>
      <c r="P208" s="19">
        <v>4200</v>
      </c>
      <c r="Q208" s="19"/>
      <c r="R208" s="19">
        <v>1920</v>
      </c>
      <c r="S208" s="19"/>
      <c r="T208" s="19"/>
      <c r="U208" s="19"/>
      <c r="V208" s="19"/>
      <c r="W208" s="19">
        <v>13274</v>
      </c>
      <c r="X208" s="19">
        <v>51000</v>
      </c>
      <c r="Y208" s="19">
        <f t="shared" si="33"/>
        <v>21000</v>
      </c>
      <c r="Z208" s="19">
        <v>21000</v>
      </c>
      <c r="AA208" s="19"/>
      <c r="AB208" s="19">
        <f t="shared" si="34"/>
        <v>84394</v>
      </c>
      <c r="AC208" s="19">
        <f t="shared" si="35"/>
        <v>63394</v>
      </c>
      <c r="AD208" s="19">
        <f t="shared" si="36"/>
        <v>21131.333333333299</v>
      </c>
      <c r="AE208" s="19" t="s">
        <v>53</v>
      </c>
      <c r="AF208" s="25">
        <v>20072.400000000001</v>
      </c>
      <c r="AG208" s="31">
        <f t="shared" si="37"/>
        <v>5.2755691065009602E-2</v>
      </c>
      <c r="AH208" t="e">
        <f ca="1">IF(_xlfn.XLOOKUP(D208,'参考（不要动）'!A:A,'参考（不要动）'!B:B)&lt;1,"无养老金")</f>
        <v>#NAME?</v>
      </c>
      <c r="AI208" t="e">
        <f>IF(_xlfn.XLOOKUP(D208,'参考（不要动）'!D:D,'参考（不要动）'!E:E)&lt;1,"无公益岗工资")</f>
        <v>#N/A</v>
      </c>
      <c r="AJ208" t="e">
        <f ca="1">IF(_xlfn.XLOOKUP(D208,'参考（不要动）'!G:G,'参考（不要动）'!H:H)&lt;1,"无其他工资")</f>
        <v>#NAME?</v>
      </c>
      <c r="AK208" t="e">
        <f>IF(_xlfn.XLOOKUP(D208,'参考（不要动）'!J:J,'参考（不要动）'!K:K)&lt;1,"无低保金")</f>
        <v>#N/A</v>
      </c>
      <c r="AL208" t="e">
        <f>IF(_xlfn.XLOOKUP(D208,'参考（不要动）'!M:M,'参考（不要动）'!N:N)&lt;1,"无五保金")</f>
        <v>#N/A</v>
      </c>
      <c r="AM208" t="e">
        <f>IF(_xlfn.XLOOKUP(D208,'参考（不要动）'!P:P,'参考（不要动）'!Q:Q)&lt;1,"无产业奖励2000元")</f>
        <v>#N/A</v>
      </c>
      <c r="AN208" t="e">
        <f>_xlfn.XLOOKUP(D208,'参考（不要动）'!S:S,'参考（不要动）'!W:W)</f>
        <v>#N/A</v>
      </c>
      <c r="AO208" t="str">
        <f t="shared" si="38"/>
        <v>合格</v>
      </c>
      <c r="AP208" s="31">
        <f t="shared" si="39"/>
        <v>0.41176470588235298</v>
      </c>
      <c r="AQ208" s="31" t="str">
        <f t="shared" si="30"/>
        <v>合格</v>
      </c>
    </row>
    <row r="209" spans="1:43" ht="15">
      <c r="A209" s="18">
        <v>207</v>
      </c>
      <c r="B209" s="19" t="s">
        <v>899</v>
      </c>
      <c r="C209" s="19" t="s">
        <v>913</v>
      </c>
      <c r="D209" s="19" t="s">
        <v>914</v>
      </c>
      <c r="E209" s="19" t="s">
        <v>915</v>
      </c>
      <c r="F209" s="19" t="s">
        <v>916</v>
      </c>
      <c r="G209" s="51" t="s">
        <v>913</v>
      </c>
      <c r="H209" s="19">
        <v>1</v>
      </c>
      <c r="I209" s="19">
        <v>1</v>
      </c>
      <c r="J209" s="19" t="s">
        <v>47</v>
      </c>
      <c r="K209" s="19">
        <f t="shared" si="31"/>
        <v>35000</v>
      </c>
      <c r="L209" s="19"/>
      <c r="M209" s="19">
        <v>35000</v>
      </c>
      <c r="N209" s="19">
        <v>5280</v>
      </c>
      <c r="O209" s="19">
        <f t="shared" si="32"/>
        <v>1516.18</v>
      </c>
      <c r="P209" s="19"/>
      <c r="Q209" s="19"/>
      <c r="R209" s="19"/>
      <c r="S209" s="19"/>
      <c r="T209" s="19"/>
      <c r="U209" s="19"/>
      <c r="V209" s="19"/>
      <c r="W209" s="19">
        <v>1516.18</v>
      </c>
      <c r="X209" s="19"/>
      <c r="Y209" s="19">
        <f t="shared" si="33"/>
        <v>0</v>
      </c>
      <c r="Z209" s="19"/>
      <c r="AA209" s="19"/>
      <c r="AB209" s="19">
        <f t="shared" si="34"/>
        <v>41796.18</v>
      </c>
      <c r="AC209" s="19">
        <f t="shared" si="35"/>
        <v>41796.18</v>
      </c>
      <c r="AD209" s="19">
        <f t="shared" si="36"/>
        <v>41796.18</v>
      </c>
      <c r="AE209" s="19" t="s">
        <v>48</v>
      </c>
      <c r="AF209" s="25">
        <v>35796.82</v>
      </c>
      <c r="AG209" s="30">
        <f t="shared" si="37"/>
        <v>0.167594775178354</v>
      </c>
      <c r="AH209" t="e">
        <f ca="1">IF(_xlfn.XLOOKUP(D209,'参考（不要动）'!A:A,'参考（不要动）'!B:B)&lt;1,"无养老金")</f>
        <v>#NAME?</v>
      </c>
      <c r="AI209" t="e">
        <f>IF(_xlfn.XLOOKUP(D209,'参考（不要动）'!D:D,'参考（不要动）'!E:E)&lt;1,"无公益岗工资")</f>
        <v>#N/A</v>
      </c>
      <c r="AJ209" t="e">
        <f ca="1">IF(_xlfn.XLOOKUP(D209,'参考（不要动）'!G:G,'参考（不要动）'!H:H)&lt;1,"无其他工资")</f>
        <v>#NAME?</v>
      </c>
      <c r="AK209" t="e">
        <f>IF(_xlfn.XLOOKUP(D209,'参考（不要动）'!J:J,'参考（不要动）'!K:K)&lt;1,"无低保金")</f>
        <v>#N/A</v>
      </c>
      <c r="AL209" t="e">
        <f>IF(_xlfn.XLOOKUP(D209,'参考（不要动）'!M:M,'参考（不要动）'!N:N)&lt;1,"无五保金")</f>
        <v>#N/A</v>
      </c>
      <c r="AM209" t="e">
        <f>IF(_xlfn.XLOOKUP(D209,'参考（不要动）'!P:P,'参考（不要动）'!Q:Q)&lt;1,"无产业奖励2000元")</f>
        <v>#N/A</v>
      </c>
      <c r="AN209" t="e">
        <f>_xlfn.XLOOKUP(D209,'参考（不要动）'!S:S,'参考（不要动）'!W:W)</f>
        <v>#N/A</v>
      </c>
      <c r="AO209" t="str">
        <f t="shared" si="38"/>
        <v>合格</v>
      </c>
      <c r="AP209" s="31" t="e">
        <f t="shared" si="39"/>
        <v>#DIV/0!</v>
      </c>
      <c r="AQ209" s="31" t="e">
        <f t="shared" si="30"/>
        <v>#DIV/0!</v>
      </c>
    </row>
    <row r="210" spans="1:43" ht="15">
      <c r="A210" s="18">
        <v>208</v>
      </c>
      <c r="B210" s="19" t="s">
        <v>899</v>
      </c>
      <c r="C210" s="19" t="s">
        <v>917</v>
      </c>
      <c r="D210" s="19" t="s">
        <v>918</v>
      </c>
      <c r="E210" s="19" t="s">
        <v>919</v>
      </c>
      <c r="F210" s="19" t="s">
        <v>920</v>
      </c>
      <c r="G210" s="51" t="s">
        <v>917</v>
      </c>
      <c r="H210" s="19">
        <v>1</v>
      </c>
      <c r="I210" s="19">
        <v>1</v>
      </c>
      <c r="J210" s="19" t="s">
        <v>47</v>
      </c>
      <c r="K210" s="19">
        <f t="shared" si="31"/>
        <v>0</v>
      </c>
      <c r="L210" s="19"/>
      <c r="M210" s="19"/>
      <c r="N210" s="19">
        <v>7920</v>
      </c>
      <c r="O210" s="19">
        <f t="shared" si="32"/>
        <v>16432.310000000001</v>
      </c>
      <c r="P210" s="19">
        <v>4295</v>
      </c>
      <c r="Q210" s="19"/>
      <c r="R210" s="19">
        <v>1992</v>
      </c>
      <c r="S210" s="19"/>
      <c r="T210" s="19"/>
      <c r="U210" s="19"/>
      <c r="V210" s="19"/>
      <c r="W210" s="19">
        <v>10145.31</v>
      </c>
      <c r="X210" s="19"/>
      <c r="Y210" s="19">
        <f t="shared" si="33"/>
        <v>0</v>
      </c>
      <c r="Z210" s="19"/>
      <c r="AA210" s="19"/>
      <c r="AB210" s="19">
        <f t="shared" si="34"/>
        <v>24352.31</v>
      </c>
      <c r="AC210" s="19">
        <f t="shared" si="35"/>
        <v>24352.31</v>
      </c>
      <c r="AD210" s="19">
        <f t="shared" si="36"/>
        <v>24352.31</v>
      </c>
      <c r="AE210" s="19" t="s">
        <v>53</v>
      </c>
      <c r="AF210" s="25">
        <v>19973.05</v>
      </c>
      <c r="AG210" s="32">
        <f t="shared" si="37"/>
        <v>0.219258450762402</v>
      </c>
      <c r="AH210" t="e">
        <f ca="1">IF(_xlfn.XLOOKUP(D210,'参考（不要动）'!A:A,'参考（不要动）'!B:B)&lt;1,"无养老金")</f>
        <v>#NAME?</v>
      </c>
      <c r="AI210" t="e">
        <f>IF(_xlfn.XLOOKUP(D210,'参考（不要动）'!D:D,'参考（不要动）'!E:E)&lt;1,"无公益岗工资")</f>
        <v>#N/A</v>
      </c>
      <c r="AJ210" t="e">
        <f ca="1">IF(_xlfn.XLOOKUP(D210,'参考（不要动）'!G:G,'参考（不要动）'!H:H)&lt;1,"无其他工资")</f>
        <v>#NAME?</v>
      </c>
      <c r="AK210" t="b">
        <f>IF(_xlfn.XLOOKUP(D210,'参考（不要动）'!J:J,'参考（不要动）'!K:K)&lt;1,"无低保金")</f>
        <v>0</v>
      </c>
      <c r="AL210" t="e">
        <f>IF(_xlfn.XLOOKUP(D210,'参考（不要动）'!M:M,'参考（不要动）'!N:N)&lt;1,"无五保金")</f>
        <v>#N/A</v>
      </c>
      <c r="AM210" t="e">
        <f>IF(_xlfn.XLOOKUP(D210,'参考（不要动）'!P:P,'参考（不要动）'!Q:Q)&lt;1,"无产业奖励2000元")</f>
        <v>#N/A</v>
      </c>
      <c r="AN210" t="e">
        <f>_xlfn.XLOOKUP(D210,'参考（不要动）'!S:S,'参考（不要动）'!W:W)</f>
        <v>#N/A</v>
      </c>
      <c r="AO210" t="str">
        <f t="shared" si="38"/>
        <v>合格</v>
      </c>
      <c r="AP210" s="31" t="e">
        <f t="shared" si="39"/>
        <v>#DIV/0!</v>
      </c>
      <c r="AQ210" s="31" t="e">
        <f t="shared" si="30"/>
        <v>#DIV/0!</v>
      </c>
    </row>
    <row r="211" spans="1:43" ht="15">
      <c r="A211" s="18">
        <v>209</v>
      </c>
      <c r="B211" s="19" t="s">
        <v>899</v>
      </c>
      <c r="C211" s="19" t="s">
        <v>921</v>
      </c>
      <c r="D211" s="19" t="s">
        <v>922</v>
      </c>
      <c r="E211" s="19" t="s">
        <v>923</v>
      </c>
      <c r="F211" s="19" t="s">
        <v>924</v>
      </c>
      <c r="G211" s="51" t="s">
        <v>921</v>
      </c>
      <c r="H211" s="19">
        <v>2</v>
      </c>
      <c r="I211" s="19">
        <v>2</v>
      </c>
      <c r="J211" s="19" t="s">
        <v>47</v>
      </c>
      <c r="K211" s="19">
        <f t="shared" si="31"/>
        <v>0</v>
      </c>
      <c r="L211" s="19"/>
      <c r="M211" s="19"/>
      <c r="N211" s="19">
        <v>18000</v>
      </c>
      <c r="O211" s="19">
        <f t="shared" si="32"/>
        <v>7208.4</v>
      </c>
      <c r="P211" s="19"/>
      <c r="Q211" s="19"/>
      <c r="R211" s="19">
        <v>3840</v>
      </c>
      <c r="S211" s="19"/>
      <c r="T211" s="19"/>
      <c r="U211" s="19"/>
      <c r="V211" s="19"/>
      <c r="W211" s="19">
        <v>3368.4</v>
      </c>
      <c r="X211" s="19">
        <v>28800</v>
      </c>
      <c r="Y211" s="19">
        <f t="shared" si="33"/>
        <v>16000</v>
      </c>
      <c r="Z211" s="19">
        <v>16000</v>
      </c>
      <c r="AA211" s="19"/>
      <c r="AB211" s="19">
        <f t="shared" si="34"/>
        <v>54008.4</v>
      </c>
      <c r="AC211" s="19">
        <f t="shared" si="35"/>
        <v>38008.400000000001</v>
      </c>
      <c r="AD211" s="19">
        <f t="shared" si="36"/>
        <v>19004.2</v>
      </c>
      <c r="AE211" s="19" t="s">
        <v>48</v>
      </c>
      <c r="AF211" s="25">
        <v>17187.330000000002</v>
      </c>
      <c r="AG211" s="30">
        <f t="shared" si="37"/>
        <v>0.105709845566472</v>
      </c>
      <c r="AH211" t="e">
        <f ca="1">IF(_xlfn.XLOOKUP(D211,'参考（不要动）'!A:A,'参考（不要动）'!B:B)&lt;1,"无养老金")</f>
        <v>#NAME?</v>
      </c>
      <c r="AI211" t="e">
        <f>IF(_xlfn.XLOOKUP(D211,'参考（不要动）'!D:D,'参考（不要动）'!E:E)&lt;1,"无公益岗工资")</f>
        <v>#N/A</v>
      </c>
      <c r="AJ211" t="e">
        <f ca="1">IF(_xlfn.XLOOKUP(D211,'参考（不要动）'!G:G,'参考（不要动）'!H:H)&lt;1,"无其他工资")</f>
        <v>#NAME?</v>
      </c>
      <c r="AK211" t="e">
        <f>IF(_xlfn.XLOOKUP(D211,'参考（不要动）'!J:J,'参考（不要动）'!K:K)&lt;1,"无低保金")</f>
        <v>#N/A</v>
      </c>
      <c r="AL211" t="e">
        <f>IF(_xlfn.XLOOKUP(D211,'参考（不要动）'!M:M,'参考（不要动）'!N:N)&lt;1,"无五保金")</f>
        <v>#N/A</v>
      </c>
      <c r="AM211" t="e">
        <f>IF(_xlfn.XLOOKUP(D211,'参考（不要动）'!P:P,'参考（不要动）'!Q:Q)&lt;1,"无产业奖励2000元")</f>
        <v>#N/A</v>
      </c>
      <c r="AN211" t="e">
        <f>_xlfn.XLOOKUP(D211,'参考（不要动）'!S:S,'参考（不要动）'!W:W)</f>
        <v>#N/A</v>
      </c>
      <c r="AO211" t="str">
        <f t="shared" si="38"/>
        <v>合格</v>
      </c>
      <c r="AP211" s="31">
        <f t="shared" si="39"/>
        <v>0.55555555555555602</v>
      </c>
      <c r="AQ211" s="31" t="str">
        <f t="shared" si="30"/>
        <v>合格</v>
      </c>
    </row>
    <row r="212" spans="1:43" ht="15">
      <c r="A212" s="18">
        <v>210</v>
      </c>
      <c r="B212" s="19" t="s">
        <v>899</v>
      </c>
      <c r="C212" s="19" t="s">
        <v>925</v>
      </c>
      <c r="D212" s="19" t="s">
        <v>926</v>
      </c>
      <c r="E212" s="19" t="s">
        <v>927</v>
      </c>
      <c r="F212" s="19" t="s">
        <v>928</v>
      </c>
      <c r="G212" s="51" t="s">
        <v>925</v>
      </c>
      <c r="H212" s="19">
        <v>2</v>
      </c>
      <c r="I212" s="19">
        <v>2</v>
      </c>
      <c r="J212" s="19" t="s">
        <v>47</v>
      </c>
      <c r="K212" s="19">
        <f t="shared" si="31"/>
        <v>12000</v>
      </c>
      <c r="L212" s="22"/>
      <c r="M212" s="22">
        <v>12000</v>
      </c>
      <c r="N212" s="22"/>
      <c r="O212" s="19">
        <f t="shared" si="32"/>
        <v>4368.8500000000004</v>
      </c>
      <c r="P212" s="22"/>
      <c r="Q212" s="22"/>
      <c r="R212" s="22">
        <v>1920</v>
      </c>
      <c r="S212" s="22"/>
      <c r="T212" s="22"/>
      <c r="U212" s="22"/>
      <c r="V212" s="22"/>
      <c r="W212" s="22">
        <v>2448.85</v>
      </c>
      <c r="X212" s="22">
        <v>93500</v>
      </c>
      <c r="Y212" s="19">
        <f t="shared" si="33"/>
        <v>55660</v>
      </c>
      <c r="Z212" s="22">
        <v>55660</v>
      </c>
      <c r="AA212" s="19"/>
      <c r="AB212" s="19">
        <f t="shared" si="34"/>
        <v>109868.85</v>
      </c>
      <c r="AC212" s="19">
        <f t="shared" si="35"/>
        <v>54208.85</v>
      </c>
      <c r="AD212" s="19">
        <f t="shared" si="36"/>
        <v>27104.424999999999</v>
      </c>
      <c r="AE212" s="19" t="s">
        <v>53</v>
      </c>
      <c r="AF212" s="25">
        <v>26664.37</v>
      </c>
      <c r="AG212" s="31">
        <f t="shared" si="37"/>
        <v>1.6503483862547699E-2</v>
      </c>
      <c r="AH212" t="e">
        <f ca="1">IF(_xlfn.XLOOKUP(D212,'参考（不要动）'!A:A,'参考（不要动）'!B:B)&lt;1,"无养老金")</f>
        <v>#NAME?</v>
      </c>
      <c r="AI212" t="e">
        <f>IF(_xlfn.XLOOKUP(D212,'参考（不要动）'!D:D,'参考（不要动）'!E:E)&lt;1,"无公益岗工资")</f>
        <v>#N/A</v>
      </c>
      <c r="AJ212" t="e">
        <f ca="1">IF(_xlfn.XLOOKUP(D212,'参考（不要动）'!G:G,'参考（不要动）'!H:H)&lt;1,"无其他工资")</f>
        <v>#NAME?</v>
      </c>
      <c r="AK212" t="e">
        <f>IF(_xlfn.XLOOKUP(D212,'参考（不要动）'!J:J,'参考（不要动）'!K:K)&lt;1,"无低保金")</f>
        <v>#N/A</v>
      </c>
      <c r="AL212" t="e">
        <f>IF(_xlfn.XLOOKUP(D212,'参考（不要动）'!M:M,'参考（不要动）'!N:N)&lt;1,"无五保金")</f>
        <v>#N/A</v>
      </c>
      <c r="AM212" t="e">
        <f>IF(_xlfn.XLOOKUP(D212,'参考（不要动）'!P:P,'参考（不要动）'!Q:Q)&lt;1,"无产业奖励2000元")</f>
        <v>#N/A</v>
      </c>
      <c r="AN212" t="e">
        <f>_xlfn.XLOOKUP(D212,'参考（不要动）'!S:S,'参考（不要动）'!W:W)</f>
        <v>#N/A</v>
      </c>
      <c r="AO212" t="str">
        <f t="shared" si="38"/>
        <v>合格</v>
      </c>
      <c r="AP212" s="31">
        <f t="shared" si="39"/>
        <v>0.59529411764705897</v>
      </c>
      <c r="AQ212" s="31" t="str">
        <f t="shared" si="30"/>
        <v>合格</v>
      </c>
    </row>
    <row r="213" spans="1:43" ht="15">
      <c r="A213" s="18">
        <v>211</v>
      </c>
      <c r="B213" s="19" t="s">
        <v>899</v>
      </c>
      <c r="C213" s="19" t="s">
        <v>929</v>
      </c>
      <c r="D213" s="19" t="s">
        <v>930</v>
      </c>
      <c r="E213" s="19" t="s">
        <v>931</v>
      </c>
      <c r="F213" s="19" t="s">
        <v>932</v>
      </c>
      <c r="G213" s="51" t="s">
        <v>929</v>
      </c>
      <c r="H213" s="19">
        <v>5</v>
      </c>
      <c r="I213" s="19">
        <v>5</v>
      </c>
      <c r="J213" s="19" t="s">
        <v>47</v>
      </c>
      <c r="K213" s="19">
        <f t="shared" si="31"/>
        <v>10000</v>
      </c>
      <c r="L213" s="22"/>
      <c r="M213" s="22">
        <v>10000</v>
      </c>
      <c r="N213" s="22"/>
      <c r="O213" s="19">
        <f t="shared" si="32"/>
        <v>6544.91</v>
      </c>
      <c r="P213" s="22"/>
      <c r="Q213" s="22"/>
      <c r="R213" s="22">
        <v>2040</v>
      </c>
      <c r="S213" s="22"/>
      <c r="T213" s="22"/>
      <c r="U213" s="22"/>
      <c r="V213" s="22">
        <v>500</v>
      </c>
      <c r="W213" s="22">
        <v>4004.91</v>
      </c>
      <c r="X213" s="22">
        <v>186600</v>
      </c>
      <c r="Y213" s="19">
        <f t="shared" si="33"/>
        <v>104200</v>
      </c>
      <c r="Z213" s="22">
        <v>104200</v>
      </c>
      <c r="AA213" s="19"/>
      <c r="AB213" s="19">
        <f t="shared" si="34"/>
        <v>203144.91</v>
      </c>
      <c r="AC213" s="19">
        <f t="shared" si="35"/>
        <v>98944.91</v>
      </c>
      <c r="AD213" s="19">
        <f t="shared" si="36"/>
        <v>19788.982</v>
      </c>
      <c r="AE213" s="19" t="s">
        <v>48</v>
      </c>
      <c r="AF213" s="25">
        <v>11780.97</v>
      </c>
      <c r="AG213" s="32">
        <f t="shared" si="37"/>
        <v>0.67974131162374596</v>
      </c>
      <c r="AH213" t="e">
        <f ca="1">IF(_xlfn.XLOOKUP(D213,'参考（不要动）'!A:A,'参考（不要动）'!B:B)&lt;1,"无养老金")</f>
        <v>#NAME?</v>
      </c>
      <c r="AI213" t="e">
        <f>IF(_xlfn.XLOOKUP(D213,'参考（不要动）'!D:D,'参考（不要动）'!E:E)&lt;1,"无公益岗工资")</f>
        <v>#N/A</v>
      </c>
      <c r="AJ213" t="e">
        <f ca="1">IF(_xlfn.XLOOKUP(D213,'参考（不要动）'!G:G,'参考（不要动）'!H:H)&lt;1,"无其他工资")</f>
        <v>#NAME?</v>
      </c>
      <c r="AK213" t="e">
        <f>IF(_xlfn.XLOOKUP(D213,'参考（不要动）'!J:J,'参考（不要动）'!K:K)&lt;1,"无低保金")</f>
        <v>#N/A</v>
      </c>
      <c r="AL213" t="e">
        <f>IF(_xlfn.XLOOKUP(D213,'参考（不要动）'!M:M,'参考（不要动）'!N:N)&lt;1,"无五保金")</f>
        <v>#N/A</v>
      </c>
      <c r="AM213" t="e">
        <f>IF(_xlfn.XLOOKUP(D213,'参考（不要动）'!P:P,'参考（不要动）'!Q:Q)&lt;1,"无产业奖励2000元")</f>
        <v>#N/A</v>
      </c>
      <c r="AN213">
        <v>0</v>
      </c>
      <c r="AO213" t="str">
        <f t="shared" si="38"/>
        <v>合格</v>
      </c>
      <c r="AP213" s="31">
        <f t="shared" si="39"/>
        <v>0.55841371918542304</v>
      </c>
      <c r="AQ213" s="31" t="str">
        <f t="shared" si="30"/>
        <v>合格</v>
      </c>
    </row>
    <row r="214" spans="1:43" ht="15">
      <c r="A214" s="18">
        <v>212</v>
      </c>
      <c r="B214" s="19" t="s">
        <v>899</v>
      </c>
      <c r="C214" s="19" t="s">
        <v>933</v>
      </c>
      <c r="D214" s="19" t="s">
        <v>934</v>
      </c>
      <c r="E214" s="19" t="s">
        <v>935</v>
      </c>
      <c r="F214" s="19" t="s">
        <v>936</v>
      </c>
      <c r="G214" s="51" t="s">
        <v>933</v>
      </c>
      <c r="H214" s="19">
        <v>4</v>
      </c>
      <c r="I214" s="19">
        <v>4</v>
      </c>
      <c r="J214" s="19" t="s">
        <v>47</v>
      </c>
      <c r="K214" s="19">
        <f t="shared" si="31"/>
        <v>15000</v>
      </c>
      <c r="L214" s="19"/>
      <c r="M214" s="19">
        <v>15000</v>
      </c>
      <c r="N214" s="19"/>
      <c r="O214" s="19">
        <f t="shared" si="32"/>
        <v>8187.2</v>
      </c>
      <c r="P214" s="19"/>
      <c r="Q214" s="19"/>
      <c r="R214" s="19">
        <v>1920</v>
      </c>
      <c r="S214" s="19"/>
      <c r="T214" s="19"/>
      <c r="U214" s="19"/>
      <c r="V214" s="19"/>
      <c r="W214" s="19">
        <v>6267.2</v>
      </c>
      <c r="X214" s="19">
        <v>108600</v>
      </c>
      <c r="Y214" s="19">
        <f t="shared" si="33"/>
        <v>63000</v>
      </c>
      <c r="Z214" s="19">
        <v>63000</v>
      </c>
      <c r="AA214" s="19"/>
      <c r="AB214" s="19">
        <f t="shared" si="34"/>
        <v>131787.20000000001</v>
      </c>
      <c r="AC214" s="19">
        <f t="shared" si="35"/>
        <v>68787.199999999997</v>
      </c>
      <c r="AD214" s="19">
        <f t="shared" si="36"/>
        <v>17196.8</v>
      </c>
      <c r="AE214" s="19" t="s">
        <v>53</v>
      </c>
      <c r="AF214" s="25">
        <v>16904.47</v>
      </c>
      <c r="AG214" s="31">
        <f t="shared" si="37"/>
        <v>1.7293059173106199E-2</v>
      </c>
      <c r="AH214" t="e">
        <f ca="1">IF(_xlfn.XLOOKUP(D214,'参考（不要动）'!A:A,'参考（不要动）'!B:B)&lt;1,"无养老金")</f>
        <v>#NAME?</v>
      </c>
      <c r="AI214" t="e">
        <f>IF(_xlfn.XLOOKUP(D214,'参考（不要动）'!D:D,'参考（不要动）'!E:E)&lt;1,"无公益岗工资")</f>
        <v>#N/A</v>
      </c>
      <c r="AJ214" t="e">
        <f ca="1">IF(_xlfn.XLOOKUP(D214,'参考（不要动）'!G:G,'参考（不要动）'!H:H)&lt;1,"无其他工资")</f>
        <v>#NAME?</v>
      </c>
      <c r="AK214" t="e">
        <f>IF(_xlfn.XLOOKUP(D214,'参考（不要动）'!J:J,'参考（不要动）'!K:K)&lt;1,"无低保金")</f>
        <v>#N/A</v>
      </c>
      <c r="AL214" t="e">
        <f>IF(_xlfn.XLOOKUP(D214,'参考（不要动）'!M:M,'参考（不要动）'!N:N)&lt;1,"无五保金")</f>
        <v>#N/A</v>
      </c>
      <c r="AM214" t="e">
        <f>IF(_xlfn.XLOOKUP(D214,'参考（不要动）'!P:P,'参考（不要动）'!Q:Q)&lt;1,"无产业奖励2000元")</f>
        <v>#N/A</v>
      </c>
      <c r="AN214" t="e">
        <f>_xlfn.XLOOKUP(D214,'参考（不要动）'!S:S,'参考（不要动）'!W:W)</f>
        <v>#N/A</v>
      </c>
      <c r="AO214" t="str">
        <f t="shared" si="38"/>
        <v>合格</v>
      </c>
      <c r="AP214" s="31">
        <f t="shared" si="39"/>
        <v>0.58011049723756902</v>
      </c>
      <c r="AQ214" s="31" t="str">
        <f t="shared" si="30"/>
        <v>合格</v>
      </c>
    </row>
    <row r="215" spans="1:43" ht="15">
      <c r="A215" s="18">
        <v>213</v>
      </c>
      <c r="B215" s="19" t="s">
        <v>899</v>
      </c>
      <c r="C215" s="19" t="s">
        <v>937</v>
      </c>
      <c r="D215" s="19" t="s">
        <v>938</v>
      </c>
      <c r="E215" s="19" t="s">
        <v>939</v>
      </c>
      <c r="F215" s="19" t="s">
        <v>940</v>
      </c>
      <c r="G215" s="51" t="s">
        <v>941</v>
      </c>
      <c r="H215" s="19">
        <v>2</v>
      </c>
      <c r="I215" s="19">
        <v>2</v>
      </c>
      <c r="J215" s="19" t="s">
        <v>47</v>
      </c>
      <c r="K215" s="19">
        <f t="shared" si="31"/>
        <v>0</v>
      </c>
      <c r="L215" s="19"/>
      <c r="M215" s="19"/>
      <c r="N215" s="19">
        <v>7920</v>
      </c>
      <c r="O215" s="19">
        <f t="shared" si="32"/>
        <v>14400</v>
      </c>
      <c r="P215" s="19"/>
      <c r="Q215" s="19">
        <v>9780</v>
      </c>
      <c r="R215" s="19">
        <v>2040</v>
      </c>
      <c r="S215" s="19"/>
      <c r="T215" s="19"/>
      <c r="U215" s="19"/>
      <c r="V215" s="19"/>
      <c r="W215" s="19">
        <v>2580</v>
      </c>
      <c r="X215" s="19">
        <v>27200</v>
      </c>
      <c r="Y215" s="19">
        <f t="shared" si="33"/>
        <v>17000</v>
      </c>
      <c r="Z215" s="19">
        <v>17000</v>
      </c>
      <c r="AA215" s="19"/>
      <c r="AB215" s="19">
        <f t="shared" si="34"/>
        <v>49520</v>
      </c>
      <c r="AC215" s="19">
        <f t="shared" si="35"/>
        <v>32520</v>
      </c>
      <c r="AD215" s="19">
        <f t="shared" si="36"/>
        <v>16260</v>
      </c>
      <c r="AE215" s="19" t="s">
        <v>53</v>
      </c>
      <c r="AF215" s="25">
        <v>15231.76</v>
      </c>
      <c r="AG215" s="31">
        <f t="shared" si="37"/>
        <v>6.7506315750773399E-2</v>
      </c>
      <c r="AH215" t="e">
        <f ca="1">IF(_xlfn.XLOOKUP(D215,'参考（不要动）'!A:A,'参考（不要动）'!B:B)&lt;1,"无养老金")</f>
        <v>#NAME?</v>
      </c>
      <c r="AI215" t="e">
        <f>IF(_xlfn.XLOOKUP(D215,'参考（不要动）'!D:D,'参考（不要动）'!E:E)&lt;1,"无公益岗工资")</f>
        <v>#N/A</v>
      </c>
      <c r="AJ215" t="e">
        <f ca="1">IF(_xlfn.XLOOKUP(D215,'参考（不要动）'!G:G,'参考（不要动）'!H:H)&lt;1,"无其他工资")</f>
        <v>#NAME?</v>
      </c>
      <c r="AK215" t="e">
        <f>IF(_xlfn.XLOOKUP(D215,'参考（不要动）'!J:J,'参考（不要动）'!K:K)&lt;1,"无低保金")</f>
        <v>#N/A</v>
      </c>
      <c r="AL215" t="b">
        <f>IF(_xlfn.XLOOKUP(D215,'参考（不要动）'!M:M,'参考（不要动）'!N:N)&lt;1,"无五保金")</f>
        <v>0</v>
      </c>
      <c r="AM215" t="e">
        <f>IF(_xlfn.XLOOKUP(D215,'参考（不要动）'!P:P,'参考（不要动）'!Q:Q)&lt;1,"无产业奖励2000元")</f>
        <v>#N/A</v>
      </c>
      <c r="AN215" t="e">
        <f>_xlfn.XLOOKUP(D215,'参考（不要动）'!S:S,'参考（不要动）'!W:W)</f>
        <v>#N/A</v>
      </c>
      <c r="AO215" t="str">
        <f t="shared" si="38"/>
        <v>合格</v>
      </c>
      <c r="AP215" s="31">
        <f t="shared" si="39"/>
        <v>0.625</v>
      </c>
      <c r="AQ215" s="31" t="str">
        <f t="shared" si="30"/>
        <v>合格</v>
      </c>
    </row>
    <row r="216" spans="1:43" ht="15">
      <c r="A216" s="18">
        <v>214</v>
      </c>
      <c r="B216" s="19" t="s">
        <v>899</v>
      </c>
      <c r="C216" s="19" t="s">
        <v>942</v>
      </c>
      <c r="D216" s="19" t="s">
        <v>943</v>
      </c>
      <c r="E216" s="19" t="s">
        <v>944</v>
      </c>
      <c r="F216" s="19" t="s">
        <v>945</v>
      </c>
      <c r="G216" s="51" t="s">
        <v>942</v>
      </c>
      <c r="H216" s="19">
        <v>3</v>
      </c>
      <c r="I216" s="19">
        <v>3</v>
      </c>
      <c r="J216" s="19" t="s">
        <v>47</v>
      </c>
      <c r="K216" s="19">
        <f t="shared" si="31"/>
        <v>32000</v>
      </c>
      <c r="L216" s="19"/>
      <c r="M216" s="19">
        <v>32000</v>
      </c>
      <c r="N216" s="19">
        <v>9000</v>
      </c>
      <c r="O216" s="19">
        <f t="shared" si="32"/>
        <v>10895</v>
      </c>
      <c r="P216" s="19"/>
      <c r="Q216" s="19"/>
      <c r="R216" s="19">
        <v>3840</v>
      </c>
      <c r="S216" s="19"/>
      <c r="T216" s="19"/>
      <c r="U216" s="19"/>
      <c r="V216" s="19"/>
      <c r="W216" s="19">
        <v>7055</v>
      </c>
      <c r="X216" s="19"/>
      <c r="Y216" s="19">
        <f t="shared" si="33"/>
        <v>0</v>
      </c>
      <c r="Z216" s="19"/>
      <c r="AA216" s="19"/>
      <c r="AB216" s="19">
        <f t="shared" si="34"/>
        <v>51895</v>
      </c>
      <c r="AC216" s="19">
        <f t="shared" si="35"/>
        <v>51895</v>
      </c>
      <c r="AD216" s="19">
        <f t="shared" si="36"/>
        <v>17298.333333333299</v>
      </c>
      <c r="AE216" s="19" t="s">
        <v>53</v>
      </c>
      <c r="AF216" s="25">
        <v>16674</v>
      </c>
      <c r="AG216" s="31">
        <f t="shared" si="37"/>
        <v>3.7443524849064401E-2</v>
      </c>
      <c r="AH216" t="e">
        <f ca="1">IF(_xlfn.XLOOKUP(D216,'参考（不要动）'!A:A,'参考（不要动）'!B:B)&lt;1,"无养老金")</f>
        <v>#NAME?</v>
      </c>
      <c r="AI216" t="e">
        <f>IF(_xlfn.XLOOKUP(D216,'参考（不要动）'!D:D,'参考（不要动）'!E:E)&lt;1,"无公益岗工资")</f>
        <v>#N/A</v>
      </c>
      <c r="AJ216" t="e">
        <f ca="1">IF(_xlfn.XLOOKUP(D216,'参考（不要动）'!G:G,'参考（不要动）'!H:H)&lt;1,"无其他工资")</f>
        <v>#NAME?</v>
      </c>
      <c r="AK216" t="e">
        <f>IF(_xlfn.XLOOKUP(D216,'参考（不要动）'!J:J,'参考（不要动）'!K:K)&lt;1,"无低保金")</f>
        <v>#N/A</v>
      </c>
      <c r="AL216" t="e">
        <f>IF(_xlfn.XLOOKUP(D216,'参考（不要动）'!M:M,'参考（不要动）'!N:N)&lt;1,"无五保金")</f>
        <v>#N/A</v>
      </c>
      <c r="AM216" t="e">
        <f>IF(_xlfn.XLOOKUP(D216,'参考（不要动）'!P:P,'参考（不要动）'!Q:Q)&lt;1,"无产业奖励2000元")</f>
        <v>#N/A</v>
      </c>
      <c r="AN216" t="e">
        <f>_xlfn.XLOOKUP(D216,'参考（不要动）'!S:S,'参考（不要动）'!W:W)</f>
        <v>#N/A</v>
      </c>
      <c r="AO216" t="str">
        <f t="shared" si="38"/>
        <v>合格</v>
      </c>
      <c r="AP216" s="31" t="e">
        <f t="shared" si="39"/>
        <v>#DIV/0!</v>
      </c>
      <c r="AQ216" s="31" t="e">
        <f t="shared" si="30"/>
        <v>#DIV/0!</v>
      </c>
    </row>
    <row r="217" spans="1:43" ht="15">
      <c r="A217" s="18">
        <v>215</v>
      </c>
      <c r="B217" s="19" t="s">
        <v>899</v>
      </c>
      <c r="C217" s="19" t="s">
        <v>946</v>
      </c>
      <c r="D217" s="19" t="s">
        <v>947</v>
      </c>
      <c r="E217" s="19" t="s">
        <v>948</v>
      </c>
      <c r="F217" s="19" t="s">
        <v>949</v>
      </c>
      <c r="G217" s="51" t="s">
        <v>946</v>
      </c>
      <c r="H217" s="19">
        <v>2</v>
      </c>
      <c r="I217" s="19">
        <v>2</v>
      </c>
      <c r="J217" s="19" t="s">
        <v>47</v>
      </c>
      <c r="K217" s="19">
        <f t="shared" si="31"/>
        <v>35200</v>
      </c>
      <c r="L217" s="22"/>
      <c r="M217" s="22">
        <v>35200</v>
      </c>
      <c r="N217" s="22">
        <v>7980</v>
      </c>
      <c r="O217" s="19">
        <f t="shared" si="32"/>
        <v>6200</v>
      </c>
      <c r="P217" s="22"/>
      <c r="Q217" s="22"/>
      <c r="R217" s="22">
        <v>1992</v>
      </c>
      <c r="S217" s="22"/>
      <c r="T217" s="22"/>
      <c r="U217" s="22"/>
      <c r="V217" s="22"/>
      <c r="W217" s="22">
        <v>4208</v>
      </c>
      <c r="X217" s="22"/>
      <c r="Y217" s="19">
        <f t="shared" si="33"/>
        <v>0</v>
      </c>
      <c r="Z217" s="22"/>
      <c r="AA217" s="19"/>
      <c r="AB217" s="19">
        <f t="shared" si="34"/>
        <v>49380</v>
      </c>
      <c r="AC217" s="19">
        <f t="shared" si="35"/>
        <v>49380</v>
      </c>
      <c r="AD217" s="19">
        <f t="shared" si="36"/>
        <v>24690</v>
      </c>
      <c r="AE217" s="19" t="s">
        <v>48</v>
      </c>
      <c r="AF217" s="25">
        <v>22723.23</v>
      </c>
      <c r="AG217" s="30">
        <f t="shared" si="37"/>
        <v>8.6553276096752105E-2</v>
      </c>
      <c r="AH217" t="e">
        <f ca="1">IF(_xlfn.XLOOKUP(D217,'参考（不要动）'!A:A,'参考（不要动）'!B:B)&lt;1,"无养老金")</f>
        <v>#NAME?</v>
      </c>
      <c r="AI217" t="e">
        <f>IF(_xlfn.XLOOKUP(D217,'参考（不要动）'!D:D,'参考（不要动）'!E:E)&lt;1,"无公益岗工资")</f>
        <v>#N/A</v>
      </c>
      <c r="AJ217" t="e">
        <f ca="1">IF(_xlfn.XLOOKUP(D217,'参考（不要动）'!G:G,'参考（不要动）'!H:H)&lt;1,"无其他工资")</f>
        <v>#NAME?</v>
      </c>
      <c r="AK217" t="e">
        <f>IF(_xlfn.XLOOKUP(D217,'参考（不要动）'!J:J,'参考（不要动）'!K:K)&lt;1,"无低保金")</f>
        <v>#N/A</v>
      </c>
      <c r="AL217" t="e">
        <f>IF(_xlfn.XLOOKUP(D217,'参考（不要动）'!M:M,'参考（不要动）'!N:N)&lt;1,"无五保金")</f>
        <v>#N/A</v>
      </c>
      <c r="AM217" t="e">
        <f>IF(_xlfn.XLOOKUP(D217,'参考（不要动）'!P:P,'参考（不要动）'!Q:Q)&lt;1,"无产业奖励2000元")</f>
        <v>#N/A</v>
      </c>
      <c r="AN217" t="e">
        <f>_xlfn.XLOOKUP(D217,'参考（不要动）'!S:S,'参考（不要动）'!W:W)</f>
        <v>#N/A</v>
      </c>
      <c r="AO217" t="str">
        <f t="shared" si="38"/>
        <v>合格</v>
      </c>
      <c r="AP217" s="31" t="e">
        <f t="shared" si="39"/>
        <v>#DIV/0!</v>
      </c>
      <c r="AQ217" s="31" t="e">
        <f t="shared" si="30"/>
        <v>#DIV/0!</v>
      </c>
    </row>
    <row r="218" spans="1:43" ht="15">
      <c r="A218" s="18">
        <v>216</v>
      </c>
      <c r="B218" s="19" t="s">
        <v>899</v>
      </c>
      <c r="C218" s="19" t="s">
        <v>950</v>
      </c>
      <c r="D218" s="19" t="s">
        <v>951</v>
      </c>
      <c r="E218" s="19" t="s">
        <v>952</v>
      </c>
      <c r="F218" s="19" t="s">
        <v>528</v>
      </c>
      <c r="G218" s="51" t="s">
        <v>950</v>
      </c>
      <c r="H218" s="19">
        <v>2</v>
      </c>
      <c r="I218" s="19">
        <v>2</v>
      </c>
      <c r="J218" s="19" t="s">
        <v>47</v>
      </c>
      <c r="K218" s="19">
        <f t="shared" si="31"/>
        <v>3000</v>
      </c>
      <c r="L218" s="22"/>
      <c r="M218" s="22">
        <v>3000</v>
      </c>
      <c r="N218" s="22">
        <v>10650</v>
      </c>
      <c r="O218" s="19">
        <f t="shared" si="32"/>
        <v>10492.58</v>
      </c>
      <c r="P218" s="22">
        <v>3930</v>
      </c>
      <c r="Q218" s="22"/>
      <c r="R218" s="22">
        <v>1920</v>
      </c>
      <c r="S218" s="22"/>
      <c r="T218" s="22"/>
      <c r="U218" s="22"/>
      <c r="V218" s="22"/>
      <c r="W218" s="22">
        <v>4642.58</v>
      </c>
      <c r="X218" s="22"/>
      <c r="Y218" s="19">
        <f t="shared" si="33"/>
        <v>0</v>
      </c>
      <c r="Z218" s="22"/>
      <c r="AA218" s="19"/>
      <c r="AB218" s="19">
        <f t="shared" si="34"/>
        <v>24142.58</v>
      </c>
      <c r="AC218" s="19">
        <f t="shared" si="35"/>
        <v>24142.58</v>
      </c>
      <c r="AD218" s="19">
        <f t="shared" si="36"/>
        <v>12071.29</v>
      </c>
      <c r="AE218" s="19" t="s">
        <v>53</v>
      </c>
      <c r="AF218" s="25">
        <v>11288.25</v>
      </c>
      <c r="AG218" s="31">
        <f t="shared" si="37"/>
        <v>6.93677053573407E-2</v>
      </c>
      <c r="AH218" t="e">
        <f ca="1">IF(_xlfn.XLOOKUP(D218,'参考（不要动）'!A:A,'参考（不要动）'!B:B)&lt;1,"无养老金")</f>
        <v>#NAME?</v>
      </c>
      <c r="AI218" t="e">
        <f>IF(_xlfn.XLOOKUP(D218,'参考（不要动）'!D:D,'参考（不要动）'!E:E)&lt;1,"无公益岗工资")</f>
        <v>#N/A</v>
      </c>
      <c r="AJ218" t="e">
        <f ca="1">IF(_xlfn.XLOOKUP(D218,'参考（不要动）'!G:G,'参考（不要动）'!H:H)&lt;1,"无其他工资")</f>
        <v>#NAME?</v>
      </c>
      <c r="AK218" t="b">
        <f>IF(_xlfn.XLOOKUP(D218,'参考（不要动）'!J:J,'参考（不要动）'!K:K)&lt;1,"无低保金")</f>
        <v>0</v>
      </c>
      <c r="AL218" t="e">
        <f>IF(_xlfn.XLOOKUP(D218,'参考（不要动）'!M:M,'参考（不要动）'!N:N)&lt;1,"无五保金")</f>
        <v>#N/A</v>
      </c>
      <c r="AM218" t="e">
        <f>IF(_xlfn.XLOOKUP(D218,'参考（不要动）'!P:P,'参考（不要动）'!Q:Q)&lt;1,"无产业奖励2000元")</f>
        <v>#N/A</v>
      </c>
      <c r="AN218" t="e">
        <f>_xlfn.XLOOKUP(D218,'参考（不要动）'!S:S,'参考（不要动）'!W:W)</f>
        <v>#N/A</v>
      </c>
      <c r="AO218" t="str">
        <f t="shared" si="38"/>
        <v>合格</v>
      </c>
      <c r="AP218" s="31" t="e">
        <f t="shared" si="39"/>
        <v>#DIV/0!</v>
      </c>
      <c r="AQ218" s="31" t="e">
        <f t="shared" si="30"/>
        <v>#DIV/0!</v>
      </c>
    </row>
    <row r="219" spans="1:43" ht="15">
      <c r="A219" s="18">
        <v>217</v>
      </c>
      <c r="B219" s="19" t="s">
        <v>899</v>
      </c>
      <c r="C219" s="19" t="s">
        <v>953</v>
      </c>
      <c r="D219" s="19" t="s">
        <v>954</v>
      </c>
      <c r="E219" s="19" t="s">
        <v>955</v>
      </c>
      <c r="F219" s="19" t="s">
        <v>956</v>
      </c>
      <c r="G219" s="51" t="s">
        <v>953</v>
      </c>
      <c r="H219" s="19">
        <v>6</v>
      </c>
      <c r="I219" s="19">
        <v>6</v>
      </c>
      <c r="J219" s="19" t="s">
        <v>47</v>
      </c>
      <c r="K219" s="19">
        <f t="shared" si="31"/>
        <v>17000</v>
      </c>
      <c r="L219" s="19"/>
      <c r="M219" s="19">
        <v>17000</v>
      </c>
      <c r="N219" s="19"/>
      <c r="O219" s="19">
        <f t="shared" si="32"/>
        <v>3591.05</v>
      </c>
      <c r="P219" s="19"/>
      <c r="Q219" s="19"/>
      <c r="R219" s="19"/>
      <c r="S219" s="19"/>
      <c r="T219" s="19"/>
      <c r="U219" s="19"/>
      <c r="V219" s="19"/>
      <c r="W219" s="19">
        <v>3591.05</v>
      </c>
      <c r="X219" s="19">
        <v>240300</v>
      </c>
      <c r="Y219" s="19">
        <f t="shared" si="33"/>
        <v>152860</v>
      </c>
      <c r="Z219" s="19">
        <v>152860</v>
      </c>
      <c r="AA219" s="19"/>
      <c r="AB219" s="19">
        <f t="shared" si="34"/>
        <v>260891.05</v>
      </c>
      <c r="AC219" s="19">
        <f t="shared" si="35"/>
        <v>108031.05</v>
      </c>
      <c r="AD219" s="19">
        <f t="shared" si="36"/>
        <v>18005.174999999999</v>
      </c>
      <c r="AE219" s="19" t="s">
        <v>53</v>
      </c>
      <c r="AF219" s="25">
        <v>17148.900000000001</v>
      </c>
      <c r="AG219" s="31">
        <f t="shared" si="37"/>
        <v>4.9931774049647402E-2</v>
      </c>
      <c r="AH219" t="e">
        <f ca="1">IF(_xlfn.XLOOKUP(D219,'参考（不要动）'!A:A,'参考（不要动）'!B:B)&lt;1,"无养老金")</f>
        <v>#NAME?</v>
      </c>
      <c r="AI219" t="e">
        <f>IF(_xlfn.XLOOKUP(D219,'参考（不要动）'!D:D,'参考（不要动）'!E:E)&lt;1,"无公益岗工资")</f>
        <v>#N/A</v>
      </c>
      <c r="AJ219" t="e">
        <f ca="1">IF(_xlfn.XLOOKUP(D219,'参考（不要动）'!G:G,'参考（不要动）'!H:H)&lt;1,"无其他工资")</f>
        <v>#NAME?</v>
      </c>
      <c r="AK219" t="e">
        <f>IF(_xlfn.XLOOKUP(D219,'参考（不要动）'!J:J,'参考（不要动）'!K:K)&lt;1,"无低保金")</f>
        <v>#N/A</v>
      </c>
      <c r="AL219" t="e">
        <f>IF(_xlfn.XLOOKUP(D219,'参考（不要动）'!M:M,'参考（不要动）'!N:N)&lt;1,"无五保金")</f>
        <v>#N/A</v>
      </c>
      <c r="AM219" t="e">
        <f>IF(_xlfn.XLOOKUP(D219,'参考（不要动）'!P:P,'参考（不要动）'!Q:Q)&lt;1,"无产业奖励2000元")</f>
        <v>#N/A</v>
      </c>
      <c r="AN219" t="e">
        <f>_xlfn.XLOOKUP(D219,'参考（不要动）'!S:S,'参考（不要动）'!W:W)</f>
        <v>#N/A</v>
      </c>
      <c r="AO219" t="str">
        <f t="shared" si="38"/>
        <v>合格</v>
      </c>
      <c r="AP219" s="31">
        <f t="shared" si="39"/>
        <v>0.6361215147732</v>
      </c>
      <c r="AQ219" s="31" t="str">
        <f t="shared" si="30"/>
        <v>合格</v>
      </c>
    </row>
    <row r="220" spans="1:43" ht="15">
      <c r="A220" s="18">
        <v>218</v>
      </c>
      <c r="B220" s="19" t="s">
        <v>899</v>
      </c>
      <c r="C220" s="19" t="s">
        <v>957</v>
      </c>
      <c r="D220" s="19" t="s">
        <v>958</v>
      </c>
      <c r="E220" s="19" t="s">
        <v>959</v>
      </c>
      <c r="F220" s="19" t="s">
        <v>960</v>
      </c>
      <c r="G220" s="51" t="s">
        <v>957</v>
      </c>
      <c r="H220" s="19">
        <v>5</v>
      </c>
      <c r="I220" s="19">
        <v>5</v>
      </c>
      <c r="J220" s="19" t="s">
        <v>47</v>
      </c>
      <c r="K220" s="19">
        <f t="shared" si="31"/>
        <v>50000</v>
      </c>
      <c r="L220" s="19"/>
      <c r="M220" s="19">
        <v>50000</v>
      </c>
      <c r="N220" s="19"/>
      <c r="O220" s="19">
        <f t="shared" si="32"/>
        <v>7464.1</v>
      </c>
      <c r="P220" s="19"/>
      <c r="Q220" s="19"/>
      <c r="R220" s="19">
        <v>3840</v>
      </c>
      <c r="S220" s="19"/>
      <c r="T220" s="19"/>
      <c r="U220" s="19"/>
      <c r="V220" s="19"/>
      <c r="W220" s="19">
        <v>3624.1</v>
      </c>
      <c r="X220" s="19">
        <v>73400</v>
      </c>
      <c r="Y220" s="19">
        <f t="shared" si="33"/>
        <v>35400</v>
      </c>
      <c r="Z220" s="19">
        <v>35400</v>
      </c>
      <c r="AA220" s="19"/>
      <c r="AB220" s="19">
        <f t="shared" si="34"/>
        <v>130864.1</v>
      </c>
      <c r="AC220" s="19">
        <f t="shared" si="35"/>
        <v>95464.1</v>
      </c>
      <c r="AD220" s="19">
        <f t="shared" si="36"/>
        <v>19092.82</v>
      </c>
      <c r="AE220" s="19" t="s">
        <v>53</v>
      </c>
      <c r="AF220" s="25">
        <v>19060.27</v>
      </c>
      <c r="AG220" s="31">
        <f t="shared" si="37"/>
        <v>1.7077407612798401E-3</v>
      </c>
      <c r="AH220" t="e">
        <f ca="1">IF(_xlfn.XLOOKUP(D220,'参考（不要动）'!A:A,'参考（不要动）'!B:B)&lt;1,"无养老金")</f>
        <v>#NAME?</v>
      </c>
      <c r="AI220" t="e">
        <f>IF(_xlfn.XLOOKUP(D220,'参考（不要动）'!D:D,'参考（不要动）'!E:E)&lt;1,"无公益岗工资")</f>
        <v>#N/A</v>
      </c>
      <c r="AJ220" t="e">
        <f ca="1">IF(_xlfn.XLOOKUP(D220,'参考（不要动）'!G:G,'参考（不要动）'!H:H)&lt;1,"无其他工资")</f>
        <v>#NAME?</v>
      </c>
      <c r="AK220" t="e">
        <f>IF(_xlfn.XLOOKUP(D220,'参考（不要动）'!J:J,'参考（不要动）'!K:K)&lt;1,"无低保金")</f>
        <v>#N/A</v>
      </c>
      <c r="AL220" t="e">
        <f>IF(_xlfn.XLOOKUP(D220,'参考（不要动）'!M:M,'参考（不要动）'!N:N)&lt;1,"无五保金")</f>
        <v>#N/A</v>
      </c>
      <c r="AM220" t="e">
        <f>IF(_xlfn.XLOOKUP(D220,'参考（不要动）'!P:P,'参考（不要动）'!Q:Q)&lt;1,"无产业奖励2000元")</f>
        <v>#N/A</v>
      </c>
      <c r="AN220" t="e">
        <f>_xlfn.XLOOKUP(D220,'参考（不要动）'!S:S,'参考（不要动）'!W:W)</f>
        <v>#N/A</v>
      </c>
      <c r="AO220" t="str">
        <f t="shared" si="38"/>
        <v>合格</v>
      </c>
      <c r="AP220" s="31">
        <f t="shared" si="39"/>
        <v>0.48228882833787501</v>
      </c>
      <c r="AQ220" s="31" t="str">
        <f t="shared" si="30"/>
        <v>合格</v>
      </c>
    </row>
    <row r="221" spans="1:43" ht="15">
      <c r="A221" s="18">
        <v>219</v>
      </c>
      <c r="B221" s="19" t="s">
        <v>899</v>
      </c>
      <c r="C221" s="19" t="s">
        <v>961</v>
      </c>
      <c r="D221" s="19" t="s">
        <v>962</v>
      </c>
      <c r="E221" s="19" t="s">
        <v>963</v>
      </c>
      <c r="F221" s="19" t="s">
        <v>964</v>
      </c>
      <c r="G221" s="51" t="s">
        <v>965</v>
      </c>
      <c r="H221" s="19">
        <v>2</v>
      </c>
      <c r="I221" s="19">
        <v>2</v>
      </c>
      <c r="J221" s="19" t="s">
        <v>47</v>
      </c>
      <c r="K221" s="19">
        <f t="shared" si="31"/>
        <v>8760</v>
      </c>
      <c r="L221" s="22">
        <v>8760</v>
      </c>
      <c r="M221" s="22"/>
      <c r="N221" s="22">
        <v>5280</v>
      </c>
      <c r="O221" s="19">
        <f t="shared" si="32"/>
        <v>22643</v>
      </c>
      <c r="P221" s="22">
        <v>4200</v>
      </c>
      <c r="Q221" s="22"/>
      <c r="R221" s="22">
        <v>3840</v>
      </c>
      <c r="S221" s="22"/>
      <c r="T221" s="22"/>
      <c r="U221" s="22"/>
      <c r="V221" s="22"/>
      <c r="W221" s="22">
        <v>14603</v>
      </c>
      <c r="X221" s="22">
        <v>20400</v>
      </c>
      <c r="Y221" s="19">
        <f t="shared" si="33"/>
        <v>12000</v>
      </c>
      <c r="Z221" s="22">
        <v>12000</v>
      </c>
      <c r="AA221" s="19"/>
      <c r="AB221" s="19">
        <f t="shared" si="34"/>
        <v>57083</v>
      </c>
      <c r="AC221" s="19">
        <f t="shared" si="35"/>
        <v>45083</v>
      </c>
      <c r="AD221" s="19">
        <f t="shared" si="36"/>
        <v>22541.5</v>
      </c>
      <c r="AE221" s="19" t="s">
        <v>48</v>
      </c>
      <c r="AF221" s="25">
        <v>15935.86</v>
      </c>
      <c r="AG221" s="32">
        <f t="shared" si="37"/>
        <v>0.41451418373404397</v>
      </c>
      <c r="AH221" t="e">
        <f ca="1">IF(_xlfn.XLOOKUP(D221,'参考（不要动）'!A:A,'参考（不要动）'!B:B)&lt;1,"无养老金")</f>
        <v>#NAME?</v>
      </c>
      <c r="AI221" t="b">
        <f>IF(_xlfn.XLOOKUP(D221,'参考（不要动）'!D:D,'参考（不要动）'!E:E)&lt;1,"无公益岗工资")</f>
        <v>0</v>
      </c>
      <c r="AJ221" t="e">
        <f ca="1">IF(_xlfn.XLOOKUP(D221,'参考（不要动）'!G:G,'参考（不要动）'!H:H)&lt;1,"无其他工资")</f>
        <v>#NAME?</v>
      </c>
      <c r="AK221" t="b">
        <f>IF(_xlfn.XLOOKUP(D221,'参考（不要动）'!J:J,'参考（不要动）'!K:K)&lt;1,"无低保金")</f>
        <v>0</v>
      </c>
      <c r="AL221" t="e">
        <f>IF(_xlfn.XLOOKUP(D221,'参考（不要动）'!M:M,'参考（不要动）'!N:N)&lt;1,"无五保金")</f>
        <v>#N/A</v>
      </c>
      <c r="AM221" t="e">
        <f>IF(_xlfn.XLOOKUP(D221,'参考（不要动）'!P:P,'参考（不要动）'!Q:Q)&lt;1,"无产业奖励2000元")</f>
        <v>#N/A</v>
      </c>
      <c r="AN221" t="e">
        <f>_xlfn.XLOOKUP(D221,'参考（不要动）'!S:S,'参考（不要动）'!W:W)</f>
        <v>#N/A</v>
      </c>
      <c r="AO221" t="str">
        <f t="shared" si="38"/>
        <v>合格</v>
      </c>
      <c r="AP221" s="31">
        <f t="shared" si="39"/>
        <v>0.58823529411764697</v>
      </c>
      <c r="AQ221" s="31" t="str">
        <f t="shared" si="30"/>
        <v>合格</v>
      </c>
    </row>
    <row r="222" spans="1:43" ht="15">
      <c r="A222" s="18">
        <v>220</v>
      </c>
      <c r="B222" s="19" t="s">
        <v>899</v>
      </c>
      <c r="C222" s="19" t="s">
        <v>966</v>
      </c>
      <c r="D222" s="19" t="s">
        <v>967</v>
      </c>
      <c r="E222" s="19" t="s">
        <v>968</v>
      </c>
      <c r="F222" s="19" t="s">
        <v>969</v>
      </c>
      <c r="G222" s="51" t="s">
        <v>966</v>
      </c>
      <c r="H222" s="19">
        <v>5</v>
      </c>
      <c r="I222" s="19">
        <v>5</v>
      </c>
      <c r="J222" s="19" t="s">
        <v>47</v>
      </c>
      <c r="K222" s="19">
        <f t="shared" si="31"/>
        <v>21000</v>
      </c>
      <c r="L222" s="19"/>
      <c r="M222" s="19">
        <v>21000</v>
      </c>
      <c r="N222" s="19"/>
      <c r="O222" s="19">
        <f t="shared" si="32"/>
        <v>7275.75</v>
      </c>
      <c r="P222" s="19"/>
      <c r="Q222" s="19"/>
      <c r="R222" s="19"/>
      <c r="S222" s="19"/>
      <c r="T222" s="19"/>
      <c r="U222" s="19"/>
      <c r="V222" s="19"/>
      <c r="W222" s="19">
        <v>7275.75</v>
      </c>
      <c r="X222" s="19">
        <v>145960</v>
      </c>
      <c r="Y222" s="19">
        <f t="shared" si="33"/>
        <v>73560</v>
      </c>
      <c r="Z222" s="19">
        <v>73560</v>
      </c>
      <c r="AA222" s="19"/>
      <c r="AB222" s="19">
        <f t="shared" si="34"/>
        <v>174235.75</v>
      </c>
      <c r="AC222" s="19">
        <f t="shared" si="35"/>
        <v>100675.75</v>
      </c>
      <c r="AD222" s="19">
        <f t="shared" si="36"/>
        <v>20135.150000000001</v>
      </c>
      <c r="AE222" s="19" t="s">
        <v>48</v>
      </c>
      <c r="AF222" s="25">
        <v>18926.41</v>
      </c>
      <c r="AG222" s="31">
        <f t="shared" si="37"/>
        <v>6.3865254953263798E-2</v>
      </c>
      <c r="AH222" t="e">
        <f ca="1">IF(_xlfn.XLOOKUP(D222,'参考（不要动）'!A:A,'参考（不要动）'!B:B)&lt;1,"无养老金")</f>
        <v>#NAME?</v>
      </c>
      <c r="AI222" t="e">
        <f>IF(_xlfn.XLOOKUP(D222,'参考（不要动）'!D:D,'参考（不要动）'!E:E)&lt;1,"无公益岗工资")</f>
        <v>#N/A</v>
      </c>
      <c r="AJ222" t="e">
        <f ca="1">IF(_xlfn.XLOOKUP(D222,'参考（不要动）'!G:G,'参考（不要动）'!H:H)&lt;1,"无其他工资")</f>
        <v>#NAME?</v>
      </c>
      <c r="AK222" t="e">
        <f>IF(_xlfn.XLOOKUP(D222,'参考（不要动）'!J:J,'参考（不要动）'!K:K)&lt;1,"无低保金")</f>
        <v>#N/A</v>
      </c>
      <c r="AL222" t="e">
        <f>IF(_xlfn.XLOOKUP(D222,'参考（不要动）'!M:M,'参考（不要动）'!N:N)&lt;1,"无五保金")</f>
        <v>#N/A</v>
      </c>
      <c r="AM222" t="e">
        <f>IF(_xlfn.XLOOKUP(D222,'参考（不要动）'!P:P,'参考（不要动）'!Q:Q)&lt;1,"无产业奖励2000元")</f>
        <v>#N/A</v>
      </c>
      <c r="AN222" t="e">
        <f>_xlfn.XLOOKUP(D222,'参考（不要动）'!S:S,'参考（不要动）'!W:W)</f>
        <v>#N/A</v>
      </c>
      <c r="AO222" t="str">
        <f t="shared" si="38"/>
        <v>合格</v>
      </c>
      <c r="AP222" s="31">
        <f t="shared" si="39"/>
        <v>0.50397369142230797</v>
      </c>
      <c r="AQ222" s="31" t="str">
        <f t="shared" si="30"/>
        <v>合格</v>
      </c>
    </row>
    <row r="223" spans="1:43" ht="15">
      <c r="A223" s="18">
        <v>221</v>
      </c>
      <c r="B223" s="19" t="s">
        <v>899</v>
      </c>
      <c r="C223" s="19" t="s">
        <v>970</v>
      </c>
      <c r="D223" s="19" t="s">
        <v>971</v>
      </c>
      <c r="E223" s="19" t="s">
        <v>972</v>
      </c>
      <c r="F223" s="19" t="s">
        <v>973</v>
      </c>
      <c r="G223" s="51" t="s">
        <v>970</v>
      </c>
      <c r="H223" s="19">
        <v>1</v>
      </c>
      <c r="I223" s="19">
        <v>1</v>
      </c>
      <c r="J223" s="19" t="s">
        <v>47</v>
      </c>
      <c r="K223" s="19">
        <f t="shared" si="31"/>
        <v>0</v>
      </c>
      <c r="L223" s="19"/>
      <c r="M223" s="19"/>
      <c r="N223" s="19">
        <v>7920</v>
      </c>
      <c r="O223" s="19">
        <f t="shared" si="32"/>
        <v>12147.89</v>
      </c>
      <c r="P223" s="19">
        <v>4200</v>
      </c>
      <c r="Q223" s="19"/>
      <c r="R223" s="19">
        <v>1920</v>
      </c>
      <c r="S223" s="19"/>
      <c r="T223" s="19"/>
      <c r="U223" s="19"/>
      <c r="V223" s="19"/>
      <c r="W223" s="19">
        <v>6027.89</v>
      </c>
      <c r="X223" s="19"/>
      <c r="Y223" s="19">
        <f t="shared" si="33"/>
        <v>0</v>
      </c>
      <c r="Z223" s="19"/>
      <c r="AA223" s="19"/>
      <c r="AB223" s="19">
        <f t="shared" si="34"/>
        <v>20067.89</v>
      </c>
      <c r="AC223" s="19">
        <f t="shared" si="35"/>
        <v>20067.89</v>
      </c>
      <c r="AD223" s="19">
        <f t="shared" si="36"/>
        <v>20067.89</v>
      </c>
      <c r="AE223" s="19" t="s">
        <v>48</v>
      </c>
      <c r="AF223" s="25">
        <v>18099.419999999998</v>
      </c>
      <c r="AG223" s="30">
        <f t="shared" si="37"/>
        <v>0.108758733705279</v>
      </c>
      <c r="AH223" t="e">
        <f ca="1">IF(_xlfn.XLOOKUP(D223,'参考（不要动）'!A:A,'参考（不要动）'!B:B)&lt;1,"无养老金")</f>
        <v>#NAME?</v>
      </c>
      <c r="AI223" t="e">
        <f>IF(_xlfn.XLOOKUP(D223,'参考（不要动）'!D:D,'参考（不要动）'!E:E)&lt;1,"无公益岗工资")</f>
        <v>#N/A</v>
      </c>
      <c r="AJ223" t="e">
        <f ca="1">IF(_xlfn.XLOOKUP(D223,'参考（不要动）'!G:G,'参考（不要动）'!H:H)&lt;1,"无其他工资")</f>
        <v>#NAME?</v>
      </c>
      <c r="AK223" t="b">
        <f>IF(_xlfn.XLOOKUP(D223,'参考（不要动）'!J:J,'参考（不要动）'!K:K)&lt;1,"无低保金")</f>
        <v>0</v>
      </c>
      <c r="AL223" t="e">
        <f>IF(_xlfn.XLOOKUP(D223,'参考（不要动）'!M:M,'参考（不要动）'!N:N)&lt;1,"无五保金")</f>
        <v>#N/A</v>
      </c>
      <c r="AM223" t="e">
        <f>IF(_xlfn.XLOOKUP(D223,'参考（不要动）'!P:P,'参考（不要动）'!Q:Q)&lt;1,"无产业奖励2000元")</f>
        <v>#N/A</v>
      </c>
      <c r="AN223" t="e">
        <f>_xlfn.XLOOKUP(D223,'参考（不要动）'!S:S,'参考（不要动）'!W:W)</f>
        <v>#N/A</v>
      </c>
      <c r="AO223" t="str">
        <f t="shared" si="38"/>
        <v>合格</v>
      </c>
      <c r="AP223" s="31" t="e">
        <f t="shared" si="39"/>
        <v>#DIV/0!</v>
      </c>
      <c r="AQ223" s="31" t="e">
        <f t="shared" si="30"/>
        <v>#DIV/0!</v>
      </c>
    </row>
    <row r="224" spans="1:43" ht="15">
      <c r="A224" s="18">
        <v>222</v>
      </c>
      <c r="B224" s="19" t="s">
        <v>899</v>
      </c>
      <c r="C224" s="19" t="s">
        <v>974</v>
      </c>
      <c r="D224" s="19" t="s">
        <v>975</v>
      </c>
      <c r="E224" s="19" t="s">
        <v>976</v>
      </c>
      <c r="F224" s="19" t="s">
        <v>977</v>
      </c>
      <c r="G224" s="51" t="s">
        <v>974</v>
      </c>
      <c r="H224" s="19">
        <v>2</v>
      </c>
      <c r="I224" s="19">
        <v>2</v>
      </c>
      <c r="J224" s="19" t="s">
        <v>47</v>
      </c>
      <c r="K224" s="19">
        <f t="shared" si="31"/>
        <v>0</v>
      </c>
      <c r="L224" s="19"/>
      <c r="M224" s="19"/>
      <c r="N224" s="19">
        <v>5280</v>
      </c>
      <c r="O224" s="19">
        <f t="shared" si="32"/>
        <v>17119.259999999998</v>
      </c>
      <c r="P224" s="19">
        <v>4295</v>
      </c>
      <c r="Q224" s="19"/>
      <c r="R224" s="19">
        <v>3984</v>
      </c>
      <c r="S224" s="19"/>
      <c r="T224" s="19"/>
      <c r="U224" s="19"/>
      <c r="V224" s="19"/>
      <c r="W224" s="19">
        <v>8840.26</v>
      </c>
      <c r="X224" s="19">
        <v>36000</v>
      </c>
      <c r="Y224" s="19">
        <f t="shared" si="33"/>
        <v>20000</v>
      </c>
      <c r="Z224" s="19">
        <v>20000</v>
      </c>
      <c r="AA224" s="19"/>
      <c r="AB224" s="19">
        <f t="shared" si="34"/>
        <v>58399.26</v>
      </c>
      <c r="AC224" s="19">
        <f t="shared" si="35"/>
        <v>38399.26</v>
      </c>
      <c r="AD224" s="19">
        <f t="shared" si="36"/>
        <v>19199.63</v>
      </c>
      <c r="AE224" s="19" t="s">
        <v>48</v>
      </c>
      <c r="AF224" s="25">
        <v>17157.259999999998</v>
      </c>
      <c r="AG224" s="30">
        <f t="shared" si="37"/>
        <v>0.11903823804034</v>
      </c>
      <c r="AH224" t="e">
        <f ca="1">IF(_xlfn.XLOOKUP(D224,'参考（不要动）'!A:A,'参考（不要动）'!B:B)&lt;1,"无养老金")</f>
        <v>#NAME?</v>
      </c>
      <c r="AI224" t="e">
        <f>IF(_xlfn.XLOOKUP(D224,'参考（不要动）'!D:D,'参考（不要动）'!E:E)&lt;1,"无公益岗工资")</f>
        <v>#N/A</v>
      </c>
      <c r="AJ224" t="e">
        <f ca="1">IF(_xlfn.XLOOKUP(D224,'参考（不要动）'!G:G,'参考（不要动）'!H:H)&lt;1,"无其他工资")</f>
        <v>#NAME?</v>
      </c>
      <c r="AK224" t="b">
        <f>IF(_xlfn.XLOOKUP(D224,'参考（不要动）'!J:J,'参考（不要动）'!K:K)&lt;1,"无低保金")</f>
        <v>0</v>
      </c>
      <c r="AL224" t="e">
        <f>IF(_xlfn.XLOOKUP(D224,'参考（不要动）'!M:M,'参考（不要动）'!N:N)&lt;1,"无五保金")</f>
        <v>#N/A</v>
      </c>
      <c r="AM224" t="e">
        <f>IF(_xlfn.XLOOKUP(D224,'参考（不要动）'!P:P,'参考（不要动）'!Q:Q)&lt;1,"无产业奖励2000元")</f>
        <v>#N/A</v>
      </c>
      <c r="AN224" t="e">
        <f>_xlfn.XLOOKUP(D224,'参考（不要动）'!S:S,'参考（不要动）'!W:W)</f>
        <v>#N/A</v>
      </c>
      <c r="AO224" t="str">
        <f t="shared" si="38"/>
        <v>合格</v>
      </c>
      <c r="AP224" s="31">
        <f t="shared" si="39"/>
        <v>0.55555555555555602</v>
      </c>
      <c r="AQ224" s="31" t="str">
        <f t="shared" si="30"/>
        <v>合格</v>
      </c>
    </row>
    <row r="225" spans="1:43" ht="15">
      <c r="A225" s="18">
        <v>223</v>
      </c>
      <c r="B225" s="19" t="s">
        <v>899</v>
      </c>
      <c r="C225" s="19" t="s">
        <v>978</v>
      </c>
      <c r="D225" s="19" t="s">
        <v>979</v>
      </c>
      <c r="E225" s="19" t="s">
        <v>980</v>
      </c>
      <c r="F225" s="19" t="s">
        <v>981</v>
      </c>
      <c r="G225" s="51" t="s">
        <v>978</v>
      </c>
      <c r="H225" s="19">
        <v>2</v>
      </c>
      <c r="I225" s="19">
        <v>2</v>
      </c>
      <c r="J225" s="19" t="s">
        <v>47</v>
      </c>
      <c r="K225" s="19">
        <f t="shared" si="31"/>
        <v>0</v>
      </c>
      <c r="L225" s="22"/>
      <c r="M225" s="22"/>
      <c r="N225" s="22">
        <v>7700</v>
      </c>
      <c r="O225" s="19">
        <f t="shared" si="32"/>
        <v>16800</v>
      </c>
      <c r="P225" s="22"/>
      <c r="Q225" s="22"/>
      <c r="R225" s="38">
        <v>4320</v>
      </c>
      <c r="S225" s="22"/>
      <c r="T225" s="22"/>
      <c r="U225" s="22"/>
      <c r="V225" s="22"/>
      <c r="W225" s="22">
        <v>12480</v>
      </c>
      <c r="X225" s="22"/>
      <c r="Y225" s="19">
        <f t="shared" si="33"/>
        <v>0</v>
      </c>
      <c r="Z225" s="22"/>
      <c r="AA225" s="22"/>
      <c r="AB225" s="19">
        <f t="shared" si="34"/>
        <v>24500</v>
      </c>
      <c r="AC225" s="19">
        <f t="shared" si="35"/>
        <v>24500</v>
      </c>
      <c r="AD225" s="19">
        <f t="shared" si="36"/>
        <v>12250</v>
      </c>
      <c r="AE225" s="19" t="s">
        <v>53</v>
      </c>
      <c r="AF225" s="25">
        <v>9788.5</v>
      </c>
      <c r="AG225" s="32">
        <f t="shared" si="37"/>
        <v>0.251468560044951</v>
      </c>
      <c r="AH225" t="e">
        <f ca="1">IF(_xlfn.XLOOKUP(D225,'参考（不要动）'!A:A,'参考（不要动）'!B:B)&lt;1,"无养老金")</f>
        <v>#NAME?</v>
      </c>
      <c r="AI225" t="e">
        <f>IF(_xlfn.XLOOKUP(D225,'参考（不要动）'!D:D,'参考（不要动）'!E:E)&lt;1,"无公益岗工资")</f>
        <v>#N/A</v>
      </c>
      <c r="AJ225" t="e">
        <f ca="1">IF(_xlfn.XLOOKUP(D225,'参考（不要动）'!G:G,'参考（不要动）'!H:H)&lt;1,"无其他工资")</f>
        <v>#NAME?</v>
      </c>
      <c r="AK225" t="e">
        <f>IF(_xlfn.XLOOKUP(D225,'参考（不要动）'!J:J,'参考（不要动）'!K:K)&lt;1,"无低保金")</f>
        <v>#N/A</v>
      </c>
      <c r="AL225" t="e">
        <f>IF(_xlfn.XLOOKUP(D225,'参考（不要动）'!M:M,'参考（不要动）'!N:N)&lt;1,"无五保金")</f>
        <v>#N/A</v>
      </c>
      <c r="AM225" t="e">
        <f>IF(_xlfn.XLOOKUP(D225,'参考（不要动）'!P:P,'参考（不要动）'!Q:Q)&lt;1,"无产业奖励2000元")</f>
        <v>#N/A</v>
      </c>
      <c r="AN225" t="e">
        <f>_xlfn.XLOOKUP(D225,'参考（不要动）'!S:S,'参考（不要动）'!W:W)</f>
        <v>#N/A</v>
      </c>
      <c r="AO225" t="str">
        <f t="shared" si="38"/>
        <v>合格</v>
      </c>
      <c r="AP225" s="31" t="e">
        <f t="shared" si="39"/>
        <v>#DIV/0!</v>
      </c>
      <c r="AQ225" s="31" t="e">
        <f t="shared" si="30"/>
        <v>#DIV/0!</v>
      </c>
    </row>
    <row r="226" spans="1:43" ht="15">
      <c r="A226" s="18">
        <v>224</v>
      </c>
      <c r="B226" s="19" t="s">
        <v>899</v>
      </c>
      <c r="C226" s="19" t="s">
        <v>982</v>
      </c>
      <c r="D226" s="19" t="s">
        <v>983</v>
      </c>
      <c r="E226" s="19" t="s">
        <v>984</v>
      </c>
      <c r="F226" s="19" t="s">
        <v>985</v>
      </c>
      <c r="G226" s="51" t="s">
        <v>982</v>
      </c>
      <c r="H226" s="19">
        <v>2</v>
      </c>
      <c r="I226" s="19">
        <v>2</v>
      </c>
      <c r="J226" s="19" t="s">
        <v>47</v>
      </c>
      <c r="K226" s="19">
        <f t="shared" si="31"/>
        <v>0</v>
      </c>
      <c r="L226" s="19"/>
      <c r="M226" s="19"/>
      <c r="N226" s="19">
        <v>5280</v>
      </c>
      <c r="O226" s="19">
        <f t="shared" si="32"/>
        <v>24846.9</v>
      </c>
      <c r="P226" s="19">
        <v>2845</v>
      </c>
      <c r="Q226" s="19"/>
      <c r="R226" s="19">
        <v>3960</v>
      </c>
      <c r="S226" s="19"/>
      <c r="T226" s="19"/>
      <c r="U226" s="19"/>
      <c r="V226" s="19"/>
      <c r="W226" s="19">
        <v>18041.900000000001</v>
      </c>
      <c r="X226" s="19"/>
      <c r="Y226" s="19">
        <f t="shared" si="33"/>
        <v>0</v>
      </c>
      <c r="Z226" s="19"/>
      <c r="AA226" s="19"/>
      <c r="AB226" s="19">
        <f t="shared" si="34"/>
        <v>30126.9</v>
      </c>
      <c r="AC226" s="19">
        <f t="shared" si="35"/>
        <v>30126.9</v>
      </c>
      <c r="AD226" s="19">
        <f t="shared" si="36"/>
        <v>15063.45</v>
      </c>
      <c r="AE226" s="19" t="s">
        <v>48</v>
      </c>
      <c r="AF226" s="25">
        <v>11006.24</v>
      </c>
      <c r="AG226" s="32">
        <f t="shared" si="37"/>
        <v>0.36862816002558602</v>
      </c>
      <c r="AH226" t="e">
        <f ca="1">IF(_xlfn.XLOOKUP(D226,'参考（不要动）'!A:A,'参考（不要动）'!B:B)&lt;1,"无养老金")</f>
        <v>#NAME?</v>
      </c>
      <c r="AI226" t="e">
        <f>IF(_xlfn.XLOOKUP(D226,'参考（不要动）'!D:D,'参考（不要动）'!E:E)&lt;1,"无公益岗工资")</f>
        <v>#N/A</v>
      </c>
      <c r="AJ226" t="e">
        <f ca="1">IF(_xlfn.XLOOKUP(D226,'参考（不要动）'!G:G,'参考（不要动）'!H:H)&lt;1,"无其他工资")</f>
        <v>#NAME?</v>
      </c>
      <c r="AK226" t="b">
        <f>IF(_xlfn.XLOOKUP(D226,'参考（不要动）'!J:J,'参考（不要动）'!K:K)&lt;1,"无低保金")</f>
        <v>0</v>
      </c>
      <c r="AL226" t="e">
        <f>IF(_xlfn.XLOOKUP(D226,'参考（不要动）'!M:M,'参考（不要动）'!N:N)&lt;1,"无五保金")</f>
        <v>#N/A</v>
      </c>
      <c r="AM226" t="e">
        <f>IF(_xlfn.XLOOKUP(D226,'参考（不要动）'!P:P,'参考（不要动）'!Q:Q)&lt;1,"无产业奖励2000元")</f>
        <v>#N/A</v>
      </c>
      <c r="AN226" t="e">
        <f>_xlfn.XLOOKUP(D226,'参考（不要动）'!S:S,'参考（不要动）'!W:W)</f>
        <v>#N/A</v>
      </c>
      <c r="AO226" t="str">
        <f t="shared" si="38"/>
        <v>合格</v>
      </c>
      <c r="AP226" s="31" t="e">
        <f t="shared" si="39"/>
        <v>#DIV/0!</v>
      </c>
      <c r="AQ226" s="31" t="e">
        <f t="shared" si="30"/>
        <v>#DIV/0!</v>
      </c>
    </row>
    <row r="227" spans="1:43" ht="15">
      <c r="A227" s="18">
        <v>225</v>
      </c>
      <c r="B227" s="19" t="s">
        <v>899</v>
      </c>
      <c r="C227" s="19" t="s">
        <v>986</v>
      </c>
      <c r="D227" s="19" t="s">
        <v>987</v>
      </c>
      <c r="E227" s="19" t="s">
        <v>988</v>
      </c>
      <c r="F227" s="19" t="s">
        <v>989</v>
      </c>
      <c r="G227" s="51" t="s">
        <v>986</v>
      </c>
      <c r="H227" s="19">
        <v>2</v>
      </c>
      <c r="I227" s="19">
        <v>2</v>
      </c>
      <c r="J227" s="19" t="s">
        <v>47</v>
      </c>
      <c r="K227" s="19">
        <f t="shared" si="31"/>
        <v>0</v>
      </c>
      <c r="L227" s="19"/>
      <c r="M227" s="19"/>
      <c r="N227" s="19">
        <v>9240</v>
      </c>
      <c r="O227" s="19">
        <f t="shared" si="32"/>
        <v>21970</v>
      </c>
      <c r="P227" s="19">
        <v>4200</v>
      </c>
      <c r="Q227" s="19">
        <v>9780</v>
      </c>
      <c r="R227" s="19">
        <v>1920</v>
      </c>
      <c r="S227" s="19"/>
      <c r="T227" s="19"/>
      <c r="U227" s="19"/>
      <c r="V227" s="19"/>
      <c r="W227" s="19">
        <v>6070</v>
      </c>
      <c r="X227" s="19"/>
      <c r="Y227" s="19">
        <f t="shared" si="33"/>
        <v>0</v>
      </c>
      <c r="Z227" s="19"/>
      <c r="AA227" s="19"/>
      <c r="AB227" s="19">
        <f t="shared" si="34"/>
        <v>31210</v>
      </c>
      <c r="AC227" s="19">
        <f t="shared" si="35"/>
        <v>31210</v>
      </c>
      <c r="AD227" s="19">
        <f t="shared" si="36"/>
        <v>15605</v>
      </c>
      <c r="AE227" s="19" t="s">
        <v>53</v>
      </c>
      <c r="AF227" s="25">
        <v>15116.64</v>
      </c>
      <c r="AG227" s="31">
        <f t="shared" si="37"/>
        <v>3.23061209369278E-2</v>
      </c>
      <c r="AH227" t="e">
        <f ca="1">IF(_xlfn.XLOOKUP(D227,'参考（不要动）'!A:A,'参考（不要动）'!B:B)&lt;1,"无养老金")</f>
        <v>#NAME?</v>
      </c>
      <c r="AI227" t="e">
        <f>IF(_xlfn.XLOOKUP(D227,'参考（不要动）'!D:D,'参考（不要动）'!E:E)&lt;1,"无公益岗工资")</f>
        <v>#N/A</v>
      </c>
      <c r="AJ227" t="e">
        <f ca="1">IF(_xlfn.XLOOKUP(D227,'参考（不要动）'!G:G,'参考（不要动）'!H:H)&lt;1,"无其他工资")</f>
        <v>#NAME?</v>
      </c>
      <c r="AK227" t="b">
        <f>IF(_xlfn.XLOOKUP(D227,'参考（不要动）'!J:J,'参考（不要动）'!K:K)&lt;1,"无低保金")</f>
        <v>0</v>
      </c>
      <c r="AL227" t="b">
        <f>IF(_xlfn.XLOOKUP(D227,'参考（不要动）'!M:M,'参考（不要动）'!N:N)&lt;1,"无五保金")</f>
        <v>0</v>
      </c>
      <c r="AM227" t="e">
        <f>IF(_xlfn.XLOOKUP(D227,'参考（不要动）'!P:P,'参考（不要动）'!Q:Q)&lt;1,"无产业奖励2000元")</f>
        <v>#N/A</v>
      </c>
      <c r="AN227" t="e">
        <f>_xlfn.XLOOKUP(D227,'参考（不要动）'!S:S,'参考（不要动）'!W:W)</f>
        <v>#N/A</v>
      </c>
      <c r="AO227" t="str">
        <f t="shared" si="38"/>
        <v>合格</v>
      </c>
      <c r="AP227" s="31" t="e">
        <f t="shared" si="39"/>
        <v>#DIV/0!</v>
      </c>
      <c r="AQ227" s="31" t="e">
        <f t="shared" si="30"/>
        <v>#DIV/0!</v>
      </c>
    </row>
    <row r="228" spans="1:43" ht="15">
      <c r="A228" s="18">
        <v>226</v>
      </c>
      <c r="B228" s="19" t="s">
        <v>899</v>
      </c>
      <c r="C228" s="19" t="s">
        <v>990</v>
      </c>
      <c r="D228" s="19" t="s">
        <v>991</v>
      </c>
      <c r="E228" s="19" t="s">
        <v>992</v>
      </c>
      <c r="F228" s="19" t="s">
        <v>993</v>
      </c>
      <c r="G228" s="51" t="s">
        <v>990</v>
      </c>
      <c r="H228" s="19">
        <v>5</v>
      </c>
      <c r="I228" s="19">
        <v>5</v>
      </c>
      <c r="J228" s="19" t="s">
        <v>47</v>
      </c>
      <c r="K228" s="19">
        <f t="shared" si="31"/>
        <v>45000</v>
      </c>
      <c r="L228" s="19"/>
      <c r="M228" s="19">
        <v>45000</v>
      </c>
      <c r="N228" s="19"/>
      <c r="O228" s="19">
        <f t="shared" si="32"/>
        <v>7048.51</v>
      </c>
      <c r="P228" s="19"/>
      <c r="Q228" s="19"/>
      <c r="R228" s="19">
        <v>3792</v>
      </c>
      <c r="S228" s="19"/>
      <c r="T228" s="19"/>
      <c r="U228" s="19"/>
      <c r="V228" s="19"/>
      <c r="W228" s="19">
        <v>3256.51</v>
      </c>
      <c r="X228" s="19">
        <v>130400</v>
      </c>
      <c r="Y228" s="19">
        <f t="shared" si="33"/>
        <v>65600</v>
      </c>
      <c r="Z228" s="19">
        <v>65600</v>
      </c>
      <c r="AA228" s="19"/>
      <c r="AB228" s="19">
        <f t="shared" si="34"/>
        <v>182448.51</v>
      </c>
      <c r="AC228" s="19">
        <f t="shared" si="35"/>
        <v>116848.51</v>
      </c>
      <c r="AD228" s="19">
        <f t="shared" si="36"/>
        <v>23369.702000000001</v>
      </c>
      <c r="AE228" s="19" t="s">
        <v>48</v>
      </c>
      <c r="AF228" s="25">
        <v>21587.1</v>
      </c>
      <c r="AG228" s="30">
        <f t="shared" si="37"/>
        <v>8.2577187301675695E-2</v>
      </c>
      <c r="AH228" t="e">
        <f ca="1">IF(_xlfn.XLOOKUP(D228,'参考（不要动）'!A:A,'参考（不要动）'!B:B)&lt;1,"无养老金")</f>
        <v>#NAME?</v>
      </c>
      <c r="AI228" t="e">
        <f>IF(_xlfn.XLOOKUP(D228,'参考（不要动）'!D:D,'参考（不要动）'!E:E)&lt;1,"无公益岗工资")</f>
        <v>#N/A</v>
      </c>
      <c r="AJ228" t="e">
        <f ca="1">IF(_xlfn.XLOOKUP(D228,'参考（不要动）'!G:G,'参考（不要动）'!H:H)&lt;1,"无其他工资")</f>
        <v>#NAME?</v>
      </c>
      <c r="AK228" t="e">
        <f>IF(_xlfn.XLOOKUP(D228,'参考（不要动）'!J:J,'参考（不要动）'!K:K)&lt;1,"无低保金")</f>
        <v>#N/A</v>
      </c>
      <c r="AL228" t="e">
        <f>IF(_xlfn.XLOOKUP(D228,'参考（不要动）'!M:M,'参考（不要动）'!N:N)&lt;1,"无五保金")</f>
        <v>#N/A</v>
      </c>
      <c r="AM228" t="e">
        <f>IF(_xlfn.XLOOKUP(D228,'参考（不要动）'!P:P,'参考（不要动）'!Q:Q)&lt;1,"无产业奖励2000元")</f>
        <v>#N/A</v>
      </c>
      <c r="AN228" t="e">
        <f>_xlfn.XLOOKUP(D228,'参考（不要动）'!S:S,'参考（不要动）'!W:W)</f>
        <v>#N/A</v>
      </c>
      <c r="AO228" t="str">
        <f t="shared" si="38"/>
        <v>合格</v>
      </c>
      <c r="AP228" s="31">
        <f t="shared" si="39"/>
        <v>0.503067484662577</v>
      </c>
      <c r="AQ228" s="31" t="str">
        <f t="shared" si="30"/>
        <v>合格</v>
      </c>
    </row>
    <row r="229" spans="1:43" ht="15">
      <c r="A229" s="18">
        <v>227</v>
      </c>
      <c r="B229" s="19" t="s">
        <v>899</v>
      </c>
      <c r="C229" s="19" t="s">
        <v>994</v>
      </c>
      <c r="D229" s="19" t="s">
        <v>995</v>
      </c>
      <c r="E229" s="19" t="s">
        <v>996</v>
      </c>
      <c r="F229" s="19" t="s">
        <v>997</v>
      </c>
      <c r="G229" s="51" t="s">
        <v>994</v>
      </c>
      <c r="H229" s="19">
        <v>2</v>
      </c>
      <c r="I229" s="19">
        <v>2</v>
      </c>
      <c r="J229" s="19" t="s">
        <v>47</v>
      </c>
      <c r="K229" s="19">
        <f t="shared" si="31"/>
        <v>0</v>
      </c>
      <c r="L229" s="19"/>
      <c r="M229" s="19"/>
      <c r="N229" s="19"/>
      <c r="O229" s="19">
        <f t="shared" si="32"/>
        <v>7711.46</v>
      </c>
      <c r="P229" s="19"/>
      <c r="Q229" s="19"/>
      <c r="R229" s="19">
        <v>3984</v>
      </c>
      <c r="S229" s="19"/>
      <c r="T229" s="19"/>
      <c r="U229" s="19"/>
      <c r="V229" s="19"/>
      <c r="W229" s="19">
        <v>3727.46</v>
      </c>
      <c r="X229" s="19">
        <v>47600</v>
      </c>
      <c r="Y229" s="19">
        <f t="shared" si="33"/>
        <v>19600</v>
      </c>
      <c r="Z229" s="19">
        <v>19600</v>
      </c>
      <c r="AA229" s="19"/>
      <c r="AB229" s="19">
        <f t="shared" si="34"/>
        <v>55311.46</v>
      </c>
      <c r="AC229" s="19">
        <f t="shared" si="35"/>
        <v>35711.46</v>
      </c>
      <c r="AD229" s="19">
        <f t="shared" si="36"/>
        <v>17855.73</v>
      </c>
      <c r="AE229" s="19" t="s">
        <v>53</v>
      </c>
      <c r="AF229" s="25">
        <v>16984.93</v>
      </c>
      <c r="AG229" s="31">
        <f t="shared" si="37"/>
        <v>5.1268977852719999E-2</v>
      </c>
      <c r="AH229" t="e">
        <f ca="1">IF(_xlfn.XLOOKUP(D229,'参考（不要动）'!A:A,'参考（不要动）'!B:B)&lt;1,"无养老金")</f>
        <v>#NAME?</v>
      </c>
      <c r="AI229" t="e">
        <f>IF(_xlfn.XLOOKUP(D229,'参考（不要动）'!D:D,'参考（不要动）'!E:E)&lt;1,"无公益岗工资")</f>
        <v>#N/A</v>
      </c>
      <c r="AJ229" t="e">
        <f ca="1">IF(_xlfn.XLOOKUP(D229,'参考（不要动）'!G:G,'参考（不要动）'!H:H)&lt;1,"无其他工资")</f>
        <v>#NAME?</v>
      </c>
      <c r="AK229" t="e">
        <f>IF(_xlfn.XLOOKUP(D229,'参考（不要动）'!J:J,'参考（不要动）'!K:K)&lt;1,"无低保金")</f>
        <v>#N/A</v>
      </c>
      <c r="AL229" t="e">
        <f>IF(_xlfn.XLOOKUP(D229,'参考（不要动）'!M:M,'参考（不要动）'!N:N)&lt;1,"无五保金")</f>
        <v>#N/A</v>
      </c>
      <c r="AM229" t="e">
        <f>IF(_xlfn.XLOOKUP(D229,'参考（不要动）'!P:P,'参考（不要动）'!Q:Q)&lt;1,"无产业奖励2000元")</f>
        <v>#N/A</v>
      </c>
      <c r="AN229" t="e">
        <f>_xlfn.XLOOKUP(D229,'参考（不要动）'!S:S,'参考（不要动）'!W:W)</f>
        <v>#N/A</v>
      </c>
      <c r="AO229" t="str">
        <f t="shared" si="38"/>
        <v>合格</v>
      </c>
      <c r="AP229" s="31">
        <f t="shared" si="39"/>
        <v>0.41176470588235298</v>
      </c>
      <c r="AQ229" s="31" t="str">
        <f t="shared" si="30"/>
        <v>合格</v>
      </c>
    </row>
    <row r="230" spans="1:43" ht="15">
      <c r="A230" s="18">
        <v>228</v>
      </c>
      <c r="B230" s="19" t="s">
        <v>899</v>
      </c>
      <c r="C230" s="19" t="s">
        <v>998</v>
      </c>
      <c r="D230" s="19" t="s">
        <v>999</v>
      </c>
      <c r="E230" s="19" t="s">
        <v>1000</v>
      </c>
      <c r="F230" s="19" t="s">
        <v>1001</v>
      </c>
      <c r="G230" s="51" t="s">
        <v>1002</v>
      </c>
      <c r="H230" s="19">
        <v>6</v>
      </c>
      <c r="I230" s="19">
        <v>6</v>
      </c>
      <c r="J230" s="19" t="s">
        <v>47</v>
      </c>
      <c r="K230" s="19">
        <f t="shared" si="31"/>
        <v>15000</v>
      </c>
      <c r="L230" s="19"/>
      <c r="M230" s="19">
        <v>15000</v>
      </c>
      <c r="N230" s="19"/>
      <c r="O230" s="19">
        <f t="shared" si="32"/>
        <v>13960</v>
      </c>
      <c r="P230" s="19"/>
      <c r="Q230" s="19"/>
      <c r="R230" s="19">
        <v>3840</v>
      </c>
      <c r="S230" s="19"/>
      <c r="T230" s="19"/>
      <c r="U230" s="19"/>
      <c r="V230" s="19"/>
      <c r="W230" s="19">
        <v>10120</v>
      </c>
      <c r="X230" s="19">
        <v>116200</v>
      </c>
      <c r="Y230" s="19">
        <f t="shared" si="33"/>
        <v>58200</v>
      </c>
      <c r="Z230" s="19">
        <v>58200</v>
      </c>
      <c r="AA230" s="19"/>
      <c r="AB230" s="19">
        <f t="shared" si="34"/>
        <v>145160</v>
      </c>
      <c r="AC230" s="19">
        <f t="shared" si="35"/>
        <v>86960</v>
      </c>
      <c r="AD230" s="19">
        <f t="shared" si="36"/>
        <v>14493.333333333299</v>
      </c>
      <c r="AE230" s="19" t="s">
        <v>48</v>
      </c>
      <c r="AF230" s="25">
        <v>13293.35</v>
      </c>
      <c r="AG230" s="30">
        <f t="shared" si="37"/>
        <v>9.0269445499689599E-2</v>
      </c>
      <c r="AH230" t="e">
        <f ca="1">IF(_xlfn.XLOOKUP(D230,'参考（不要动）'!A:A,'参考（不要动）'!B:B)&lt;1,"无养老金")</f>
        <v>#NAME?</v>
      </c>
      <c r="AI230" t="e">
        <f>IF(_xlfn.XLOOKUP(D230,'参考（不要动）'!D:D,'参考（不要动）'!E:E)&lt;1,"无公益岗工资")</f>
        <v>#N/A</v>
      </c>
      <c r="AJ230" t="e">
        <f ca="1">IF(_xlfn.XLOOKUP(D230,'参考（不要动）'!G:G,'参考（不要动）'!H:H)&lt;1,"无其他工资")</f>
        <v>#NAME?</v>
      </c>
      <c r="AK230" t="e">
        <f>IF(_xlfn.XLOOKUP(D230,'参考（不要动）'!J:J,'参考（不要动）'!K:K)&lt;1,"无低保金")</f>
        <v>#N/A</v>
      </c>
      <c r="AL230" t="e">
        <f>IF(_xlfn.XLOOKUP(D230,'参考（不要动）'!M:M,'参考（不要动）'!N:N)&lt;1,"无五保金")</f>
        <v>#N/A</v>
      </c>
      <c r="AM230" t="e">
        <f>IF(_xlfn.XLOOKUP(D230,'参考（不要动）'!P:P,'参考（不要动）'!Q:Q)&lt;1,"无产业奖励2000元")</f>
        <v>#N/A</v>
      </c>
      <c r="AN230" t="e">
        <f>_xlfn.XLOOKUP(D230,'参考（不要动）'!S:S,'参考（不要动）'!W:W)</f>
        <v>#N/A</v>
      </c>
      <c r="AO230" t="str">
        <f t="shared" si="38"/>
        <v>合格</v>
      </c>
      <c r="AP230" s="31">
        <f t="shared" si="39"/>
        <v>0.50086058519793497</v>
      </c>
      <c r="AQ230" s="31" t="str">
        <f t="shared" ref="AQ230:AQ293" si="40">IF(AP230&lt;0.2,"支出偏少",IF(AP230&gt;0.8,"支出偏大","合格"))</f>
        <v>合格</v>
      </c>
    </row>
    <row r="231" spans="1:43" ht="15">
      <c r="A231" s="18">
        <v>229</v>
      </c>
      <c r="B231" s="19" t="s">
        <v>899</v>
      </c>
      <c r="C231" s="19" t="s">
        <v>1003</v>
      </c>
      <c r="D231" s="19" t="s">
        <v>1004</v>
      </c>
      <c r="E231" s="19" t="s">
        <v>1005</v>
      </c>
      <c r="F231" s="19" t="s">
        <v>1006</v>
      </c>
      <c r="G231" s="51" t="s">
        <v>1003</v>
      </c>
      <c r="H231" s="19">
        <v>1</v>
      </c>
      <c r="I231" s="19">
        <v>1.67</v>
      </c>
      <c r="J231" s="19" t="s">
        <v>47</v>
      </c>
      <c r="K231" s="19">
        <f t="shared" si="31"/>
        <v>0</v>
      </c>
      <c r="L231" s="22"/>
      <c r="M231" s="22"/>
      <c r="N231" s="22">
        <v>12000</v>
      </c>
      <c r="O231" s="19">
        <f t="shared" si="32"/>
        <v>10851.58</v>
      </c>
      <c r="P231" s="22"/>
      <c r="Q231" s="22"/>
      <c r="R231" s="22">
        <v>2160</v>
      </c>
      <c r="S231" s="22"/>
      <c r="T231" s="22"/>
      <c r="U231" s="22"/>
      <c r="V231" s="22"/>
      <c r="W231" s="22">
        <v>8691.58</v>
      </c>
      <c r="X231" s="22"/>
      <c r="Y231" s="19">
        <f t="shared" si="33"/>
        <v>0</v>
      </c>
      <c r="Z231" s="22"/>
      <c r="AA231" s="22"/>
      <c r="AB231" s="19">
        <f t="shared" si="34"/>
        <v>22851.58</v>
      </c>
      <c r="AC231" s="19">
        <f t="shared" si="35"/>
        <v>22851.58</v>
      </c>
      <c r="AD231" s="19">
        <f t="shared" si="36"/>
        <v>13683.5808383234</v>
      </c>
      <c r="AE231" s="19" t="s">
        <v>53</v>
      </c>
      <c r="AF231" s="25">
        <v>13202.17</v>
      </c>
      <c r="AG231" s="31">
        <f t="shared" si="37"/>
        <v>3.64645235081354E-2</v>
      </c>
      <c r="AH231" t="e">
        <f ca="1">IF(_xlfn.XLOOKUP(D231,'参考（不要动）'!A:A,'参考（不要动）'!B:B)&lt;1,"无养老金")</f>
        <v>#NAME?</v>
      </c>
      <c r="AI231" t="e">
        <f>IF(_xlfn.XLOOKUP(D231,'参考（不要动）'!D:D,'参考（不要动）'!E:E)&lt;1,"无公益岗工资")</f>
        <v>#N/A</v>
      </c>
      <c r="AJ231" t="e">
        <f ca="1">IF(_xlfn.XLOOKUP(D231,'参考（不要动）'!G:G,'参考（不要动）'!H:H)&lt;1,"无其他工资")</f>
        <v>#NAME?</v>
      </c>
      <c r="AK231" t="e">
        <f>IF(_xlfn.XLOOKUP(D231,'参考（不要动）'!J:J,'参考（不要动）'!K:K)&lt;1,"无低保金")</f>
        <v>#N/A</v>
      </c>
      <c r="AL231" t="e">
        <f>IF(_xlfn.XLOOKUP(D231,'参考（不要动）'!M:M,'参考（不要动）'!N:N)&lt;1,"无五保金")</f>
        <v>#N/A</v>
      </c>
      <c r="AM231" t="e">
        <f>IF(_xlfn.XLOOKUP(D231,'参考（不要动）'!P:P,'参考（不要动）'!Q:Q)&lt;1,"无产业奖励2000元")</f>
        <v>#N/A</v>
      </c>
      <c r="AN231" t="e">
        <f>_xlfn.XLOOKUP(D231,'参考（不要动）'!S:S,'参考（不要动）'!W:W)</f>
        <v>#N/A</v>
      </c>
      <c r="AO231" t="str">
        <f t="shared" si="38"/>
        <v>合格</v>
      </c>
      <c r="AP231" s="31" t="e">
        <f t="shared" si="39"/>
        <v>#DIV/0!</v>
      </c>
      <c r="AQ231" s="31" t="e">
        <f t="shared" si="40"/>
        <v>#DIV/0!</v>
      </c>
    </row>
    <row r="232" spans="1:43" ht="15">
      <c r="A232" s="18">
        <v>230</v>
      </c>
      <c r="B232" s="19" t="s">
        <v>899</v>
      </c>
      <c r="C232" s="19" t="s">
        <v>1007</v>
      </c>
      <c r="D232" s="19" t="s">
        <v>1008</v>
      </c>
      <c r="E232" s="19" t="s">
        <v>1009</v>
      </c>
      <c r="F232" s="19" t="s">
        <v>1010</v>
      </c>
      <c r="G232" s="51" t="s">
        <v>1007</v>
      </c>
      <c r="H232" s="19">
        <v>4</v>
      </c>
      <c r="I232" s="19">
        <v>4</v>
      </c>
      <c r="J232" s="19" t="s">
        <v>47</v>
      </c>
      <c r="K232" s="19">
        <f t="shared" si="31"/>
        <v>30000</v>
      </c>
      <c r="L232" s="19"/>
      <c r="M232" s="19">
        <v>30000</v>
      </c>
      <c r="N232" s="19"/>
      <c r="O232" s="19">
        <f t="shared" si="32"/>
        <v>3921.5</v>
      </c>
      <c r="P232" s="19"/>
      <c r="Q232" s="19"/>
      <c r="R232" s="19"/>
      <c r="S232" s="19"/>
      <c r="T232" s="19"/>
      <c r="U232" s="19"/>
      <c r="V232" s="19"/>
      <c r="W232" s="19">
        <v>3921.5</v>
      </c>
      <c r="X232" s="19">
        <v>85000</v>
      </c>
      <c r="Y232" s="19">
        <f t="shared" si="33"/>
        <v>54440</v>
      </c>
      <c r="Z232" s="19">
        <v>54440</v>
      </c>
      <c r="AA232" s="19"/>
      <c r="AB232" s="19">
        <f t="shared" si="34"/>
        <v>118921.5</v>
      </c>
      <c r="AC232" s="19">
        <f t="shared" si="35"/>
        <v>64481.5</v>
      </c>
      <c r="AD232" s="19">
        <f t="shared" si="36"/>
        <v>16120.375</v>
      </c>
      <c r="AE232" s="19" t="s">
        <v>48</v>
      </c>
      <c r="AF232" s="25">
        <v>14134.22</v>
      </c>
      <c r="AG232" s="30">
        <f t="shared" si="37"/>
        <v>0.14052101920021101</v>
      </c>
      <c r="AH232" t="e">
        <f ca="1">IF(_xlfn.XLOOKUP(D232,'参考（不要动）'!A:A,'参考（不要动）'!B:B)&lt;1,"无养老金")</f>
        <v>#NAME?</v>
      </c>
      <c r="AI232" t="e">
        <f>IF(_xlfn.XLOOKUP(D232,'参考（不要动）'!D:D,'参考（不要动）'!E:E)&lt;1,"无公益岗工资")</f>
        <v>#N/A</v>
      </c>
      <c r="AJ232" t="e">
        <f ca="1">IF(_xlfn.XLOOKUP(D232,'参考（不要动）'!G:G,'参考（不要动）'!H:H)&lt;1,"无其他工资")</f>
        <v>#NAME?</v>
      </c>
      <c r="AK232" t="e">
        <f>IF(_xlfn.XLOOKUP(D232,'参考（不要动）'!J:J,'参考（不要动）'!K:K)&lt;1,"无低保金")</f>
        <v>#N/A</v>
      </c>
      <c r="AL232" t="e">
        <f>IF(_xlfn.XLOOKUP(D232,'参考（不要动）'!M:M,'参考（不要动）'!N:N)&lt;1,"无五保金")</f>
        <v>#N/A</v>
      </c>
      <c r="AM232" t="e">
        <f>IF(_xlfn.XLOOKUP(D232,'参考（不要动）'!P:P,'参考（不要动）'!Q:Q)&lt;1,"无产业奖励2000元")</f>
        <v>#N/A</v>
      </c>
      <c r="AN232" t="e">
        <f>_xlfn.XLOOKUP(D232,'参考（不要动）'!S:S,'参考（不要动）'!W:W)</f>
        <v>#N/A</v>
      </c>
      <c r="AO232" t="str">
        <f t="shared" si="38"/>
        <v>合格</v>
      </c>
      <c r="AP232" s="31">
        <f t="shared" si="39"/>
        <v>0.64047058823529401</v>
      </c>
      <c r="AQ232" s="31" t="str">
        <f t="shared" si="40"/>
        <v>合格</v>
      </c>
    </row>
    <row r="233" spans="1:43" ht="15">
      <c r="A233" s="18">
        <v>231</v>
      </c>
      <c r="B233" s="19" t="s">
        <v>899</v>
      </c>
      <c r="C233" s="19" t="s">
        <v>1011</v>
      </c>
      <c r="D233" s="19" t="s">
        <v>1012</v>
      </c>
      <c r="E233" s="19" t="s">
        <v>1013</v>
      </c>
      <c r="F233" s="19" t="s">
        <v>1014</v>
      </c>
      <c r="G233" s="51" t="s">
        <v>1011</v>
      </c>
      <c r="H233" s="19">
        <v>2</v>
      </c>
      <c r="I233" s="19">
        <v>2</v>
      </c>
      <c r="J233" s="19" t="s">
        <v>47</v>
      </c>
      <c r="K233" s="19">
        <f t="shared" si="31"/>
        <v>0</v>
      </c>
      <c r="L233" s="19"/>
      <c r="M233" s="19"/>
      <c r="N233" s="19">
        <v>5280</v>
      </c>
      <c r="O233" s="19">
        <f t="shared" si="32"/>
        <v>21708.93</v>
      </c>
      <c r="P233" s="19">
        <v>4295</v>
      </c>
      <c r="Q233" s="19"/>
      <c r="R233" s="19">
        <v>3984</v>
      </c>
      <c r="S233" s="19"/>
      <c r="T233" s="19"/>
      <c r="U233" s="19"/>
      <c r="V233" s="19"/>
      <c r="W233" s="19">
        <v>13429.93</v>
      </c>
      <c r="X233" s="19"/>
      <c r="Y233" s="19">
        <f t="shared" si="33"/>
        <v>0</v>
      </c>
      <c r="Z233" s="19"/>
      <c r="AA233" s="19"/>
      <c r="AB233" s="19">
        <f t="shared" si="34"/>
        <v>26988.93</v>
      </c>
      <c r="AC233" s="19">
        <f t="shared" si="35"/>
        <v>26988.93</v>
      </c>
      <c r="AD233" s="19">
        <f t="shared" si="36"/>
        <v>13494.465</v>
      </c>
      <c r="AE233" s="19" t="s">
        <v>48</v>
      </c>
      <c r="AF233" s="25">
        <v>11188.76</v>
      </c>
      <c r="AG233" s="32">
        <f t="shared" si="37"/>
        <v>0.206073327160472</v>
      </c>
      <c r="AH233" t="e">
        <f ca="1">IF(_xlfn.XLOOKUP(D233,'参考（不要动）'!A:A,'参考（不要动）'!B:B)&lt;1,"无养老金")</f>
        <v>#NAME?</v>
      </c>
      <c r="AI233" t="e">
        <f>IF(_xlfn.XLOOKUP(D233,'参考（不要动）'!D:D,'参考（不要动）'!E:E)&lt;1,"无公益岗工资")</f>
        <v>#N/A</v>
      </c>
      <c r="AJ233" t="e">
        <f ca="1">IF(_xlfn.XLOOKUP(D233,'参考（不要动）'!G:G,'参考（不要动）'!H:H)&lt;1,"无其他工资")</f>
        <v>#NAME?</v>
      </c>
      <c r="AK233" t="b">
        <f>IF(_xlfn.XLOOKUP(D233,'参考（不要动）'!J:J,'参考（不要动）'!K:K)&lt;1,"无低保金")</f>
        <v>0</v>
      </c>
      <c r="AL233" t="e">
        <f>IF(_xlfn.XLOOKUP(D233,'参考（不要动）'!M:M,'参考（不要动）'!N:N)&lt;1,"无五保金")</f>
        <v>#N/A</v>
      </c>
      <c r="AM233" t="e">
        <f>IF(_xlfn.XLOOKUP(D233,'参考（不要动）'!P:P,'参考（不要动）'!Q:Q)&lt;1,"无产业奖励2000元")</f>
        <v>#N/A</v>
      </c>
      <c r="AN233" t="e">
        <f>_xlfn.XLOOKUP(D233,'参考（不要动）'!S:S,'参考（不要动）'!W:W)</f>
        <v>#N/A</v>
      </c>
      <c r="AO233" t="str">
        <f t="shared" si="38"/>
        <v>合格</v>
      </c>
      <c r="AP233" s="31" t="e">
        <f t="shared" si="39"/>
        <v>#DIV/0!</v>
      </c>
      <c r="AQ233" s="31" t="e">
        <f t="shared" si="40"/>
        <v>#DIV/0!</v>
      </c>
    </row>
    <row r="234" spans="1:43" ht="15">
      <c r="A234" s="18">
        <v>232</v>
      </c>
      <c r="B234" s="19" t="s">
        <v>899</v>
      </c>
      <c r="C234" s="19" t="s">
        <v>1015</v>
      </c>
      <c r="D234" s="19" t="s">
        <v>1016</v>
      </c>
      <c r="E234" s="19" t="s">
        <v>1017</v>
      </c>
      <c r="F234" s="19" t="s">
        <v>1018</v>
      </c>
      <c r="G234" s="51" t="s">
        <v>1015</v>
      </c>
      <c r="H234" s="19">
        <v>2</v>
      </c>
      <c r="I234" s="19">
        <v>2</v>
      </c>
      <c r="J234" s="19" t="s">
        <v>47</v>
      </c>
      <c r="K234" s="19">
        <f t="shared" si="31"/>
        <v>40000</v>
      </c>
      <c r="L234" s="19"/>
      <c r="M234" s="19">
        <v>40000</v>
      </c>
      <c r="N234" s="19">
        <v>7920</v>
      </c>
      <c r="O234" s="19">
        <f t="shared" si="32"/>
        <v>1620</v>
      </c>
      <c r="P234" s="19"/>
      <c r="Q234" s="19"/>
      <c r="R234" s="19"/>
      <c r="S234" s="19"/>
      <c r="T234" s="19"/>
      <c r="U234" s="19"/>
      <c r="V234" s="19"/>
      <c r="W234" s="19">
        <v>1620</v>
      </c>
      <c r="X234" s="19"/>
      <c r="Y234" s="19">
        <f t="shared" si="33"/>
        <v>0</v>
      </c>
      <c r="Z234" s="19"/>
      <c r="AA234" s="19"/>
      <c r="AB234" s="19">
        <f t="shared" si="34"/>
        <v>49540</v>
      </c>
      <c r="AC234" s="19">
        <f t="shared" si="35"/>
        <v>49540</v>
      </c>
      <c r="AD234" s="19">
        <f t="shared" si="36"/>
        <v>24770</v>
      </c>
      <c r="AE234" s="19" t="s">
        <v>53</v>
      </c>
      <c r="AF234" s="25">
        <v>21698</v>
      </c>
      <c r="AG234" s="30">
        <f t="shared" si="37"/>
        <v>0.14157986911236101</v>
      </c>
      <c r="AH234" t="e">
        <f ca="1">IF(_xlfn.XLOOKUP(D234,'参考（不要动）'!A:A,'参考（不要动）'!B:B)&lt;1,"无养老金")</f>
        <v>#NAME?</v>
      </c>
      <c r="AI234" t="e">
        <f>IF(_xlfn.XLOOKUP(D234,'参考（不要动）'!D:D,'参考（不要动）'!E:E)&lt;1,"无公益岗工资")</f>
        <v>#N/A</v>
      </c>
      <c r="AJ234" t="e">
        <f ca="1">IF(_xlfn.XLOOKUP(D234,'参考（不要动）'!G:G,'参考（不要动）'!H:H)&lt;1,"无其他工资")</f>
        <v>#NAME?</v>
      </c>
      <c r="AK234" t="e">
        <f>IF(_xlfn.XLOOKUP(D234,'参考（不要动）'!J:J,'参考（不要动）'!K:K)&lt;1,"无低保金")</f>
        <v>#N/A</v>
      </c>
      <c r="AL234" t="e">
        <f>IF(_xlfn.XLOOKUP(D234,'参考（不要动）'!M:M,'参考（不要动）'!N:N)&lt;1,"无五保金")</f>
        <v>#N/A</v>
      </c>
      <c r="AM234" t="e">
        <f>IF(_xlfn.XLOOKUP(D234,'参考（不要动）'!P:P,'参考（不要动）'!Q:Q)&lt;1,"无产业奖励2000元")</f>
        <v>#N/A</v>
      </c>
      <c r="AN234" t="e">
        <f>_xlfn.XLOOKUP(D234,'参考（不要动）'!S:S,'参考（不要动）'!W:W)</f>
        <v>#N/A</v>
      </c>
      <c r="AO234" t="str">
        <f t="shared" si="38"/>
        <v>合格</v>
      </c>
      <c r="AP234" s="31" t="e">
        <f t="shared" si="39"/>
        <v>#DIV/0!</v>
      </c>
      <c r="AQ234" s="31" t="e">
        <f t="shared" si="40"/>
        <v>#DIV/0!</v>
      </c>
    </row>
    <row r="235" spans="1:43" ht="15">
      <c r="A235" s="18">
        <v>233</v>
      </c>
      <c r="B235" s="19" t="s">
        <v>899</v>
      </c>
      <c r="C235" s="19" t="s">
        <v>1019</v>
      </c>
      <c r="D235" s="19" t="s">
        <v>1020</v>
      </c>
      <c r="E235" s="19" t="s">
        <v>1021</v>
      </c>
      <c r="F235" s="19" t="s">
        <v>1022</v>
      </c>
      <c r="G235" s="51" t="s">
        <v>1019</v>
      </c>
      <c r="H235" s="19">
        <v>4</v>
      </c>
      <c r="I235" s="19">
        <v>4</v>
      </c>
      <c r="J235" s="19" t="s">
        <v>47</v>
      </c>
      <c r="K235" s="19">
        <f t="shared" si="31"/>
        <v>13000</v>
      </c>
      <c r="L235" s="19"/>
      <c r="M235" s="19">
        <v>13000</v>
      </c>
      <c r="N235" s="19"/>
      <c r="O235" s="19">
        <f t="shared" si="32"/>
        <v>16770</v>
      </c>
      <c r="P235" s="19">
        <v>4200</v>
      </c>
      <c r="Q235" s="19"/>
      <c r="R235" s="19">
        <v>2040</v>
      </c>
      <c r="S235" s="19"/>
      <c r="T235" s="19"/>
      <c r="U235" s="19"/>
      <c r="V235" s="19"/>
      <c r="W235" s="19">
        <v>10530</v>
      </c>
      <c r="X235" s="19">
        <v>68000</v>
      </c>
      <c r="Y235" s="19">
        <f t="shared" si="33"/>
        <v>28000</v>
      </c>
      <c r="Z235" s="19">
        <v>28000</v>
      </c>
      <c r="AA235" s="19"/>
      <c r="AB235" s="19">
        <f t="shared" si="34"/>
        <v>97770</v>
      </c>
      <c r="AC235" s="19">
        <f t="shared" si="35"/>
        <v>69770</v>
      </c>
      <c r="AD235" s="19">
        <f t="shared" si="36"/>
        <v>17442.5</v>
      </c>
      <c r="AE235" s="19" t="s">
        <v>48</v>
      </c>
      <c r="AF235" s="25">
        <v>15147.7</v>
      </c>
      <c r="AG235" s="30">
        <f t="shared" si="37"/>
        <v>0.15149494642750999</v>
      </c>
      <c r="AH235" t="e">
        <f ca="1">IF(_xlfn.XLOOKUP(D235,'参考（不要动）'!A:A,'参考（不要动）'!B:B)&lt;1,"无养老金")</f>
        <v>#NAME?</v>
      </c>
      <c r="AI235" t="e">
        <f>IF(_xlfn.XLOOKUP(D235,'参考（不要动）'!D:D,'参考（不要动）'!E:E)&lt;1,"无公益岗工资")</f>
        <v>#N/A</v>
      </c>
      <c r="AJ235" t="e">
        <f ca="1">IF(_xlfn.XLOOKUP(D235,'参考（不要动）'!G:G,'参考（不要动）'!H:H)&lt;1,"无其他工资")</f>
        <v>#NAME?</v>
      </c>
      <c r="AK235" t="b">
        <f>IF(_xlfn.XLOOKUP(D235,'参考（不要动）'!J:J,'参考（不要动）'!K:K)&lt;1,"无低保金")</f>
        <v>0</v>
      </c>
      <c r="AL235" t="e">
        <f>IF(_xlfn.XLOOKUP(D235,'参考（不要动）'!M:M,'参考（不要动）'!N:N)&lt;1,"无五保金")</f>
        <v>#N/A</v>
      </c>
      <c r="AM235" t="e">
        <f>IF(_xlfn.XLOOKUP(D235,'参考（不要动）'!P:P,'参考（不要动）'!Q:Q)&lt;1,"无产业奖励2000元")</f>
        <v>#N/A</v>
      </c>
      <c r="AN235" t="e">
        <f>_xlfn.XLOOKUP(D235,'参考（不要动）'!S:S,'参考（不要动）'!W:W)</f>
        <v>#N/A</v>
      </c>
      <c r="AO235" t="str">
        <f t="shared" si="38"/>
        <v>合格</v>
      </c>
      <c r="AP235" s="31">
        <f t="shared" si="39"/>
        <v>0.41176470588235298</v>
      </c>
      <c r="AQ235" s="31" t="str">
        <f t="shared" si="40"/>
        <v>合格</v>
      </c>
    </row>
    <row r="236" spans="1:43" ht="15">
      <c r="A236" s="18">
        <v>234</v>
      </c>
      <c r="B236" s="19" t="s">
        <v>899</v>
      </c>
      <c r="C236" s="19" t="s">
        <v>1023</v>
      </c>
      <c r="D236" s="19" t="s">
        <v>1024</v>
      </c>
      <c r="E236" s="19" t="s">
        <v>1025</v>
      </c>
      <c r="F236" s="19" t="s">
        <v>1026</v>
      </c>
      <c r="G236" s="51" t="s">
        <v>1023</v>
      </c>
      <c r="H236" s="19">
        <v>3</v>
      </c>
      <c r="I236" s="19">
        <v>3.67</v>
      </c>
      <c r="J236" s="19" t="s">
        <v>47</v>
      </c>
      <c r="K236" s="19">
        <f t="shared" si="31"/>
        <v>20000</v>
      </c>
      <c r="L236" s="19"/>
      <c r="M236" s="19">
        <v>20000</v>
      </c>
      <c r="N236" s="19"/>
      <c r="O236" s="19">
        <f t="shared" si="32"/>
        <v>12139.52</v>
      </c>
      <c r="P236" s="19"/>
      <c r="Q236" s="19"/>
      <c r="R236" s="19">
        <v>2016</v>
      </c>
      <c r="S236" s="19"/>
      <c r="T236" s="19"/>
      <c r="U236" s="19"/>
      <c r="V236" s="19"/>
      <c r="W236" s="19">
        <v>10123.52</v>
      </c>
      <c r="X236" s="19">
        <v>107300</v>
      </c>
      <c r="Y236" s="19">
        <f t="shared" si="33"/>
        <v>53500</v>
      </c>
      <c r="Z236" s="19">
        <v>53500</v>
      </c>
      <c r="AA236" s="19"/>
      <c r="AB236" s="19">
        <f t="shared" si="34"/>
        <v>139439.51999999999</v>
      </c>
      <c r="AC236" s="19">
        <f t="shared" si="35"/>
        <v>85939.520000000004</v>
      </c>
      <c r="AD236" s="19">
        <f t="shared" si="36"/>
        <v>23416.7629427793</v>
      </c>
      <c r="AE236" s="19" t="s">
        <v>48</v>
      </c>
      <c r="AF236" s="25">
        <v>22131.54</v>
      </c>
      <c r="AG236" s="31">
        <f t="shared" si="37"/>
        <v>5.8072006863476203E-2</v>
      </c>
      <c r="AH236" t="e">
        <f ca="1">IF(_xlfn.XLOOKUP(D236,'参考（不要动）'!A:A,'参考（不要动）'!B:B)&lt;1,"无养老金")</f>
        <v>#NAME?</v>
      </c>
      <c r="AI236" t="e">
        <f>IF(_xlfn.XLOOKUP(D236,'参考（不要动）'!D:D,'参考（不要动）'!E:E)&lt;1,"无公益岗工资")</f>
        <v>#N/A</v>
      </c>
      <c r="AJ236" t="e">
        <f ca="1">IF(_xlfn.XLOOKUP(D236,'参考（不要动）'!G:G,'参考（不要动）'!H:H)&lt;1,"无其他工资")</f>
        <v>#NAME?</v>
      </c>
      <c r="AK236" t="e">
        <f>IF(_xlfn.XLOOKUP(D236,'参考（不要动）'!J:J,'参考（不要动）'!K:K)&lt;1,"无低保金")</f>
        <v>#N/A</v>
      </c>
      <c r="AL236" t="e">
        <f>IF(_xlfn.XLOOKUP(D236,'参考（不要动）'!M:M,'参考（不要动）'!N:N)&lt;1,"无五保金")</f>
        <v>#N/A</v>
      </c>
      <c r="AM236" t="e">
        <f>IF(_xlfn.XLOOKUP(D236,'参考（不要动）'!P:P,'参考（不要动）'!Q:Q)&lt;1,"无产业奖励2000元")</f>
        <v>#N/A</v>
      </c>
      <c r="AN236" t="e">
        <f>_xlfn.XLOOKUP(D236,'参考（不要动）'!S:S,'参考（不要动）'!W:W)</f>
        <v>#N/A</v>
      </c>
      <c r="AO236" t="str">
        <f t="shared" si="38"/>
        <v>合格</v>
      </c>
      <c r="AP236" s="31">
        <f t="shared" si="39"/>
        <v>0.49860205032618798</v>
      </c>
      <c r="AQ236" s="31" t="str">
        <f t="shared" si="40"/>
        <v>合格</v>
      </c>
    </row>
    <row r="237" spans="1:43" ht="15">
      <c r="A237" s="18">
        <v>235</v>
      </c>
      <c r="B237" s="19" t="s">
        <v>899</v>
      </c>
      <c r="C237" s="19" t="s">
        <v>1027</v>
      </c>
      <c r="D237" s="19" t="s">
        <v>1028</v>
      </c>
      <c r="E237" s="19" t="s">
        <v>1029</v>
      </c>
      <c r="F237" s="19" t="s">
        <v>1030</v>
      </c>
      <c r="G237" s="51" t="s">
        <v>1027</v>
      </c>
      <c r="H237" s="19">
        <v>4</v>
      </c>
      <c r="I237" s="19">
        <v>4</v>
      </c>
      <c r="J237" s="19" t="s">
        <v>47</v>
      </c>
      <c r="K237" s="19">
        <f t="shared" si="31"/>
        <v>46000</v>
      </c>
      <c r="L237" s="19"/>
      <c r="M237" s="19">
        <v>46000</v>
      </c>
      <c r="N237" s="19"/>
      <c r="O237" s="19">
        <f t="shared" si="32"/>
        <v>3691.32</v>
      </c>
      <c r="P237" s="19"/>
      <c r="Q237" s="19"/>
      <c r="R237" s="19"/>
      <c r="S237" s="19"/>
      <c r="T237" s="19"/>
      <c r="U237" s="19"/>
      <c r="V237" s="19"/>
      <c r="W237" s="19">
        <v>3691.32</v>
      </c>
      <c r="X237" s="19">
        <v>29920</v>
      </c>
      <c r="Y237" s="19">
        <f t="shared" si="33"/>
        <v>12320</v>
      </c>
      <c r="Z237" s="19">
        <v>12320</v>
      </c>
      <c r="AA237" s="19"/>
      <c r="AB237" s="19">
        <f t="shared" si="34"/>
        <v>79611.320000000007</v>
      </c>
      <c r="AC237" s="19">
        <f t="shared" si="35"/>
        <v>67291.320000000007</v>
      </c>
      <c r="AD237" s="19">
        <f t="shared" si="36"/>
        <v>16822.830000000002</v>
      </c>
      <c r="AE237" s="19" t="s">
        <v>48</v>
      </c>
      <c r="AF237" s="25">
        <v>16295.53</v>
      </c>
      <c r="AG237" s="31">
        <f t="shared" si="37"/>
        <v>3.2358567042618497E-2</v>
      </c>
      <c r="AH237" t="e">
        <f ca="1">IF(_xlfn.XLOOKUP(D237,'参考（不要动）'!A:A,'参考（不要动）'!B:B)&lt;1,"无养老金")</f>
        <v>#NAME?</v>
      </c>
      <c r="AI237" t="e">
        <f>IF(_xlfn.XLOOKUP(D237,'参考（不要动）'!D:D,'参考（不要动）'!E:E)&lt;1,"无公益岗工资")</f>
        <v>#N/A</v>
      </c>
      <c r="AJ237" t="e">
        <f ca="1">IF(_xlfn.XLOOKUP(D237,'参考（不要动）'!G:G,'参考（不要动）'!H:H)&lt;1,"无其他工资")</f>
        <v>#NAME?</v>
      </c>
      <c r="AK237" t="e">
        <f>IF(_xlfn.XLOOKUP(D237,'参考（不要动）'!J:J,'参考（不要动）'!K:K)&lt;1,"无低保金")</f>
        <v>#N/A</v>
      </c>
      <c r="AL237" t="e">
        <f>IF(_xlfn.XLOOKUP(D237,'参考（不要动）'!M:M,'参考（不要动）'!N:N)&lt;1,"无五保金")</f>
        <v>#N/A</v>
      </c>
      <c r="AM237" t="e">
        <f>IF(_xlfn.XLOOKUP(D237,'参考（不要动）'!P:P,'参考（不要动）'!Q:Q)&lt;1,"无产业奖励2000元")</f>
        <v>#N/A</v>
      </c>
      <c r="AN237" t="e">
        <f>_xlfn.XLOOKUP(D237,'参考（不要动）'!S:S,'参考（不要动）'!W:W)</f>
        <v>#N/A</v>
      </c>
      <c r="AO237" t="str">
        <f t="shared" si="38"/>
        <v>合格</v>
      </c>
      <c r="AP237" s="31">
        <f t="shared" si="39"/>
        <v>0.41176470588235298</v>
      </c>
      <c r="AQ237" s="31" t="str">
        <f t="shared" si="40"/>
        <v>合格</v>
      </c>
    </row>
    <row r="238" spans="1:43" ht="15">
      <c r="A238" s="18">
        <v>236</v>
      </c>
      <c r="B238" s="19" t="s">
        <v>899</v>
      </c>
      <c r="C238" s="19" t="s">
        <v>1031</v>
      </c>
      <c r="D238" s="19" t="s">
        <v>1032</v>
      </c>
      <c r="E238" s="19" t="s">
        <v>1033</v>
      </c>
      <c r="F238" s="19" t="s">
        <v>1034</v>
      </c>
      <c r="G238" s="51" t="s">
        <v>1031</v>
      </c>
      <c r="H238" s="19">
        <v>5</v>
      </c>
      <c r="I238" s="19">
        <v>5.75</v>
      </c>
      <c r="J238" s="19" t="s">
        <v>47</v>
      </c>
      <c r="K238" s="19">
        <f t="shared" si="31"/>
        <v>58760</v>
      </c>
      <c r="L238" s="22">
        <v>8760</v>
      </c>
      <c r="M238" s="22">
        <v>50000</v>
      </c>
      <c r="N238" s="22"/>
      <c r="O238" s="19">
        <f t="shared" si="32"/>
        <v>12849.4</v>
      </c>
      <c r="P238" s="22">
        <v>4295</v>
      </c>
      <c r="Q238" s="22"/>
      <c r="R238" s="22">
        <v>1920</v>
      </c>
      <c r="S238" s="22"/>
      <c r="T238" s="22"/>
      <c r="U238" s="22"/>
      <c r="V238" s="22"/>
      <c r="W238" s="22">
        <v>6634.4</v>
      </c>
      <c r="X238" s="22">
        <v>115220</v>
      </c>
      <c r="Y238" s="19">
        <f t="shared" si="33"/>
        <v>70020</v>
      </c>
      <c r="Z238" s="22">
        <v>70020</v>
      </c>
      <c r="AA238" s="19"/>
      <c r="AB238" s="19">
        <f t="shared" si="34"/>
        <v>186829.4</v>
      </c>
      <c r="AC238" s="19">
        <f t="shared" si="35"/>
        <v>116809.4</v>
      </c>
      <c r="AD238" s="19">
        <f t="shared" si="36"/>
        <v>20314.678260869601</v>
      </c>
      <c r="AE238" s="19" t="s">
        <v>48</v>
      </c>
      <c r="AF238" s="25">
        <v>19384.169999999998</v>
      </c>
      <c r="AG238" s="31">
        <f t="shared" si="37"/>
        <v>4.8003513220819E-2</v>
      </c>
      <c r="AH238" t="e">
        <f ca="1">IF(_xlfn.XLOOKUP(D238,'参考（不要动）'!A:A,'参考（不要动）'!B:B)&lt;1,"无养老金")</f>
        <v>#NAME?</v>
      </c>
      <c r="AI238" t="b">
        <f>IF(_xlfn.XLOOKUP(D238,'参考（不要动）'!D:D,'参考（不要动）'!E:E)&lt;1,"无公益岗工资")</f>
        <v>0</v>
      </c>
      <c r="AJ238" t="e">
        <f ca="1">IF(_xlfn.XLOOKUP(D238,'参考（不要动）'!G:G,'参考（不要动）'!H:H)&lt;1,"无其他工资")</f>
        <v>#NAME?</v>
      </c>
      <c r="AK238" t="b">
        <f>IF(_xlfn.XLOOKUP(D238,'参考（不要动）'!J:J,'参考（不要动）'!K:K)&lt;1,"无低保金")</f>
        <v>0</v>
      </c>
      <c r="AL238" t="e">
        <f>IF(_xlfn.XLOOKUP(D238,'参考（不要动）'!M:M,'参考（不要动）'!N:N)&lt;1,"无五保金")</f>
        <v>#N/A</v>
      </c>
      <c r="AM238" t="e">
        <f>IF(_xlfn.XLOOKUP(D238,'参考（不要动）'!P:P,'参考（不要动）'!Q:Q)&lt;1,"无产业奖励2000元")</f>
        <v>#N/A</v>
      </c>
      <c r="AN238" t="e">
        <f>_xlfn.XLOOKUP(D238,'参考（不要动）'!S:S,'参考（不要动）'!W:W)</f>
        <v>#N/A</v>
      </c>
      <c r="AO238" t="str">
        <f t="shared" si="38"/>
        <v>合格</v>
      </c>
      <c r="AP238" s="31">
        <f t="shared" si="39"/>
        <v>0.60770699531331396</v>
      </c>
      <c r="AQ238" s="31" t="str">
        <f t="shared" si="40"/>
        <v>合格</v>
      </c>
    </row>
    <row r="239" spans="1:43" ht="15">
      <c r="A239" s="18">
        <v>237</v>
      </c>
      <c r="B239" s="19" t="s">
        <v>899</v>
      </c>
      <c r="C239" s="19" t="s">
        <v>1035</v>
      </c>
      <c r="D239" s="19" t="s">
        <v>1036</v>
      </c>
      <c r="E239" s="19" t="s">
        <v>1037</v>
      </c>
      <c r="F239" s="19" t="s">
        <v>1038</v>
      </c>
      <c r="G239" s="51" t="s">
        <v>1035</v>
      </c>
      <c r="H239" s="19">
        <v>3</v>
      </c>
      <c r="I239" s="19">
        <v>4.33</v>
      </c>
      <c r="J239" s="19" t="s">
        <v>47</v>
      </c>
      <c r="K239" s="19">
        <f t="shared" si="31"/>
        <v>63760</v>
      </c>
      <c r="L239" s="22">
        <v>8760</v>
      </c>
      <c r="M239" s="22">
        <v>55000</v>
      </c>
      <c r="N239" s="22">
        <v>10500</v>
      </c>
      <c r="O239" s="19">
        <f t="shared" si="32"/>
        <v>24848.2</v>
      </c>
      <c r="P239" s="22">
        <v>4295</v>
      </c>
      <c r="Q239" s="22"/>
      <c r="R239" s="22">
        <v>4320</v>
      </c>
      <c r="S239" s="22"/>
      <c r="T239" s="22"/>
      <c r="U239" s="22"/>
      <c r="V239" s="22"/>
      <c r="W239" s="22">
        <v>16233.2</v>
      </c>
      <c r="X239" s="22"/>
      <c r="Y239" s="19">
        <f t="shared" si="33"/>
        <v>0</v>
      </c>
      <c r="Z239" s="22"/>
      <c r="AA239" s="22"/>
      <c r="AB239" s="19">
        <f t="shared" si="34"/>
        <v>99108.2</v>
      </c>
      <c r="AC239" s="19">
        <f t="shared" si="35"/>
        <v>99108.2</v>
      </c>
      <c r="AD239" s="19">
        <f t="shared" si="36"/>
        <v>22888.729792147798</v>
      </c>
      <c r="AE239" s="19" t="s">
        <v>48</v>
      </c>
      <c r="AF239" s="25">
        <v>20674.93</v>
      </c>
      <c r="AG239" s="30">
        <f t="shared" si="37"/>
        <v>0.107076531439178</v>
      </c>
      <c r="AH239" t="e">
        <f ca="1">IF(_xlfn.XLOOKUP(D239,'参考（不要动）'!A:A,'参考（不要动）'!B:B)&lt;1,"无养老金")</f>
        <v>#NAME?</v>
      </c>
      <c r="AI239" t="b">
        <f>IF(_xlfn.XLOOKUP(D239,'参考（不要动）'!D:D,'参考（不要动）'!E:E)&lt;1,"无公益岗工资")</f>
        <v>0</v>
      </c>
      <c r="AJ239" t="e">
        <f ca="1">IF(_xlfn.XLOOKUP(D239,'参考（不要动）'!G:G,'参考（不要动）'!H:H)&lt;1,"无其他工资")</f>
        <v>#NAME?</v>
      </c>
      <c r="AK239" t="b">
        <f>IF(_xlfn.XLOOKUP(D239,'参考（不要动）'!J:J,'参考（不要动）'!K:K)&lt;1,"无低保金")</f>
        <v>0</v>
      </c>
      <c r="AL239" t="e">
        <f>IF(_xlfn.XLOOKUP(D239,'参考（不要动）'!M:M,'参考（不要动）'!N:N)&lt;1,"无五保金")</f>
        <v>#N/A</v>
      </c>
      <c r="AM239" t="e">
        <f>IF(_xlfn.XLOOKUP(D239,'参考（不要动）'!P:P,'参考（不要动）'!Q:Q)&lt;1,"无产业奖励2000元")</f>
        <v>#N/A</v>
      </c>
      <c r="AN239" t="e">
        <f>_xlfn.XLOOKUP(D239,'参考（不要动）'!S:S,'参考（不要动）'!W:W)</f>
        <v>#N/A</v>
      </c>
      <c r="AO239" t="str">
        <f t="shared" si="38"/>
        <v>合格</v>
      </c>
      <c r="AP239" s="31" t="e">
        <f t="shared" si="39"/>
        <v>#DIV/0!</v>
      </c>
      <c r="AQ239" s="31" t="e">
        <f t="shared" si="40"/>
        <v>#DIV/0!</v>
      </c>
    </row>
    <row r="240" spans="1:43" ht="15">
      <c r="A240" s="18">
        <v>238</v>
      </c>
      <c r="B240" s="19" t="s">
        <v>899</v>
      </c>
      <c r="C240" s="19" t="s">
        <v>1039</v>
      </c>
      <c r="D240" s="19" t="s">
        <v>1040</v>
      </c>
      <c r="E240" s="19" t="s">
        <v>1041</v>
      </c>
      <c r="F240" s="19" t="s">
        <v>1042</v>
      </c>
      <c r="G240" s="51" t="s">
        <v>1043</v>
      </c>
      <c r="H240" s="19">
        <v>3</v>
      </c>
      <c r="I240" s="19">
        <v>3</v>
      </c>
      <c r="J240" s="19" t="s">
        <v>47</v>
      </c>
      <c r="K240" s="19">
        <f t="shared" si="31"/>
        <v>0</v>
      </c>
      <c r="L240" s="19"/>
      <c r="M240" s="19"/>
      <c r="N240" s="19">
        <v>7920</v>
      </c>
      <c r="O240" s="19">
        <f t="shared" si="32"/>
        <v>1601</v>
      </c>
      <c r="P240" s="19"/>
      <c r="Q240" s="19"/>
      <c r="R240" s="19"/>
      <c r="S240" s="19"/>
      <c r="T240" s="19"/>
      <c r="U240" s="19"/>
      <c r="V240" s="19"/>
      <c r="W240" s="19">
        <v>1601</v>
      </c>
      <c r="X240" s="19">
        <v>80000</v>
      </c>
      <c r="Y240" s="19">
        <f t="shared" si="33"/>
        <v>40000</v>
      </c>
      <c r="Z240" s="19">
        <v>40000</v>
      </c>
      <c r="AA240" s="19"/>
      <c r="AB240" s="19">
        <f t="shared" si="34"/>
        <v>89521</v>
      </c>
      <c r="AC240" s="19">
        <f t="shared" si="35"/>
        <v>49521</v>
      </c>
      <c r="AD240" s="19">
        <f t="shared" si="36"/>
        <v>16507</v>
      </c>
      <c r="AE240" s="19" t="s">
        <v>53</v>
      </c>
      <c r="AF240" s="25">
        <v>15136.67</v>
      </c>
      <c r="AG240" s="30">
        <f t="shared" si="37"/>
        <v>9.0530479953649004E-2</v>
      </c>
      <c r="AH240" t="e">
        <f ca="1">IF(_xlfn.XLOOKUP(D240,'参考（不要动）'!A:A,'参考（不要动）'!B:B)&lt;1,"无养老金")</f>
        <v>#NAME?</v>
      </c>
      <c r="AI240" t="e">
        <f>IF(_xlfn.XLOOKUP(D240,'参考（不要动）'!D:D,'参考（不要动）'!E:E)&lt;1,"无公益岗工资")</f>
        <v>#N/A</v>
      </c>
      <c r="AJ240" t="e">
        <f ca="1">IF(_xlfn.XLOOKUP(D240,'参考（不要动）'!G:G,'参考（不要动）'!H:H)&lt;1,"无其他工资")</f>
        <v>#NAME?</v>
      </c>
      <c r="AK240" t="e">
        <f>IF(_xlfn.XLOOKUP(D240,'参考（不要动）'!J:J,'参考（不要动）'!K:K)&lt;1,"无低保金")</f>
        <v>#N/A</v>
      </c>
      <c r="AL240" t="e">
        <f>IF(_xlfn.XLOOKUP(D240,'参考（不要动）'!M:M,'参考（不要动）'!N:N)&lt;1,"无五保金")</f>
        <v>#N/A</v>
      </c>
      <c r="AM240" t="e">
        <f>IF(_xlfn.XLOOKUP(D240,'参考（不要动）'!P:P,'参考（不要动）'!Q:Q)&lt;1,"无产业奖励2000元")</f>
        <v>#N/A</v>
      </c>
      <c r="AN240" t="e">
        <f>_xlfn.XLOOKUP(D240,'参考（不要动）'!S:S,'参考（不要动）'!W:W)</f>
        <v>#N/A</v>
      </c>
      <c r="AO240" t="str">
        <f t="shared" si="38"/>
        <v>合格</v>
      </c>
      <c r="AP240" s="31">
        <f t="shared" si="39"/>
        <v>0.5</v>
      </c>
      <c r="AQ240" s="31" t="str">
        <f t="shared" si="40"/>
        <v>合格</v>
      </c>
    </row>
    <row r="241" spans="1:43" ht="15">
      <c r="A241" s="18">
        <v>239</v>
      </c>
      <c r="B241" s="19" t="s">
        <v>899</v>
      </c>
      <c r="C241" s="19" t="s">
        <v>1044</v>
      </c>
      <c r="D241" s="19" t="s">
        <v>1045</v>
      </c>
      <c r="E241" s="19" t="s">
        <v>1046</v>
      </c>
      <c r="F241" s="19" t="s">
        <v>1047</v>
      </c>
      <c r="G241" s="51" t="s">
        <v>1044</v>
      </c>
      <c r="H241" s="19">
        <v>4</v>
      </c>
      <c r="I241" s="19">
        <v>4</v>
      </c>
      <c r="J241" s="19" t="s">
        <v>47</v>
      </c>
      <c r="K241" s="19">
        <f t="shared" si="31"/>
        <v>44760</v>
      </c>
      <c r="L241" s="19">
        <v>8760</v>
      </c>
      <c r="M241" s="19">
        <v>36000</v>
      </c>
      <c r="N241" s="19">
        <v>10560</v>
      </c>
      <c r="O241" s="19">
        <f t="shared" si="32"/>
        <v>22369</v>
      </c>
      <c r="P241" s="19">
        <v>4415</v>
      </c>
      <c r="Q241" s="19">
        <v>10605</v>
      </c>
      <c r="R241" s="19">
        <v>3720</v>
      </c>
      <c r="S241" s="19"/>
      <c r="T241" s="19"/>
      <c r="U241" s="19"/>
      <c r="V241" s="19"/>
      <c r="W241" s="19">
        <v>3629</v>
      </c>
      <c r="X241" s="19"/>
      <c r="Y241" s="19">
        <f t="shared" si="33"/>
        <v>0</v>
      </c>
      <c r="Z241" s="19"/>
      <c r="AA241" s="19"/>
      <c r="AB241" s="19">
        <f t="shared" si="34"/>
        <v>77689</v>
      </c>
      <c r="AC241" s="19">
        <f t="shared" si="35"/>
        <v>77689</v>
      </c>
      <c r="AD241" s="19">
        <f t="shared" si="36"/>
        <v>19422.25</v>
      </c>
      <c r="AE241" s="19" t="s">
        <v>48</v>
      </c>
      <c r="AF241" s="25">
        <v>15995</v>
      </c>
      <c r="AG241" s="32">
        <f t="shared" si="37"/>
        <v>0.21427008440137499</v>
      </c>
      <c r="AH241" t="e">
        <f ca="1">IF(_xlfn.XLOOKUP(D241,'参考（不要动）'!A:A,'参考（不要动）'!B:B)&lt;1,"无养老金")</f>
        <v>#NAME?</v>
      </c>
      <c r="AI241" t="b">
        <f>IF(_xlfn.XLOOKUP(D241,'参考（不要动）'!D:D,'参考（不要动）'!E:E)&lt;1,"无公益岗工资")</f>
        <v>0</v>
      </c>
      <c r="AJ241" t="e">
        <f ca="1">IF(_xlfn.XLOOKUP(D241,'参考（不要动）'!G:G,'参考（不要动）'!H:H)&lt;1,"无其他工资")</f>
        <v>#NAME?</v>
      </c>
      <c r="AK241" t="b">
        <f>IF(_xlfn.XLOOKUP(D241,'参考（不要动）'!J:J,'参考（不要动）'!K:K)&lt;1,"无低保金")</f>
        <v>0</v>
      </c>
      <c r="AL241" t="b">
        <f>IF(_xlfn.XLOOKUP(D241,'参考（不要动）'!M:M,'参考（不要动）'!N:N)&lt;1,"无五保金")</f>
        <v>0</v>
      </c>
      <c r="AM241" t="e">
        <f>IF(_xlfn.XLOOKUP(D241,'参考（不要动）'!P:P,'参考（不要动）'!Q:Q)&lt;1,"无产业奖励2000元")</f>
        <v>#N/A</v>
      </c>
      <c r="AN241" t="e">
        <f>_xlfn.XLOOKUP(D241,'参考（不要动）'!S:S,'参考（不要动）'!W:W)</f>
        <v>#N/A</v>
      </c>
      <c r="AO241" t="str">
        <f t="shared" si="38"/>
        <v>合格</v>
      </c>
      <c r="AP241" s="31" t="e">
        <f t="shared" si="39"/>
        <v>#DIV/0!</v>
      </c>
      <c r="AQ241" s="31" t="e">
        <f t="shared" si="40"/>
        <v>#DIV/0!</v>
      </c>
    </row>
    <row r="242" spans="1:43" ht="15">
      <c r="A242" s="18">
        <v>240</v>
      </c>
      <c r="B242" s="19" t="s">
        <v>899</v>
      </c>
      <c r="C242" s="19" t="s">
        <v>1048</v>
      </c>
      <c r="D242" s="19" t="s">
        <v>1049</v>
      </c>
      <c r="E242" s="19" t="s">
        <v>1050</v>
      </c>
      <c r="F242" s="19" t="s">
        <v>1051</v>
      </c>
      <c r="G242" s="51" t="s">
        <v>1048</v>
      </c>
      <c r="H242" s="19">
        <v>2</v>
      </c>
      <c r="I242" s="19">
        <v>2</v>
      </c>
      <c r="J242" s="19" t="s">
        <v>47</v>
      </c>
      <c r="K242" s="19">
        <f t="shared" si="31"/>
        <v>8760</v>
      </c>
      <c r="L242" s="19">
        <v>8760</v>
      </c>
      <c r="M242" s="19"/>
      <c r="N242" s="19"/>
      <c r="O242" s="19">
        <f t="shared" si="32"/>
        <v>7245.88</v>
      </c>
      <c r="P242" s="19"/>
      <c r="Q242" s="19"/>
      <c r="R242" s="19">
        <v>3720</v>
      </c>
      <c r="S242" s="19"/>
      <c r="T242" s="19"/>
      <c r="U242" s="19"/>
      <c r="V242" s="19"/>
      <c r="W242" s="19">
        <v>3525.88</v>
      </c>
      <c r="X242" s="19">
        <v>66940</v>
      </c>
      <c r="Y242" s="19">
        <f t="shared" si="33"/>
        <v>32740</v>
      </c>
      <c r="Z242" s="19">
        <v>32740</v>
      </c>
      <c r="AA242" s="19"/>
      <c r="AB242" s="19">
        <f t="shared" si="34"/>
        <v>82945.88</v>
      </c>
      <c r="AC242" s="19">
        <f t="shared" si="35"/>
        <v>50205.88</v>
      </c>
      <c r="AD242" s="19">
        <f t="shared" si="36"/>
        <v>25102.94</v>
      </c>
      <c r="AE242" s="19" t="s">
        <v>48</v>
      </c>
      <c r="AF242" s="25">
        <v>24679.74</v>
      </c>
      <c r="AG242" s="31">
        <f t="shared" si="37"/>
        <v>1.7147668492455598E-2</v>
      </c>
      <c r="AH242" t="e">
        <f ca="1">IF(_xlfn.XLOOKUP(D242,'参考（不要动）'!A:A,'参考（不要动）'!B:B)&lt;1,"无养老金")</f>
        <v>#NAME?</v>
      </c>
      <c r="AI242" t="b">
        <f>IF(_xlfn.XLOOKUP(D242,'参考（不要动）'!D:D,'参考（不要动）'!E:E)&lt;1,"无公益岗工资")</f>
        <v>0</v>
      </c>
      <c r="AJ242" t="e">
        <f ca="1">IF(_xlfn.XLOOKUP(D242,'参考（不要动）'!G:G,'参考（不要动）'!H:H)&lt;1,"无其他工资")</f>
        <v>#NAME?</v>
      </c>
      <c r="AK242" t="e">
        <f>IF(_xlfn.XLOOKUP(D242,'参考（不要动）'!J:J,'参考（不要动）'!K:K)&lt;1,"无低保金")</f>
        <v>#N/A</v>
      </c>
      <c r="AL242" t="e">
        <f>IF(_xlfn.XLOOKUP(D242,'参考（不要动）'!M:M,'参考（不要动）'!N:N)&lt;1,"无五保金")</f>
        <v>#N/A</v>
      </c>
      <c r="AM242" t="e">
        <f>IF(_xlfn.XLOOKUP(D242,'参考（不要动）'!P:P,'参考（不要动）'!Q:Q)&lt;1,"无产业奖励2000元")</f>
        <v>#N/A</v>
      </c>
      <c r="AN242" t="e">
        <f>_xlfn.XLOOKUP(D242,'参考（不要动）'!S:S,'参考（不要动）'!W:W)</f>
        <v>#N/A</v>
      </c>
      <c r="AO242" t="str">
        <f t="shared" si="38"/>
        <v>合格</v>
      </c>
      <c r="AP242" s="31">
        <f t="shared" si="39"/>
        <v>0.489094711682103</v>
      </c>
      <c r="AQ242" s="31" t="str">
        <f t="shared" si="40"/>
        <v>合格</v>
      </c>
    </row>
    <row r="243" spans="1:43" ht="15">
      <c r="A243" s="18">
        <v>241</v>
      </c>
      <c r="B243" s="19" t="s">
        <v>899</v>
      </c>
      <c r="C243" s="19" t="s">
        <v>1052</v>
      </c>
      <c r="D243" s="19" t="s">
        <v>1053</v>
      </c>
      <c r="E243" s="19" t="s">
        <v>1054</v>
      </c>
      <c r="F243" s="19" t="s">
        <v>1055</v>
      </c>
      <c r="G243" s="51" t="s">
        <v>1052</v>
      </c>
      <c r="H243" s="19">
        <v>2</v>
      </c>
      <c r="I243" s="19">
        <v>2</v>
      </c>
      <c r="J243" s="19" t="s">
        <v>47</v>
      </c>
      <c r="K243" s="19">
        <f t="shared" si="31"/>
        <v>0</v>
      </c>
      <c r="L243" s="19"/>
      <c r="M243" s="19"/>
      <c r="N243" s="19">
        <v>3000</v>
      </c>
      <c r="O243" s="19">
        <f t="shared" si="32"/>
        <v>13663.38</v>
      </c>
      <c r="P243" s="19">
        <v>5270</v>
      </c>
      <c r="Q243" s="19"/>
      <c r="R243" s="19"/>
      <c r="S243" s="19"/>
      <c r="T243" s="19"/>
      <c r="U243" s="19"/>
      <c r="V243" s="19"/>
      <c r="W243" s="19">
        <v>8393.3799999999992</v>
      </c>
      <c r="X243" s="19">
        <v>17000</v>
      </c>
      <c r="Y243" s="19">
        <f t="shared" si="33"/>
        <v>7000</v>
      </c>
      <c r="Z243" s="19">
        <v>7000</v>
      </c>
      <c r="AA243" s="19"/>
      <c r="AB243" s="19">
        <f t="shared" si="34"/>
        <v>33663.379999999997</v>
      </c>
      <c r="AC243" s="19">
        <f t="shared" si="35"/>
        <v>26663.38</v>
      </c>
      <c r="AD243" s="19">
        <f t="shared" si="36"/>
        <v>13331.69</v>
      </c>
      <c r="AE243" s="19" t="s">
        <v>124</v>
      </c>
      <c r="AF243" s="25">
        <v>0</v>
      </c>
      <c r="AG243" s="30" t="e">
        <f t="shared" si="37"/>
        <v>#DIV/0!</v>
      </c>
      <c r="AH243" t="e">
        <f ca="1">IF(_xlfn.XLOOKUP(D243,'参考（不要动）'!A:A,'参考（不要动）'!B:B)&lt;1,"无养老金")</f>
        <v>#NAME?</v>
      </c>
      <c r="AI243" t="e">
        <f>IF(_xlfn.XLOOKUP(D243,'参考（不要动）'!D:D,'参考（不要动）'!E:E)&lt;1,"无公益岗工资")</f>
        <v>#N/A</v>
      </c>
      <c r="AJ243" t="e">
        <f ca="1">IF(_xlfn.XLOOKUP(D243,'参考（不要动）'!G:G,'参考（不要动）'!H:H)&lt;1,"无其他工资")</f>
        <v>#NAME?</v>
      </c>
      <c r="AK243" t="b">
        <f>IF(_xlfn.XLOOKUP(D243,'参考（不要动）'!J:J,'参考（不要动）'!K:K)&lt;1,"无低保金")</f>
        <v>0</v>
      </c>
      <c r="AL243" t="e">
        <f>IF(_xlfn.XLOOKUP(D243,'参考（不要动）'!M:M,'参考（不要动）'!N:N)&lt;1,"无五保金")</f>
        <v>#N/A</v>
      </c>
      <c r="AM243" t="e">
        <f>IF(_xlfn.XLOOKUP(D243,'参考（不要动）'!P:P,'参考（不要动）'!Q:Q)&lt;1,"无产业奖励2000元")</f>
        <v>#N/A</v>
      </c>
      <c r="AN243" t="e">
        <f>_xlfn.XLOOKUP(D243,'参考（不要动）'!S:S,'参考（不要动）'!W:W)</f>
        <v>#N/A</v>
      </c>
      <c r="AO243" t="str">
        <f t="shared" si="38"/>
        <v>合格</v>
      </c>
      <c r="AP243" s="31">
        <f t="shared" si="39"/>
        <v>0.41176470588235298</v>
      </c>
      <c r="AQ243" s="31" t="str">
        <f t="shared" si="40"/>
        <v>合格</v>
      </c>
    </row>
    <row r="244" spans="1:43" ht="15">
      <c r="A244" s="18">
        <v>242</v>
      </c>
      <c r="B244" s="19" t="s">
        <v>1056</v>
      </c>
      <c r="C244" s="19" t="s">
        <v>1057</v>
      </c>
      <c r="D244" s="19" t="s">
        <v>1058</v>
      </c>
      <c r="E244" s="19" t="s">
        <v>1059</v>
      </c>
      <c r="F244" s="19" t="s">
        <v>1060</v>
      </c>
      <c r="G244" s="51" t="s">
        <v>1057</v>
      </c>
      <c r="H244" s="19">
        <v>2</v>
      </c>
      <c r="I244" s="19">
        <v>2</v>
      </c>
      <c r="J244" s="19" t="s">
        <v>47</v>
      </c>
      <c r="K244" s="19">
        <f t="shared" si="31"/>
        <v>4000</v>
      </c>
      <c r="L244" s="19"/>
      <c r="M244" s="22">
        <v>4000</v>
      </c>
      <c r="N244" s="22">
        <v>6600</v>
      </c>
      <c r="O244" s="19">
        <f t="shared" si="32"/>
        <v>13988.92</v>
      </c>
      <c r="P244" s="19">
        <v>8460</v>
      </c>
      <c r="Q244" s="19"/>
      <c r="R244" s="19">
        <v>3792</v>
      </c>
      <c r="S244" s="19"/>
      <c r="T244" s="19"/>
      <c r="U244" s="19"/>
      <c r="V244" s="19"/>
      <c r="W244" s="22">
        <v>1736.92</v>
      </c>
      <c r="X244" s="22">
        <v>20000</v>
      </c>
      <c r="Y244" s="19">
        <f t="shared" si="33"/>
        <v>5000</v>
      </c>
      <c r="Z244" s="22">
        <v>5000</v>
      </c>
      <c r="AA244" s="22"/>
      <c r="AB244" s="19">
        <f t="shared" si="34"/>
        <v>44588.92</v>
      </c>
      <c r="AC244" s="19">
        <f t="shared" si="35"/>
        <v>39588.92</v>
      </c>
      <c r="AD244" s="19">
        <f t="shared" si="36"/>
        <v>19794.46</v>
      </c>
      <c r="AE244" s="19" t="s">
        <v>53</v>
      </c>
      <c r="AF244" s="25">
        <v>12817.17</v>
      </c>
      <c r="AG244" s="32">
        <f t="shared" si="37"/>
        <v>0.54437055917959998</v>
      </c>
      <c r="AH244" t="e">
        <f ca="1">IF(_xlfn.XLOOKUP(D244,'参考（不要动）'!A:A,'参考（不要动）'!B:B)&lt;1,"无养老金")</f>
        <v>#NAME?</v>
      </c>
      <c r="AI244" t="e">
        <f>IF(_xlfn.XLOOKUP(D244,'参考（不要动）'!D:D,'参考（不要动）'!E:E)&lt;1,"无公益岗工资")</f>
        <v>#N/A</v>
      </c>
      <c r="AJ244" t="e">
        <f ca="1">IF(_xlfn.XLOOKUP(D244,'参考（不要动）'!G:G,'参考（不要动）'!H:H)&lt;1,"无其他工资")</f>
        <v>#NAME?</v>
      </c>
      <c r="AK244" t="b">
        <f>IF(_xlfn.XLOOKUP(D244,'参考（不要动）'!J:J,'参考（不要动）'!K:K)&lt;1,"无低保金")</f>
        <v>0</v>
      </c>
      <c r="AL244" t="e">
        <f>IF(_xlfn.XLOOKUP(D244,'参考（不要动）'!M:M,'参考（不要动）'!N:N)&lt;1,"无五保金")</f>
        <v>#N/A</v>
      </c>
      <c r="AM244" t="e">
        <f>IF(_xlfn.XLOOKUP(D244,'参考（不要动）'!P:P,'参考（不要动）'!Q:Q)&lt;1,"无产业奖励2000元")</f>
        <v>#N/A</v>
      </c>
      <c r="AN244" t="e">
        <f>_xlfn.XLOOKUP(D244,'参考（不要动）'!S:S,'参考（不要动）'!W:W)</f>
        <v>#N/A</v>
      </c>
      <c r="AO244" t="str">
        <f t="shared" si="38"/>
        <v>合格</v>
      </c>
      <c r="AP244" s="31">
        <f t="shared" si="39"/>
        <v>0.25</v>
      </c>
      <c r="AQ244" s="31" t="str">
        <f t="shared" si="40"/>
        <v>合格</v>
      </c>
    </row>
    <row r="245" spans="1:43" ht="15">
      <c r="A245" s="18">
        <v>243</v>
      </c>
      <c r="B245" s="19" t="s">
        <v>1056</v>
      </c>
      <c r="C245" s="19" t="s">
        <v>1061</v>
      </c>
      <c r="D245" s="19" t="s">
        <v>1062</v>
      </c>
      <c r="E245" s="19" t="s">
        <v>1063</v>
      </c>
      <c r="F245" s="19" t="s">
        <v>1064</v>
      </c>
      <c r="G245" s="51" t="s">
        <v>1061</v>
      </c>
      <c r="H245" s="19">
        <v>2</v>
      </c>
      <c r="I245" s="19">
        <v>2</v>
      </c>
      <c r="J245" s="19" t="s">
        <v>47</v>
      </c>
      <c r="K245" s="19">
        <f t="shared" si="31"/>
        <v>0</v>
      </c>
      <c r="L245" s="19"/>
      <c r="M245" s="19"/>
      <c r="N245" s="19"/>
      <c r="O245" s="19">
        <f t="shared" si="32"/>
        <v>2877.92</v>
      </c>
      <c r="P245" s="19"/>
      <c r="Q245" s="19"/>
      <c r="R245" s="19"/>
      <c r="S245" s="19"/>
      <c r="T245" s="19"/>
      <c r="U245" s="19"/>
      <c r="V245" s="19"/>
      <c r="W245" s="22">
        <v>2877.92</v>
      </c>
      <c r="X245" s="22">
        <v>85500</v>
      </c>
      <c r="Y245" s="19">
        <f t="shared" si="33"/>
        <v>20000</v>
      </c>
      <c r="Z245" s="22">
        <v>20000</v>
      </c>
      <c r="AA245" s="22"/>
      <c r="AB245" s="19">
        <f t="shared" si="34"/>
        <v>88377.919999999998</v>
      </c>
      <c r="AC245" s="19">
        <f t="shared" si="35"/>
        <v>68377.919999999998</v>
      </c>
      <c r="AD245" s="19">
        <f t="shared" si="36"/>
        <v>34188.959999999999</v>
      </c>
      <c r="AE245" s="19" t="s">
        <v>53</v>
      </c>
      <c r="AF245" s="25">
        <v>30014.97</v>
      </c>
      <c r="AG245" s="30">
        <f t="shared" si="37"/>
        <v>0.13906360725997699</v>
      </c>
      <c r="AH245" t="e">
        <f ca="1">IF(_xlfn.XLOOKUP(D245,'参考（不要动）'!A:A,'参考（不要动）'!B:B)&lt;1,"无养老金")</f>
        <v>#NAME?</v>
      </c>
      <c r="AI245" t="e">
        <f>IF(_xlfn.XLOOKUP(D245,'参考（不要动）'!D:D,'参考（不要动）'!E:E)&lt;1,"无公益岗工资")</f>
        <v>#N/A</v>
      </c>
      <c r="AJ245" t="e">
        <f ca="1">IF(_xlfn.XLOOKUP(D245,'参考（不要动）'!G:G,'参考（不要动）'!H:H)&lt;1,"无其他工资")</f>
        <v>#NAME?</v>
      </c>
      <c r="AK245" t="e">
        <f>IF(_xlfn.XLOOKUP(D245,'参考（不要动）'!J:J,'参考（不要动）'!K:K)&lt;1,"无低保金")</f>
        <v>#N/A</v>
      </c>
      <c r="AL245" t="e">
        <f>IF(_xlfn.XLOOKUP(D245,'参考（不要动）'!M:M,'参考（不要动）'!N:N)&lt;1,"无五保金")</f>
        <v>#N/A</v>
      </c>
      <c r="AM245" t="e">
        <f>IF(_xlfn.XLOOKUP(D245,'参考（不要动）'!P:P,'参考（不要动）'!Q:Q)&lt;1,"无产业奖励2000元")</f>
        <v>#N/A</v>
      </c>
      <c r="AN245" t="e">
        <f>_xlfn.XLOOKUP(D245,'参考（不要动）'!S:S,'参考（不要动）'!W:W)</f>
        <v>#N/A</v>
      </c>
      <c r="AO245" t="str">
        <f t="shared" si="38"/>
        <v>合格</v>
      </c>
      <c r="AP245" s="31">
        <f t="shared" si="39"/>
        <v>0.233918128654971</v>
      </c>
      <c r="AQ245" s="31" t="str">
        <f t="shared" si="40"/>
        <v>合格</v>
      </c>
    </row>
    <row r="246" spans="1:43" ht="15">
      <c r="A246" s="18">
        <v>244</v>
      </c>
      <c r="B246" s="19" t="s">
        <v>1056</v>
      </c>
      <c r="C246" s="19" t="s">
        <v>1065</v>
      </c>
      <c r="D246" s="19" t="s">
        <v>1066</v>
      </c>
      <c r="E246" s="19" t="s">
        <v>1067</v>
      </c>
      <c r="F246" s="19" t="s">
        <v>1068</v>
      </c>
      <c r="G246" s="51" t="s">
        <v>1069</v>
      </c>
      <c r="H246" s="19">
        <v>3</v>
      </c>
      <c r="I246" s="19">
        <v>3</v>
      </c>
      <c r="J246" s="19" t="s">
        <v>47</v>
      </c>
      <c r="K246" s="19">
        <f t="shared" si="31"/>
        <v>32000</v>
      </c>
      <c r="L246" s="19"/>
      <c r="M246" s="22">
        <v>32000</v>
      </c>
      <c r="N246" s="22">
        <v>22000</v>
      </c>
      <c r="O246" s="19">
        <f t="shared" si="32"/>
        <v>5864.54</v>
      </c>
      <c r="P246" s="19"/>
      <c r="Q246" s="19"/>
      <c r="R246" s="19"/>
      <c r="S246" s="19"/>
      <c r="T246" s="19"/>
      <c r="U246" s="19"/>
      <c r="V246" s="19"/>
      <c r="W246" s="22">
        <v>5864.54</v>
      </c>
      <c r="X246" s="22"/>
      <c r="Y246" s="19">
        <f t="shared" si="33"/>
        <v>0</v>
      </c>
      <c r="Z246" s="22"/>
      <c r="AA246" s="22"/>
      <c r="AB246" s="19">
        <f t="shared" si="34"/>
        <v>59864.54</v>
      </c>
      <c r="AC246" s="19">
        <f t="shared" si="35"/>
        <v>59864.54</v>
      </c>
      <c r="AD246" s="19">
        <f t="shared" si="36"/>
        <v>19954.846666666701</v>
      </c>
      <c r="AE246" s="19" t="s">
        <v>48</v>
      </c>
      <c r="AF246" s="25">
        <v>16954.849999999999</v>
      </c>
      <c r="AG246" s="30">
        <f t="shared" si="37"/>
        <v>0.17694032484313901</v>
      </c>
      <c r="AH246" t="e">
        <f ca="1">IF(_xlfn.XLOOKUP(D246,'参考（不要动）'!A:A,'参考（不要动）'!B:B)&lt;1,"无养老金")</f>
        <v>#NAME?</v>
      </c>
      <c r="AI246" t="e">
        <f>IF(_xlfn.XLOOKUP(D246,'参考（不要动）'!D:D,'参考（不要动）'!E:E)&lt;1,"无公益岗工资")</f>
        <v>#N/A</v>
      </c>
      <c r="AJ246" t="e">
        <f ca="1">IF(_xlfn.XLOOKUP(D246,'参考（不要动）'!G:G,'参考（不要动）'!H:H)&lt;1,"无其他工资")</f>
        <v>#NAME?</v>
      </c>
      <c r="AK246" t="e">
        <f>IF(_xlfn.XLOOKUP(D246,'参考（不要动）'!J:J,'参考（不要动）'!K:K)&lt;1,"无低保金")</f>
        <v>#N/A</v>
      </c>
      <c r="AL246" t="e">
        <f>IF(_xlfn.XLOOKUP(D246,'参考（不要动）'!M:M,'参考（不要动）'!N:N)&lt;1,"无五保金")</f>
        <v>#N/A</v>
      </c>
      <c r="AM246" t="e">
        <f>IF(_xlfn.XLOOKUP(D246,'参考（不要动）'!P:P,'参考（不要动）'!Q:Q)&lt;1,"无产业奖励2000元")</f>
        <v>#N/A</v>
      </c>
      <c r="AN246" t="e">
        <f>_xlfn.XLOOKUP(D246,'参考（不要动）'!S:S,'参考（不要动）'!W:W)</f>
        <v>#N/A</v>
      </c>
      <c r="AO246" t="str">
        <f t="shared" si="38"/>
        <v>合格</v>
      </c>
      <c r="AP246" s="31" t="e">
        <f t="shared" si="39"/>
        <v>#DIV/0!</v>
      </c>
      <c r="AQ246" s="31" t="e">
        <f t="shared" si="40"/>
        <v>#DIV/0!</v>
      </c>
    </row>
    <row r="247" spans="1:43" ht="15">
      <c r="A247" s="18">
        <v>245</v>
      </c>
      <c r="B247" s="19" t="s">
        <v>1056</v>
      </c>
      <c r="C247" s="19" t="s">
        <v>1070</v>
      </c>
      <c r="D247" s="19" t="s">
        <v>1071</v>
      </c>
      <c r="E247" s="19" t="s">
        <v>1072</v>
      </c>
      <c r="F247" s="19" t="s">
        <v>1073</v>
      </c>
      <c r="G247" s="51" t="s">
        <v>1070</v>
      </c>
      <c r="H247" s="19">
        <v>3</v>
      </c>
      <c r="I247" s="19">
        <v>3</v>
      </c>
      <c r="J247" s="19" t="s">
        <v>47</v>
      </c>
      <c r="K247" s="19">
        <f t="shared" si="31"/>
        <v>65000</v>
      </c>
      <c r="L247" s="19"/>
      <c r="M247" s="22">
        <v>65000</v>
      </c>
      <c r="N247" s="19"/>
      <c r="O247" s="19">
        <f t="shared" si="32"/>
        <v>382.84</v>
      </c>
      <c r="P247" s="19"/>
      <c r="Q247" s="19"/>
      <c r="R247" s="19"/>
      <c r="S247" s="19"/>
      <c r="T247" s="19"/>
      <c r="U247" s="19"/>
      <c r="V247" s="19"/>
      <c r="W247" s="22">
        <v>382.84</v>
      </c>
      <c r="X247" s="22">
        <v>50000</v>
      </c>
      <c r="Y247" s="19">
        <f t="shared" si="33"/>
        <v>20000</v>
      </c>
      <c r="Z247" s="22">
        <v>20000</v>
      </c>
      <c r="AA247" s="22"/>
      <c r="AB247" s="19">
        <f t="shared" si="34"/>
        <v>115382.84</v>
      </c>
      <c r="AC247" s="19">
        <f t="shared" si="35"/>
        <v>95382.84</v>
      </c>
      <c r="AD247" s="19">
        <f t="shared" si="36"/>
        <v>31794.28</v>
      </c>
      <c r="AE247" s="19" t="s">
        <v>48</v>
      </c>
      <c r="AF247" s="25">
        <v>29794.080000000002</v>
      </c>
      <c r="AG247" s="31">
        <f t="shared" si="37"/>
        <v>6.7134142084601903E-2</v>
      </c>
      <c r="AH247" t="e">
        <f ca="1">IF(_xlfn.XLOOKUP(D247,'参考（不要动）'!A:A,'参考（不要动）'!B:B)&lt;1,"无养老金")</f>
        <v>#NAME?</v>
      </c>
      <c r="AI247" t="e">
        <f>IF(_xlfn.XLOOKUP(D247,'参考（不要动）'!D:D,'参考（不要动）'!E:E)&lt;1,"无公益岗工资")</f>
        <v>#N/A</v>
      </c>
      <c r="AJ247" t="e">
        <f ca="1">IF(_xlfn.XLOOKUP(D247,'参考（不要动）'!G:G,'参考（不要动）'!H:H)&lt;1,"无其他工资")</f>
        <v>#NAME?</v>
      </c>
      <c r="AK247" t="e">
        <f>IF(_xlfn.XLOOKUP(D247,'参考（不要动）'!J:J,'参考（不要动）'!K:K)&lt;1,"无低保金")</f>
        <v>#N/A</v>
      </c>
      <c r="AL247" t="e">
        <f>IF(_xlfn.XLOOKUP(D247,'参考（不要动）'!M:M,'参考（不要动）'!N:N)&lt;1,"无五保金")</f>
        <v>#N/A</v>
      </c>
      <c r="AM247" t="e">
        <f>IF(_xlfn.XLOOKUP(D247,'参考（不要动）'!P:P,'参考（不要动）'!Q:Q)&lt;1,"无产业奖励2000元")</f>
        <v>#N/A</v>
      </c>
      <c r="AN247" t="e">
        <f>_xlfn.XLOOKUP(D247,'参考（不要动）'!S:S,'参考（不要动）'!W:W)</f>
        <v>#N/A</v>
      </c>
      <c r="AO247" t="str">
        <f t="shared" si="38"/>
        <v>合格</v>
      </c>
      <c r="AP247" s="31">
        <f t="shared" si="39"/>
        <v>0.4</v>
      </c>
      <c r="AQ247" s="31" t="str">
        <f t="shared" si="40"/>
        <v>合格</v>
      </c>
    </row>
    <row r="248" spans="1:43" ht="15">
      <c r="A248" s="18">
        <v>246</v>
      </c>
      <c r="B248" s="19" t="s">
        <v>1056</v>
      </c>
      <c r="C248" s="19" t="s">
        <v>1074</v>
      </c>
      <c r="D248" s="19" t="s">
        <v>1075</v>
      </c>
      <c r="E248" s="19" t="s">
        <v>1076</v>
      </c>
      <c r="F248" s="19" t="s">
        <v>1077</v>
      </c>
      <c r="G248" s="51" t="s">
        <v>1074</v>
      </c>
      <c r="H248" s="19">
        <v>4</v>
      </c>
      <c r="I248" s="19">
        <v>4</v>
      </c>
      <c r="J248" s="19" t="s">
        <v>47</v>
      </c>
      <c r="K248" s="19">
        <f t="shared" si="31"/>
        <v>0</v>
      </c>
      <c r="L248" s="19"/>
      <c r="M248" s="19"/>
      <c r="N248" s="19"/>
      <c r="O248" s="19">
        <f t="shared" si="32"/>
        <v>11133.26</v>
      </c>
      <c r="P248" s="19"/>
      <c r="Q248" s="19"/>
      <c r="R248" s="19"/>
      <c r="S248" s="19"/>
      <c r="T248" s="19"/>
      <c r="U248" s="19"/>
      <c r="V248" s="19"/>
      <c r="W248" s="22">
        <v>11133.26</v>
      </c>
      <c r="X248" s="22">
        <v>152000</v>
      </c>
      <c r="Y248" s="19">
        <f t="shared" si="33"/>
        <v>76500</v>
      </c>
      <c r="Z248" s="22">
        <v>76500</v>
      </c>
      <c r="AA248" s="22"/>
      <c r="AB248" s="19">
        <f t="shared" si="34"/>
        <v>163133.26</v>
      </c>
      <c r="AC248" s="19">
        <f t="shared" si="35"/>
        <v>86633.26</v>
      </c>
      <c r="AD248" s="19">
        <f t="shared" si="36"/>
        <v>21658.314999999999</v>
      </c>
      <c r="AE248" s="19" t="s">
        <v>53</v>
      </c>
      <c r="AF248" s="25">
        <v>21033.32</v>
      </c>
      <c r="AG248" s="31">
        <f t="shared" si="37"/>
        <v>2.9714519628855501E-2</v>
      </c>
      <c r="AH248" t="e">
        <f ca="1">IF(_xlfn.XLOOKUP(D248,'参考（不要动）'!A:A,'参考（不要动）'!B:B)&lt;1,"无养老金")</f>
        <v>#NAME?</v>
      </c>
      <c r="AI248" t="e">
        <f>IF(_xlfn.XLOOKUP(D248,'参考（不要动）'!D:D,'参考（不要动）'!E:E)&lt;1,"无公益岗工资")</f>
        <v>#N/A</v>
      </c>
      <c r="AJ248" t="e">
        <f ca="1">IF(_xlfn.XLOOKUP(D248,'参考（不要动）'!G:G,'参考（不要动）'!H:H)&lt;1,"无其他工资")</f>
        <v>#NAME?</v>
      </c>
      <c r="AK248" t="e">
        <f>IF(_xlfn.XLOOKUP(D248,'参考（不要动）'!J:J,'参考（不要动）'!K:K)&lt;1,"无低保金")</f>
        <v>#N/A</v>
      </c>
      <c r="AL248" t="e">
        <f>IF(_xlfn.XLOOKUP(D248,'参考（不要动）'!M:M,'参考（不要动）'!N:N)&lt;1,"无五保金")</f>
        <v>#N/A</v>
      </c>
      <c r="AM248" t="e">
        <f>IF(_xlfn.XLOOKUP(D248,'参考（不要动）'!P:P,'参考（不要动）'!Q:Q)&lt;1,"无产业奖励2000元")</f>
        <v>#N/A</v>
      </c>
      <c r="AN248" t="e">
        <f>_xlfn.XLOOKUP(D248,'参考（不要动）'!S:S,'参考（不要动）'!W:W)</f>
        <v>#N/A</v>
      </c>
      <c r="AO248" t="str">
        <f t="shared" si="38"/>
        <v>合格</v>
      </c>
      <c r="AP248" s="31">
        <f t="shared" si="39"/>
        <v>0.50328947368421095</v>
      </c>
      <c r="AQ248" s="31" t="str">
        <f t="shared" si="40"/>
        <v>合格</v>
      </c>
    </row>
    <row r="249" spans="1:43" ht="15">
      <c r="A249" s="18">
        <v>247</v>
      </c>
      <c r="B249" s="19" t="s">
        <v>1056</v>
      </c>
      <c r="C249" s="19" t="s">
        <v>1078</v>
      </c>
      <c r="D249" s="19" t="s">
        <v>1079</v>
      </c>
      <c r="E249" s="19" t="s">
        <v>1080</v>
      </c>
      <c r="F249" s="19" t="s">
        <v>1081</v>
      </c>
      <c r="G249" s="51" t="s">
        <v>1078</v>
      </c>
      <c r="H249" s="19">
        <v>3</v>
      </c>
      <c r="I249" s="19">
        <v>3</v>
      </c>
      <c r="J249" s="19" t="s">
        <v>47</v>
      </c>
      <c r="K249" s="19">
        <f t="shared" si="31"/>
        <v>43700</v>
      </c>
      <c r="L249" s="19">
        <v>8700</v>
      </c>
      <c r="M249" s="22">
        <v>35000</v>
      </c>
      <c r="N249" s="19"/>
      <c r="O249" s="19">
        <f t="shared" si="32"/>
        <v>1729.08</v>
      </c>
      <c r="P249" s="19"/>
      <c r="Q249" s="19"/>
      <c r="R249" s="19"/>
      <c r="S249" s="19"/>
      <c r="T249" s="19"/>
      <c r="U249" s="19"/>
      <c r="V249" s="19"/>
      <c r="W249" s="22">
        <v>1729.08</v>
      </c>
      <c r="X249" s="22">
        <v>95229</v>
      </c>
      <c r="Y249" s="19">
        <f t="shared" si="33"/>
        <v>50000</v>
      </c>
      <c r="Z249" s="22">
        <v>50000</v>
      </c>
      <c r="AA249" s="22"/>
      <c r="AB249" s="19">
        <f t="shared" si="34"/>
        <v>140658.07999999999</v>
      </c>
      <c r="AC249" s="19">
        <f t="shared" si="35"/>
        <v>90658.08</v>
      </c>
      <c r="AD249" s="19">
        <f t="shared" si="36"/>
        <v>30219.360000000001</v>
      </c>
      <c r="AE249" s="19" t="s">
        <v>48</v>
      </c>
      <c r="AF249" s="25">
        <v>25576.36</v>
      </c>
      <c r="AG249" s="30">
        <f t="shared" si="37"/>
        <v>0.18153482356363501</v>
      </c>
      <c r="AH249" t="e">
        <f ca="1">IF(_xlfn.XLOOKUP(D249,'参考（不要动）'!A:A,'参考（不要动）'!B:B)&lt;1,"无养老金")</f>
        <v>#NAME?</v>
      </c>
      <c r="AI249" t="b">
        <f>IF(_xlfn.XLOOKUP(D249,'参考（不要动）'!D:D,'参考（不要动）'!E:E)&lt;1,"无公益岗工资")</f>
        <v>0</v>
      </c>
      <c r="AJ249" t="e">
        <f ca="1">IF(_xlfn.XLOOKUP(D249,'参考（不要动）'!G:G,'参考（不要动）'!H:H)&lt;1,"无其他工资")</f>
        <v>#NAME?</v>
      </c>
      <c r="AK249" t="e">
        <f>IF(_xlfn.XLOOKUP(D249,'参考（不要动）'!J:J,'参考（不要动）'!K:K)&lt;1,"无低保金")</f>
        <v>#N/A</v>
      </c>
      <c r="AL249" t="e">
        <f>IF(_xlfn.XLOOKUP(D249,'参考（不要动）'!M:M,'参考（不要动）'!N:N)&lt;1,"无五保金")</f>
        <v>#N/A</v>
      </c>
      <c r="AM249" t="e">
        <f>IF(_xlfn.XLOOKUP(D249,'参考（不要动）'!P:P,'参考（不要动）'!Q:Q)&lt;1,"无产业奖励2000元")</f>
        <v>#N/A</v>
      </c>
      <c r="AN249" t="e">
        <f>_xlfn.XLOOKUP(D249,'参考（不要动）'!S:S,'参考（不要动）'!W:W)</f>
        <v>#N/A</v>
      </c>
      <c r="AO249" t="str">
        <f t="shared" si="38"/>
        <v>合格</v>
      </c>
      <c r="AP249" s="31">
        <f t="shared" si="39"/>
        <v>0.52505014228858904</v>
      </c>
      <c r="AQ249" s="31" t="str">
        <f t="shared" si="40"/>
        <v>合格</v>
      </c>
    </row>
    <row r="250" spans="1:43" ht="15">
      <c r="A250" s="18">
        <v>248</v>
      </c>
      <c r="B250" s="19" t="s">
        <v>1056</v>
      </c>
      <c r="C250" s="19" t="s">
        <v>1082</v>
      </c>
      <c r="D250" s="19" t="s">
        <v>1083</v>
      </c>
      <c r="E250" s="19" t="s">
        <v>1084</v>
      </c>
      <c r="F250" s="19" t="s">
        <v>337</v>
      </c>
      <c r="G250" s="51" t="s">
        <v>1082</v>
      </c>
      <c r="H250" s="19">
        <v>2</v>
      </c>
      <c r="I250" s="19">
        <v>2</v>
      </c>
      <c r="J250" s="19" t="s">
        <v>47</v>
      </c>
      <c r="K250" s="19">
        <f t="shared" si="31"/>
        <v>19000</v>
      </c>
      <c r="L250" s="19"/>
      <c r="M250" s="22">
        <v>19000</v>
      </c>
      <c r="N250" s="22">
        <v>6600</v>
      </c>
      <c r="O250" s="19">
        <f t="shared" si="32"/>
        <v>17258.48</v>
      </c>
      <c r="P250" s="19"/>
      <c r="Q250" s="19"/>
      <c r="R250" s="19">
        <v>3792</v>
      </c>
      <c r="S250" s="19"/>
      <c r="T250" s="19"/>
      <c r="U250" s="19"/>
      <c r="V250" s="19"/>
      <c r="W250" s="22">
        <v>13466.48</v>
      </c>
      <c r="X250" s="19"/>
      <c r="Y250" s="19">
        <f t="shared" si="33"/>
        <v>0</v>
      </c>
      <c r="Z250" s="19"/>
      <c r="AA250" s="19"/>
      <c r="AB250" s="19">
        <f t="shared" si="34"/>
        <v>42858.48</v>
      </c>
      <c r="AC250" s="19">
        <f t="shared" si="35"/>
        <v>42858.48</v>
      </c>
      <c r="AD250" s="19">
        <f t="shared" si="36"/>
        <v>21429.24</v>
      </c>
      <c r="AE250" s="19" t="s">
        <v>53</v>
      </c>
      <c r="AF250" s="25">
        <v>19033.240000000002</v>
      </c>
      <c r="AG250" s="30">
        <f t="shared" si="37"/>
        <v>0.12588503060960701</v>
      </c>
      <c r="AH250" t="e">
        <f ca="1">IF(_xlfn.XLOOKUP(D250,'参考（不要动）'!A:A,'参考（不要动）'!B:B)&lt;1,"无养老金")</f>
        <v>#NAME?</v>
      </c>
      <c r="AI250" t="e">
        <f>IF(_xlfn.XLOOKUP(D250,'参考（不要动）'!D:D,'参考（不要动）'!E:E)&lt;1,"无公益岗工资")</f>
        <v>#N/A</v>
      </c>
      <c r="AJ250" t="e">
        <f ca="1">IF(_xlfn.XLOOKUP(D250,'参考（不要动）'!G:G,'参考（不要动）'!H:H)&lt;1,"无其他工资")</f>
        <v>#NAME?</v>
      </c>
      <c r="AK250" t="e">
        <f>IF(_xlfn.XLOOKUP(D250,'参考（不要动）'!J:J,'参考（不要动）'!K:K)&lt;1,"无低保金")</f>
        <v>#N/A</v>
      </c>
      <c r="AL250" t="e">
        <f>IF(_xlfn.XLOOKUP(D250,'参考（不要动）'!M:M,'参考（不要动）'!N:N)&lt;1,"无五保金")</f>
        <v>#N/A</v>
      </c>
      <c r="AM250" t="e">
        <f>IF(_xlfn.XLOOKUP(D250,'参考（不要动）'!P:P,'参考（不要动）'!Q:Q)&lt;1,"无产业奖励2000元")</f>
        <v>#N/A</v>
      </c>
      <c r="AN250" t="e">
        <f>_xlfn.XLOOKUP(D250,'参考（不要动）'!S:S,'参考（不要动）'!W:W)</f>
        <v>#N/A</v>
      </c>
      <c r="AO250" t="str">
        <f t="shared" si="38"/>
        <v>合格</v>
      </c>
      <c r="AP250" s="31" t="e">
        <f t="shared" si="39"/>
        <v>#DIV/0!</v>
      </c>
      <c r="AQ250" s="31" t="e">
        <f t="shared" si="40"/>
        <v>#DIV/0!</v>
      </c>
    </row>
    <row r="251" spans="1:43" ht="15">
      <c r="A251" s="18">
        <v>249</v>
      </c>
      <c r="B251" s="19" t="s">
        <v>1056</v>
      </c>
      <c r="C251" s="19" t="s">
        <v>1085</v>
      </c>
      <c r="D251" s="19" t="s">
        <v>1086</v>
      </c>
      <c r="E251" s="19" t="s">
        <v>1087</v>
      </c>
      <c r="F251" s="19" t="s">
        <v>1088</v>
      </c>
      <c r="G251" s="51" t="s">
        <v>1085</v>
      </c>
      <c r="H251" s="19">
        <v>3</v>
      </c>
      <c r="I251" s="19">
        <v>3</v>
      </c>
      <c r="J251" s="19" t="s">
        <v>47</v>
      </c>
      <c r="K251" s="19">
        <f t="shared" si="31"/>
        <v>1000</v>
      </c>
      <c r="L251" s="19"/>
      <c r="M251" s="22">
        <v>1000</v>
      </c>
      <c r="N251" s="19"/>
      <c r="O251" s="19">
        <f t="shared" si="32"/>
        <v>460.42</v>
      </c>
      <c r="P251" s="19"/>
      <c r="Q251" s="19"/>
      <c r="R251" s="19"/>
      <c r="S251" s="19"/>
      <c r="T251" s="19"/>
      <c r="U251" s="19"/>
      <c r="V251" s="19"/>
      <c r="W251" s="22">
        <v>460.42</v>
      </c>
      <c r="X251" s="22">
        <v>206000</v>
      </c>
      <c r="Y251" s="19">
        <f t="shared" si="33"/>
        <v>125000</v>
      </c>
      <c r="Z251" s="22">
        <v>125000</v>
      </c>
      <c r="AA251" s="22"/>
      <c r="AB251" s="19">
        <f t="shared" si="34"/>
        <v>207460.42</v>
      </c>
      <c r="AC251" s="19">
        <f t="shared" si="35"/>
        <v>82460.42</v>
      </c>
      <c r="AD251" s="19">
        <f t="shared" si="36"/>
        <v>27486.8066666667</v>
      </c>
      <c r="AE251" s="19" t="s">
        <v>53</v>
      </c>
      <c r="AF251" s="25">
        <v>27153.47</v>
      </c>
      <c r="AG251" s="31">
        <f t="shared" si="37"/>
        <v>1.22760246357721E-2</v>
      </c>
      <c r="AH251" t="e">
        <f ca="1">IF(_xlfn.XLOOKUP(D251,'参考（不要动）'!A:A,'参考（不要动）'!B:B)&lt;1,"无养老金")</f>
        <v>#NAME?</v>
      </c>
      <c r="AI251" t="e">
        <f>IF(_xlfn.XLOOKUP(D251,'参考（不要动）'!D:D,'参考（不要动）'!E:E)&lt;1,"无公益岗工资")</f>
        <v>#N/A</v>
      </c>
      <c r="AJ251" t="e">
        <f ca="1">IF(_xlfn.XLOOKUP(D251,'参考（不要动）'!G:G,'参考（不要动）'!H:H)&lt;1,"无其他工资")</f>
        <v>#NAME?</v>
      </c>
      <c r="AK251" t="e">
        <f>IF(_xlfn.XLOOKUP(D251,'参考（不要动）'!J:J,'参考（不要动）'!K:K)&lt;1,"无低保金")</f>
        <v>#N/A</v>
      </c>
      <c r="AL251" t="e">
        <f>IF(_xlfn.XLOOKUP(D251,'参考（不要动）'!M:M,'参考（不要动）'!N:N)&lt;1,"无五保金")</f>
        <v>#N/A</v>
      </c>
      <c r="AM251" t="e">
        <f>IF(_xlfn.XLOOKUP(D251,'参考（不要动）'!P:P,'参考（不要动）'!Q:Q)&lt;1,"无产业奖励2000元")</f>
        <v>#N/A</v>
      </c>
      <c r="AN251" t="e">
        <f>_xlfn.XLOOKUP(D251,'参考（不要动）'!S:S,'参考（不要动）'!W:W)</f>
        <v>#N/A</v>
      </c>
      <c r="AO251" t="str">
        <f t="shared" si="38"/>
        <v>合格</v>
      </c>
      <c r="AP251" s="31">
        <f t="shared" si="39"/>
        <v>0.60679611650485399</v>
      </c>
      <c r="AQ251" s="31" t="str">
        <f t="shared" si="40"/>
        <v>合格</v>
      </c>
    </row>
    <row r="252" spans="1:43" ht="15">
      <c r="A252" s="18">
        <v>250</v>
      </c>
      <c r="B252" s="19" t="s">
        <v>1056</v>
      </c>
      <c r="C252" s="19" t="s">
        <v>1089</v>
      </c>
      <c r="D252" s="19" t="s">
        <v>1090</v>
      </c>
      <c r="E252" s="19" t="s">
        <v>1091</v>
      </c>
      <c r="F252" s="19" t="s">
        <v>1092</v>
      </c>
      <c r="G252" s="51" t="s">
        <v>1089</v>
      </c>
      <c r="H252" s="19">
        <v>1</v>
      </c>
      <c r="I252" s="19">
        <v>1.67</v>
      </c>
      <c r="J252" s="19" t="s">
        <v>47</v>
      </c>
      <c r="K252" s="19">
        <f t="shared" si="31"/>
        <v>0</v>
      </c>
      <c r="L252" s="22"/>
      <c r="M252" s="22"/>
      <c r="N252" s="22">
        <v>8000</v>
      </c>
      <c r="O252" s="19">
        <f t="shared" si="32"/>
        <v>2856</v>
      </c>
      <c r="P252" s="22"/>
      <c r="Q252" s="22"/>
      <c r="R252" s="22">
        <v>1896</v>
      </c>
      <c r="S252" s="22"/>
      <c r="T252" s="22"/>
      <c r="U252" s="22"/>
      <c r="V252" s="22"/>
      <c r="W252" s="22">
        <v>960</v>
      </c>
      <c r="X252" s="22">
        <v>55000</v>
      </c>
      <c r="Y252" s="19">
        <f t="shared" si="33"/>
        <v>15000</v>
      </c>
      <c r="Z252" s="22">
        <v>15000</v>
      </c>
      <c r="AA252" s="22"/>
      <c r="AB252" s="19">
        <f t="shared" si="34"/>
        <v>65856</v>
      </c>
      <c r="AC252" s="19">
        <f t="shared" si="35"/>
        <v>50856</v>
      </c>
      <c r="AD252" s="19">
        <f t="shared" si="36"/>
        <v>30452.694610778399</v>
      </c>
      <c r="AE252" s="19" t="s">
        <v>53</v>
      </c>
      <c r="AF252" s="25">
        <v>26287.65</v>
      </c>
      <c r="AG252" s="30">
        <f t="shared" si="37"/>
        <v>0.158441116295234</v>
      </c>
      <c r="AH252" t="e">
        <f ca="1">IF(_xlfn.XLOOKUP(D252,'参考（不要动）'!A:A,'参考（不要动）'!B:B)&lt;1,"无养老金")</f>
        <v>#NAME?</v>
      </c>
      <c r="AI252" t="e">
        <f>IF(_xlfn.XLOOKUP(D252,'参考（不要动）'!D:D,'参考（不要动）'!E:E)&lt;1,"无公益岗工资")</f>
        <v>#N/A</v>
      </c>
      <c r="AJ252" t="e">
        <f ca="1">IF(_xlfn.XLOOKUP(D252,'参考（不要动）'!G:G,'参考（不要动）'!H:H)&lt;1,"无其他工资")</f>
        <v>#NAME?</v>
      </c>
      <c r="AK252" t="e">
        <f>IF(_xlfn.XLOOKUP(D252,'参考（不要动）'!J:J,'参考（不要动）'!K:K)&lt;1,"无低保金")</f>
        <v>#N/A</v>
      </c>
      <c r="AL252" t="e">
        <f>IF(_xlfn.XLOOKUP(D252,'参考（不要动）'!M:M,'参考（不要动）'!N:N)&lt;1,"无五保金")</f>
        <v>#N/A</v>
      </c>
      <c r="AM252" t="e">
        <f>IF(_xlfn.XLOOKUP(D252,'参考（不要动）'!P:P,'参考（不要动）'!Q:Q)&lt;1,"无产业奖励2000元")</f>
        <v>#N/A</v>
      </c>
      <c r="AN252" t="e">
        <f>_xlfn.XLOOKUP(D252,'参考（不要动）'!S:S,'参考（不要动）'!W:W)</f>
        <v>#N/A</v>
      </c>
      <c r="AO252" t="str">
        <f t="shared" si="38"/>
        <v>合格</v>
      </c>
      <c r="AP252" s="31">
        <f t="shared" si="39"/>
        <v>0.27272727272727298</v>
      </c>
      <c r="AQ252" s="31" t="str">
        <f t="shared" si="40"/>
        <v>合格</v>
      </c>
    </row>
    <row r="253" spans="1:43" ht="15">
      <c r="A253" s="18">
        <v>251</v>
      </c>
      <c r="B253" s="19" t="s">
        <v>1056</v>
      </c>
      <c r="C253" s="19" t="s">
        <v>1093</v>
      </c>
      <c r="D253" s="19" t="s">
        <v>1094</v>
      </c>
      <c r="E253" s="19" t="s">
        <v>1095</v>
      </c>
      <c r="F253" s="19" t="s">
        <v>1096</v>
      </c>
      <c r="G253" s="51" t="s">
        <v>1093</v>
      </c>
      <c r="H253" s="19">
        <v>3</v>
      </c>
      <c r="I253" s="19">
        <v>3</v>
      </c>
      <c r="J253" s="19" t="s">
        <v>47</v>
      </c>
      <c r="K253" s="19">
        <f t="shared" si="31"/>
        <v>39900</v>
      </c>
      <c r="L253" s="19"/>
      <c r="M253" s="22">
        <v>39900</v>
      </c>
      <c r="N253" s="19"/>
      <c r="O253" s="19">
        <f t="shared" si="32"/>
        <v>1491.35</v>
      </c>
      <c r="P253" s="19"/>
      <c r="Q253" s="19"/>
      <c r="R253" s="19"/>
      <c r="S253" s="19"/>
      <c r="T253" s="19"/>
      <c r="U253" s="19"/>
      <c r="V253" s="19"/>
      <c r="W253" s="22">
        <v>1491.35</v>
      </c>
      <c r="X253" s="22">
        <v>92000</v>
      </c>
      <c r="Y253" s="19">
        <f t="shared" si="33"/>
        <v>46000</v>
      </c>
      <c r="Z253" s="22">
        <v>46000</v>
      </c>
      <c r="AA253" s="22"/>
      <c r="AB253" s="19">
        <f t="shared" si="34"/>
        <v>133391.35</v>
      </c>
      <c r="AC253" s="19">
        <f t="shared" si="35"/>
        <v>87391.35</v>
      </c>
      <c r="AD253" s="19">
        <f t="shared" si="36"/>
        <v>29130.45</v>
      </c>
      <c r="AE253" s="19" t="s">
        <v>53</v>
      </c>
      <c r="AF253" s="25">
        <v>26797.119999999999</v>
      </c>
      <c r="AG253" s="30">
        <f t="shared" si="37"/>
        <v>8.7073909435043798E-2</v>
      </c>
      <c r="AH253" t="e">
        <f ca="1">IF(_xlfn.XLOOKUP(D253,'参考（不要动）'!A:A,'参考（不要动）'!B:B)&lt;1,"无养老金")</f>
        <v>#NAME?</v>
      </c>
      <c r="AI253" t="e">
        <f>IF(_xlfn.XLOOKUP(D253,'参考（不要动）'!D:D,'参考（不要动）'!E:E)&lt;1,"无公益岗工资")</f>
        <v>#N/A</v>
      </c>
      <c r="AJ253" t="e">
        <f ca="1">IF(_xlfn.XLOOKUP(D253,'参考（不要动）'!G:G,'参考（不要动）'!H:H)&lt;1,"无其他工资")</f>
        <v>#NAME?</v>
      </c>
      <c r="AK253" t="e">
        <f>IF(_xlfn.XLOOKUP(D253,'参考（不要动）'!J:J,'参考（不要动）'!K:K)&lt;1,"无低保金")</f>
        <v>#N/A</v>
      </c>
      <c r="AL253" t="e">
        <f>IF(_xlfn.XLOOKUP(D253,'参考（不要动）'!M:M,'参考（不要动）'!N:N)&lt;1,"无五保金")</f>
        <v>#N/A</v>
      </c>
      <c r="AM253" t="e">
        <f>IF(_xlfn.XLOOKUP(D253,'参考（不要动）'!P:P,'参考（不要动）'!Q:Q)&lt;1,"无产业奖励2000元")</f>
        <v>#N/A</v>
      </c>
      <c r="AN253" t="e">
        <f>_xlfn.XLOOKUP(D253,'参考（不要动）'!S:S,'参考（不要动）'!W:W)</f>
        <v>#N/A</v>
      </c>
      <c r="AO253" t="str">
        <f t="shared" si="38"/>
        <v>合格</v>
      </c>
      <c r="AP253" s="31">
        <f t="shared" si="39"/>
        <v>0.5</v>
      </c>
      <c r="AQ253" s="31" t="str">
        <f t="shared" si="40"/>
        <v>合格</v>
      </c>
    </row>
    <row r="254" spans="1:43" ht="15">
      <c r="A254" s="18">
        <v>252</v>
      </c>
      <c r="B254" s="19" t="s">
        <v>1056</v>
      </c>
      <c r="C254" s="19" t="s">
        <v>1097</v>
      </c>
      <c r="D254" s="19" t="s">
        <v>1098</v>
      </c>
      <c r="E254" s="19" t="s">
        <v>1099</v>
      </c>
      <c r="F254" s="19" t="s">
        <v>1100</v>
      </c>
      <c r="G254" s="51" t="s">
        <v>1097</v>
      </c>
      <c r="H254" s="19">
        <v>1</v>
      </c>
      <c r="I254" s="19">
        <v>1</v>
      </c>
      <c r="J254" s="19" t="s">
        <v>47</v>
      </c>
      <c r="K254" s="19">
        <f t="shared" si="31"/>
        <v>0</v>
      </c>
      <c r="L254" s="19"/>
      <c r="M254" s="22"/>
      <c r="N254" s="22">
        <v>6600</v>
      </c>
      <c r="O254" s="19">
        <f t="shared" si="32"/>
        <v>5983.04</v>
      </c>
      <c r="P254" s="19"/>
      <c r="Q254" s="19"/>
      <c r="R254" s="19">
        <v>2016</v>
      </c>
      <c r="S254" s="19"/>
      <c r="T254" s="19"/>
      <c r="U254" s="19"/>
      <c r="V254" s="19"/>
      <c r="W254" s="22">
        <v>3967.04</v>
      </c>
      <c r="X254" s="22">
        <v>28000</v>
      </c>
      <c r="Y254" s="19">
        <f t="shared" si="33"/>
        <v>13000</v>
      </c>
      <c r="Z254" s="22">
        <v>13000</v>
      </c>
      <c r="AA254" s="22"/>
      <c r="AB254" s="19">
        <f t="shared" si="34"/>
        <v>40583.040000000001</v>
      </c>
      <c r="AC254" s="19">
        <f t="shared" si="35"/>
        <v>27583.040000000001</v>
      </c>
      <c r="AD254" s="19">
        <f t="shared" si="36"/>
        <v>27583.040000000001</v>
      </c>
      <c r="AE254" s="19" t="s">
        <v>53</v>
      </c>
      <c r="AF254" s="25">
        <v>22567.040000000001</v>
      </c>
      <c r="AG254" s="32">
        <f t="shared" si="37"/>
        <v>0.22227106434871399</v>
      </c>
      <c r="AH254" t="e">
        <f ca="1">IF(_xlfn.XLOOKUP(D254,'参考（不要动）'!A:A,'参考（不要动）'!B:B)&lt;1,"无养老金")</f>
        <v>#NAME?</v>
      </c>
      <c r="AI254" t="e">
        <f>IF(_xlfn.XLOOKUP(D254,'参考（不要动）'!D:D,'参考（不要动）'!E:E)&lt;1,"无公益岗工资")</f>
        <v>#N/A</v>
      </c>
      <c r="AJ254" t="e">
        <f ca="1">IF(_xlfn.XLOOKUP(D254,'参考（不要动）'!G:G,'参考（不要动）'!H:H)&lt;1,"无其他工资")</f>
        <v>#NAME?</v>
      </c>
      <c r="AK254" t="e">
        <f>IF(_xlfn.XLOOKUP(D254,'参考（不要动）'!J:J,'参考（不要动）'!K:K)&lt;1,"无低保金")</f>
        <v>#N/A</v>
      </c>
      <c r="AL254" t="e">
        <f>IF(_xlfn.XLOOKUP(D254,'参考（不要动）'!M:M,'参考（不要动）'!N:N)&lt;1,"无五保金")</f>
        <v>#N/A</v>
      </c>
      <c r="AM254" t="e">
        <f>IF(_xlfn.XLOOKUP(D254,'参考（不要动）'!P:P,'参考（不要动）'!Q:Q)&lt;1,"无产业奖励2000元")</f>
        <v>#N/A</v>
      </c>
      <c r="AN254" t="e">
        <f>_xlfn.XLOOKUP(D254,'参考（不要动）'!S:S,'参考（不要动）'!W:W)</f>
        <v>#N/A</v>
      </c>
      <c r="AO254" t="str">
        <f t="shared" si="38"/>
        <v>合格</v>
      </c>
      <c r="AP254" s="31">
        <f t="shared" si="39"/>
        <v>0.46428571428571402</v>
      </c>
      <c r="AQ254" s="31" t="str">
        <f t="shared" si="40"/>
        <v>合格</v>
      </c>
    </row>
    <row r="255" spans="1:43" ht="15">
      <c r="A255" s="18">
        <v>253</v>
      </c>
      <c r="B255" s="19" t="s">
        <v>1056</v>
      </c>
      <c r="C255" s="19" t="s">
        <v>1101</v>
      </c>
      <c r="D255" s="19" t="s">
        <v>1102</v>
      </c>
      <c r="E255" s="19" t="s">
        <v>1103</v>
      </c>
      <c r="F255" s="19" t="s">
        <v>1104</v>
      </c>
      <c r="G255" s="51" t="s">
        <v>1101</v>
      </c>
      <c r="H255" s="19">
        <v>4</v>
      </c>
      <c r="I255" s="19">
        <v>4</v>
      </c>
      <c r="J255" s="19" t="s">
        <v>47</v>
      </c>
      <c r="K255" s="19">
        <f t="shared" si="31"/>
        <v>65000</v>
      </c>
      <c r="L255" s="19"/>
      <c r="M255" s="22">
        <v>65000</v>
      </c>
      <c r="N255" s="19"/>
      <c r="O255" s="19">
        <f t="shared" si="32"/>
        <v>5082.79</v>
      </c>
      <c r="P255" s="19"/>
      <c r="Q255" s="19"/>
      <c r="R255" s="19"/>
      <c r="S255" s="19"/>
      <c r="T255" s="19"/>
      <c r="U255" s="19"/>
      <c r="V255" s="19"/>
      <c r="W255" s="22">
        <v>5082.79</v>
      </c>
      <c r="X255" s="22">
        <v>135400</v>
      </c>
      <c r="Y255" s="19">
        <f t="shared" si="33"/>
        <v>51800</v>
      </c>
      <c r="Z255" s="22">
        <v>51800</v>
      </c>
      <c r="AA255" s="22"/>
      <c r="AB255" s="19">
        <f t="shared" si="34"/>
        <v>205482.79</v>
      </c>
      <c r="AC255" s="19">
        <f t="shared" si="35"/>
        <v>153682.79</v>
      </c>
      <c r="AD255" s="19">
        <f t="shared" si="36"/>
        <v>38420.697500000002</v>
      </c>
      <c r="AE255" s="19" t="s">
        <v>48</v>
      </c>
      <c r="AF255" s="25">
        <v>38233.19</v>
      </c>
      <c r="AG255" s="31">
        <f t="shared" si="37"/>
        <v>4.9043121957649798E-3</v>
      </c>
      <c r="AH255" t="e">
        <f ca="1">IF(_xlfn.XLOOKUP(D255,'参考（不要动）'!A:A,'参考（不要动）'!B:B)&lt;1,"无养老金")</f>
        <v>#NAME?</v>
      </c>
      <c r="AI255" t="e">
        <f>IF(_xlfn.XLOOKUP(D255,'参考（不要动）'!D:D,'参考（不要动）'!E:E)&lt;1,"无公益岗工资")</f>
        <v>#N/A</v>
      </c>
      <c r="AJ255" t="e">
        <f ca="1">IF(_xlfn.XLOOKUP(D255,'参考（不要动）'!G:G,'参考（不要动）'!H:H)&lt;1,"无其他工资")</f>
        <v>#NAME?</v>
      </c>
      <c r="AK255" t="e">
        <f>IF(_xlfn.XLOOKUP(D255,'参考（不要动）'!J:J,'参考（不要动）'!K:K)&lt;1,"无低保金")</f>
        <v>#N/A</v>
      </c>
      <c r="AL255" t="e">
        <f>IF(_xlfn.XLOOKUP(D255,'参考（不要动）'!M:M,'参考（不要动）'!N:N)&lt;1,"无五保金")</f>
        <v>#N/A</v>
      </c>
      <c r="AM255" t="e">
        <f>IF(_xlfn.XLOOKUP(D255,'参考（不要动）'!P:P,'参考（不要动）'!Q:Q)&lt;1,"无产业奖励2000元")</f>
        <v>#N/A</v>
      </c>
      <c r="AN255" t="e">
        <f>_xlfn.XLOOKUP(D255,'参考（不要动）'!S:S,'参考（不要动）'!W:W)</f>
        <v>#N/A</v>
      </c>
      <c r="AO255" t="str">
        <f t="shared" si="38"/>
        <v>合格</v>
      </c>
      <c r="AP255" s="31">
        <f t="shared" si="39"/>
        <v>0.38257016248153602</v>
      </c>
      <c r="AQ255" s="31" t="str">
        <f t="shared" si="40"/>
        <v>合格</v>
      </c>
    </row>
    <row r="256" spans="1:43" ht="15">
      <c r="A256" s="18">
        <v>254</v>
      </c>
      <c r="B256" s="19" t="s">
        <v>1056</v>
      </c>
      <c r="C256" s="19" t="s">
        <v>1105</v>
      </c>
      <c r="D256" s="19" t="s">
        <v>1106</v>
      </c>
      <c r="E256" s="19" t="s">
        <v>1107</v>
      </c>
      <c r="F256" s="19" t="s">
        <v>1108</v>
      </c>
      <c r="G256" s="51" t="s">
        <v>1105</v>
      </c>
      <c r="H256" s="19">
        <v>2</v>
      </c>
      <c r="I256" s="19">
        <v>2</v>
      </c>
      <c r="J256" s="19" t="s">
        <v>47</v>
      </c>
      <c r="K256" s="19">
        <f t="shared" si="31"/>
        <v>0</v>
      </c>
      <c r="L256" s="19"/>
      <c r="M256" s="19"/>
      <c r="N256" s="22">
        <v>32500</v>
      </c>
      <c r="O256" s="19">
        <f t="shared" si="32"/>
        <v>14396.61</v>
      </c>
      <c r="P256" s="19"/>
      <c r="Q256" s="19"/>
      <c r="R256" s="19">
        <v>3792</v>
      </c>
      <c r="S256" s="19"/>
      <c r="T256" s="19"/>
      <c r="U256" s="19"/>
      <c r="V256" s="19"/>
      <c r="W256" s="22">
        <v>10604.61</v>
      </c>
      <c r="X256" s="19"/>
      <c r="Y256" s="19">
        <f t="shared" si="33"/>
        <v>0</v>
      </c>
      <c r="Z256" s="19"/>
      <c r="AA256" s="19"/>
      <c r="AB256" s="19">
        <f t="shared" si="34"/>
        <v>46896.61</v>
      </c>
      <c r="AC256" s="19">
        <f t="shared" si="35"/>
        <v>46896.61</v>
      </c>
      <c r="AD256" s="19">
        <f t="shared" si="36"/>
        <v>23448.305</v>
      </c>
      <c r="AE256" s="19" t="s">
        <v>53</v>
      </c>
      <c r="AF256" s="25">
        <v>20902.310000000001</v>
      </c>
      <c r="AG256" s="30">
        <f t="shared" si="37"/>
        <v>0.12180447998331299</v>
      </c>
      <c r="AH256" t="e">
        <f ca="1">IF(_xlfn.XLOOKUP(D256,'参考（不要动）'!A:A,'参考（不要动）'!B:B)&lt;1,"无养老金")</f>
        <v>#NAME?</v>
      </c>
      <c r="AI256" t="e">
        <f>IF(_xlfn.XLOOKUP(D256,'参考（不要动）'!D:D,'参考（不要动）'!E:E)&lt;1,"无公益岗工资")</f>
        <v>#N/A</v>
      </c>
      <c r="AJ256" t="e">
        <f ca="1">IF(_xlfn.XLOOKUP(D256,'参考（不要动）'!G:G,'参考（不要动）'!H:H)&lt;1,"无其他工资")</f>
        <v>#NAME?</v>
      </c>
      <c r="AK256" t="e">
        <f>IF(_xlfn.XLOOKUP(D256,'参考（不要动）'!J:J,'参考（不要动）'!K:K)&lt;1,"无低保金")</f>
        <v>#N/A</v>
      </c>
      <c r="AL256" t="e">
        <f>IF(_xlfn.XLOOKUP(D256,'参考（不要动）'!M:M,'参考（不要动）'!N:N)&lt;1,"无五保金")</f>
        <v>#N/A</v>
      </c>
      <c r="AM256" t="e">
        <f>IF(_xlfn.XLOOKUP(D256,'参考（不要动）'!P:P,'参考（不要动）'!Q:Q)&lt;1,"无产业奖励2000元")</f>
        <v>#N/A</v>
      </c>
      <c r="AN256" t="e">
        <f>_xlfn.XLOOKUP(D256,'参考（不要动）'!S:S,'参考（不要动）'!W:W)</f>
        <v>#N/A</v>
      </c>
      <c r="AO256" t="str">
        <f t="shared" si="38"/>
        <v>合格</v>
      </c>
      <c r="AP256" s="31" t="e">
        <f t="shared" si="39"/>
        <v>#DIV/0!</v>
      </c>
      <c r="AQ256" s="31" t="e">
        <f t="shared" si="40"/>
        <v>#DIV/0!</v>
      </c>
    </row>
    <row r="257" spans="1:43" ht="15">
      <c r="A257" s="18">
        <v>255</v>
      </c>
      <c r="B257" s="19" t="s">
        <v>1056</v>
      </c>
      <c r="C257" s="19" t="s">
        <v>1109</v>
      </c>
      <c r="D257" s="19" t="s">
        <v>1110</v>
      </c>
      <c r="E257" s="19" t="s">
        <v>1111</v>
      </c>
      <c r="F257" s="19" t="s">
        <v>1112</v>
      </c>
      <c r="G257" s="51" t="s">
        <v>1109</v>
      </c>
      <c r="H257" s="19">
        <v>1</v>
      </c>
      <c r="I257" s="19">
        <v>1</v>
      </c>
      <c r="J257" s="19" t="s">
        <v>47</v>
      </c>
      <c r="K257" s="19">
        <f t="shared" si="31"/>
        <v>22700</v>
      </c>
      <c r="L257" s="19">
        <v>8700</v>
      </c>
      <c r="M257" s="22">
        <v>14000</v>
      </c>
      <c r="N257" s="22">
        <v>9900</v>
      </c>
      <c r="O257" s="19">
        <f t="shared" si="32"/>
        <v>13359.97</v>
      </c>
      <c r="P257" s="19"/>
      <c r="Q257" s="19"/>
      <c r="R257" s="22">
        <v>2016</v>
      </c>
      <c r="S257" s="19"/>
      <c r="T257" s="19"/>
      <c r="U257" s="19"/>
      <c r="V257" s="19"/>
      <c r="W257" s="22">
        <v>11343.97</v>
      </c>
      <c r="X257" s="19"/>
      <c r="Y257" s="19">
        <f t="shared" si="33"/>
        <v>0</v>
      </c>
      <c r="Z257" s="19"/>
      <c r="AA257" s="19"/>
      <c r="AB257" s="19">
        <f t="shared" si="34"/>
        <v>45959.97</v>
      </c>
      <c r="AC257" s="19">
        <f t="shared" si="35"/>
        <v>45959.97</v>
      </c>
      <c r="AD257" s="19">
        <f t="shared" si="36"/>
        <v>45959.97</v>
      </c>
      <c r="AE257" s="19" t="s">
        <v>48</v>
      </c>
      <c r="AF257" s="25">
        <v>34243.97</v>
      </c>
      <c r="AG257" s="32">
        <f t="shared" si="37"/>
        <v>0.342133228127463</v>
      </c>
      <c r="AH257" t="e">
        <f ca="1">IF(_xlfn.XLOOKUP(D257,'参考（不要动）'!A:A,'参考（不要动）'!B:B)&lt;1,"无养老金")</f>
        <v>#NAME?</v>
      </c>
      <c r="AI257" t="b">
        <f>IF(_xlfn.XLOOKUP(D257,'参考（不要动）'!D:D,'参考（不要动）'!E:E)&lt;1,"无公益岗工资")</f>
        <v>0</v>
      </c>
      <c r="AJ257" t="e">
        <f ca="1">IF(_xlfn.XLOOKUP(D257,'参考（不要动）'!G:G,'参考（不要动）'!H:H)&lt;1,"无其他工资")</f>
        <v>#NAME?</v>
      </c>
      <c r="AK257" t="e">
        <f>IF(_xlfn.XLOOKUP(D257,'参考（不要动）'!J:J,'参考（不要动）'!K:K)&lt;1,"无低保金")</f>
        <v>#N/A</v>
      </c>
      <c r="AL257" t="e">
        <f>IF(_xlfn.XLOOKUP(D257,'参考（不要动）'!M:M,'参考（不要动）'!N:N)&lt;1,"无五保金")</f>
        <v>#N/A</v>
      </c>
      <c r="AM257" t="e">
        <f>IF(_xlfn.XLOOKUP(D257,'参考（不要动）'!P:P,'参考（不要动）'!Q:Q)&lt;1,"无产业奖励2000元")</f>
        <v>#N/A</v>
      </c>
      <c r="AN257" t="e">
        <f>_xlfn.XLOOKUP(D257,'参考（不要动）'!S:S,'参考（不要动）'!W:W)</f>
        <v>#N/A</v>
      </c>
      <c r="AO257" t="str">
        <f t="shared" si="38"/>
        <v>合格</v>
      </c>
      <c r="AP257" s="31" t="e">
        <f t="shared" si="39"/>
        <v>#DIV/0!</v>
      </c>
      <c r="AQ257" s="31" t="e">
        <f t="shared" si="40"/>
        <v>#DIV/0!</v>
      </c>
    </row>
    <row r="258" spans="1:43" ht="15">
      <c r="A258" s="18">
        <v>256</v>
      </c>
      <c r="B258" s="19" t="s">
        <v>1056</v>
      </c>
      <c r="C258" s="19" t="s">
        <v>1113</v>
      </c>
      <c r="D258" s="19" t="s">
        <v>1114</v>
      </c>
      <c r="E258" s="19" t="s">
        <v>1115</v>
      </c>
      <c r="F258" s="19" t="s">
        <v>1116</v>
      </c>
      <c r="G258" s="51" t="s">
        <v>1113</v>
      </c>
      <c r="H258" s="19">
        <v>1</v>
      </c>
      <c r="I258" s="19">
        <v>1</v>
      </c>
      <c r="J258" s="19" t="s">
        <v>47</v>
      </c>
      <c r="K258" s="19">
        <f t="shared" si="31"/>
        <v>0</v>
      </c>
      <c r="L258" s="19"/>
      <c r="M258" s="19"/>
      <c r="N258" s="22">
        <v>10000</v>
      </c>
      <c r="O258" s="19">
        <f t="shared" si="32"/>
        <v>5006.1000000000004</v>
      </c>
      <c r="P258" s="19"/>
      <c r="Q258" s="19"/>
      <c r="R258" s="22">
        <v>1896</v>
      </c>
      <c r="S258" s="19"/>
      <c r="T258" s="19"/>
      <c r="U258" s="19"/>
      <c r="V258" s="19"/>
      <c r="W258" s="22">
        <v>3110.1</v>
      </c>
      <c r="X258" s="22">
        <v>38000</v>
      </c>
      <c r="Y258" s="19">
        <f t="shared" si="33"/>
        <v>18000</v>
      </c>
      <c r="Z258" s="22">
        <v>18000</v>
      </c>
      <c r="AA258" s="22"/>
      <c r="AB258" s="19">
        <f t="shared" si="34"/>
        <v>53006.1</v>
      </c>
      <c r="AC258" s="19">
        <f t="shared" si="35"/>
        <v>35006.1</v>
      </c>
      <c r="AD258" s="19">
        <f t="shared" si="36"/>
        <v>35006.1</v>
      </c>
      <c r="AE258" s="19" t="s">
        <v>48</v>
      </c>
      <c r="AF258" s="25">
        <v>30110.1</v>
      </c>
      <c r="AG258" s="30">
        <f t="shared" si="37"/>
        <v>0.162603246086861</v>
      </c>
      <c r="AH258" t="e">
        <f ca="1">IF(_xlfn.XLOOKUP(D258,'参考（不要动）'!A:A,'参考（不要动）'!B:B)&lt;1,"无养老金")</f>
        <v>#NAME?</v>
      </c>
      <c r="AI258" t="e">
        <f>IF(_xlfn.XLOOKUP(D258,'参考（不要动）'!D:D,'参考（不要动）'!E:E)&lt;1,"无公益岗工资")</f>
        <v>#N/A</v>
      </c>
      <c r="AJ258" t="e">
        <f ca="1">IF(_xlfn.XLOOKUP(D258,'参考（不要动）'!G:G,'参考（不要动）'!H:H)&lt;1,"无其他工资")</f>
        <v>#NAME?</v>
      </c>
      <c r="AK258" t="e">
        <f>IF(_xlfn.XLOOKUP(D258,'参考（不要动）'!J:J,'参考（不要动）'!K:K)&lt;1,"无低保金")</f>
        <v>#N/A</v>
      </c>
      <c r="AL258" t="e">
        <f>IF(_xlfn.XLOOKUP(D258,'参考（不要动）'!M:M,'参考（不要动）'!N:N)&lt;1,"无五保金")</f>
        <v>#N/A</v>
      </c>
      <c r="AM258" t="e">
        <f>IF(_xlfn.XLOOKUP(D258,'参考（不要动）'!P:P,'参考（不要动）'!Q:Q)&lt;1,"无产业奖励2000元")</f>
        <v>#N/A</v>
      </c>
      <c r="AN258" t="e">
        <f>_xlfn.XLOOKUP(D258,'参考（不要动）'!S:S,'参考（不要动）'!W:W)</f>
        <v>#N/A</v>
      </c>
      <c r="AO258" t="str">
        <f t="shared" si="38"/>
        <v>合格</v>
      </c>
      <c r="AP258" s="31">
        <f t="shared" si="39"/>
        <v>0.47368421052631599</v>
      </c>
      <c r="AQ258" s="31" t="str">
        <f t="shared" si="40"/>
        <v>合格</v>
      </c>
    </row>
    <row r="259" spans="1:43" ht="15">
      <c r="A259" s="18">
        <v>257</v>
      </c>
      <c r="B259" s="19" t="s">
        <v>1056</v>
      </c>
      <c r="C259" s="19" t="s">
        <v>1117</v>
      </c>
      <c r="D259" s="19" t="s">
        <v>1118</v>
      </c>
      <c r="E259" s="19" t="s">
        <v>1119</v>
      </c>
      <c r="F259" s="19" t="s">
        <v>870</v>
      </c>
      <c r="G259" s="51" t="s">
        <v>1117</v>
      </c>
      <c r="H259" s="19">
        <v>1</v>
      </c>
      <c r="I259" s="19">
        <v>1</v>
      </c>
      <c r="J259" s="19" t="s">
        <v>47</v>
      </c>
      <c r="K259" s="19">
        <f t="shared" si="31"/>
        <v>0</v>
      </c>
      <c r="L259" s="19"/>
      <c r="M259" s="19"/>
      <c r="N259" s="22">
        <v>8000</v>
      </c>
      <c r="O259" s="19">
        <f t="shared" si="32"/>
        <v>4027.51</v>
      </c>
      <c r="P259" s="19"/>
      <c r="Q259" s="19"/>
      <c r="R259" s="22">
        <v>1896</v>
      </c>
      <c r="S259" s="19"/>
      <c r="T259" s="19"/>
      <c r="U259" s="19"/>
      <c r="V259" s="19"/>
      <c r="W259" s="22">
        <v>2131.5100000000002</v>
      </c>
      <c r="X259" s="22">
        <v>24500</v>
      </c>
      <c r="Y259" s="19">
        <f t="shared" si="33"/>
        <v>12000</v>
      </c>
      <c r="Z259" s="22">
        <v>12000</v>
      </c>
      <c r="AA259" s="22"/>
      <c r="AB259" s="19">
        <f t="shared" si="34"/>
        <v>36527.51</v>
      </c>
      <c r="AC259" s="19">
        <f t="shared" si="35"/>
        <v>24527.51</v>
      </c>
      <c r="AD259" s="19">
        <f t="shared" si="36"/>
        <v>24527.51</v>
      </c>
      <c r="AE259" s="19" t="s">
        <v>53</v>
      </c>
      <c r="AF259" s="25">
        <v>21131.51</v>
      </c>
      <c r="AG259" s="30">
        <f t="shared" si="37"/>
        <v>0.16070787179903401</v>
      </c>
      <c r="AH259" t="e">
        <f ca="1">IF(_xlfn.XLOOKUP(D259,'参考（不要动）'!A:A,'参考（不要动）'!B:B)&lt;1,"无养老金")</f>
        <v>#NAME?</v>
      </c>
      <c r="AI259" t="e">
        <f>IF(_xlfn.XLOOKUP(D259,'参考（不要动）'!D:D,'参考（不要动）'!E:E)&lt;1,"无公益岗工资")</f>
        <v>#N/A</v>
      </c>
      <c r="AJ259" t="e">
        <f ca="1">IF(_xlfn.XLOOKUP(D259,'参考（不要动）'!G:G,'参考（不要动）'!H:H)&lt;1,"无其他工资")</f>
        <v>#NAME?</v>
      </c>
      <c r="AK259" t="e">
        <f>IF(_xlfn.XLOOKUP(D259,'参考（不要动）'!J:J,'参考（不要动）'!K:K)&lt;1,"无低保金")</f>
        <v>#N/A</v>
      </c>
      <c r="AL259" t="e">
        <f>IF(_xlfn.XLOOKUP(D259,'参考（不要动）'!M:M,'参考（不要动）'!N:N)&lt;1,"无五保金")</f>
        <v>#N/A</v>
      </c>
      <c r="AM259" t="e">
        <f>IF(_xlfn.XLOOKUP(D259,'参考（不要动）'!P:P,'参考（不要动）'!Q:Q)&lt;1,"无产业奖励2000元")</f>
        <v>#N/A</v>
      </c>
      <c r="AN259" t="e">
        <f>_xlfn.XLOOKUP(D259,'参考（不要动）'!S:S,'参考（不要动）'!W:W)</f>
        <v>#N/A</v>
      </c>
      <c r="AO259" t="str">
        <f t="shared" si="38"/>
        <v>合格</v>
      </c>
      <c r="AP259" s="31">
        <f t="shared" si="39"/>
        <v>0.48979591836734698</v>
      </c>
      <c r="AQ259" s="31" t="str">
        <f t="shared" si="40"/>
        <v>合格</v>
      </c>
    </row>
    <row r="260" spans="1:43" ht="15">
      <c r="A260" s="18">
        <v>258</v>
      </c>
      <c r="B260" s="19" t="s">
        <v>1056</v>
      </c>
      <c r="C260" s="19" t="s">
        <v>1120</v>
      </c>
      <c r="D260" s="19" t="s">
        <v>1121</v>
      </c>
      <c r="E260" s="19" t="s">
        <v>1122</v>
      </c>
      <c r="F260" s="19" t="s">
        <v>1123</v>
      </c>
      <c r="G260" s="51" t="s">
        <v>1120</v>
      </c>
      <c r="H260" s="19">
        <v>5</v>
      </c>
      <c r="I260" s="19">
        <v>5.92</v>
      </c>
      <c r="J260" s="19" t="s">
        <v>47</v>
      </c>
      <c r="K260" s="19">
        <f t="shared" ref="K260:K323" si="41">L260+M260</f>
        <v>8000</v>
      </c>
      <c r="L260" s="22"/>
      <c r="M260" s="22">
        <v>8000</v>
      </c>
      <c r="N260" s="22">
        <v>28000</v>
      </c>
      <c r="O260" s="19">
        <f t="shared" ref="O260:O323" si="42">P260+Q260+R260+S260+T260+U260+V260+W260</f>
        <v>9905.57</v>
      </c>
      <c r="P260" s="22"/>
      <c r="Q260" s="22"/>
      <c r="R260" s="22">
        <v>2016</v>
      </c>
      <c r="S260" s="22"/>
      <c r="T260" s="22"/>
      <c r="U260" s="22"/>
      <c r="V260" s="22"/>
      <c r="W260" s="22">
        <v>7889.57</v>
      </c>
      <c r="X260" s="22">
        <v>140000</v>
      </c>
      <c r="Y260" s="19">
        <f t="shared" ref="Y260:Y323" si="43">Z260</f>
        <v>40000</v>
      </c>
      <c r="Z260" s="22">
        <v>40000</v>
      </c>
      <c r="AA260" s="22"/>
      <c r="AB260" s="19">
        <f t="shared" ref="AB260:AB323" si="44">L260+M260+N260+P260+Q260+R260+S260+T260+W260+X260+U260+V260</f>
        <v>185905.57</v>
      </c>
      <c r="AC260" s="19">
        <f t="shared" ref="AC260:AC323" si="45">AB260-Z260</f>
        <v>145905.57</v>
      </c>
      <c r="AD260" s="19">
        <f t="shared" ref="AD260:AD323" si="46">AC260/I260</f>
        <v>24646.211148648701</v>
      </c>
      <c r="AE260" s="19" t="s">
        <v>48</v>
      </c>
      <c r="AF260" s="25">
        <v>23481.599999999999</v>
      </c>
      <c r="AG260" s="31">
        <f t="shared" ref="AG260:AG323" si="47">(AD260-AF260)/AF260</f>
        <v>4.9596754422556497E-2</v>
      </c>
      <c r="AH260" t="e">
        <f ca="1">IF(_xlfn.XLOOKUP(D260,'参考（不要动）'!A:A,'参考（不要动）'!B:B)&lt;1,"无养老金")</f>
        <v>#NAME?</v>
      </c>
      <c r="AI260" t="e">
        <f>IF(_xlfn.XLOOKUP(D260,'参考（不要动）'!D:D,'参考（不要动）'!E:E)&lt;1,"无公益岗工资")</f>
        <v>#N/A</v>
      </c>
      <c r="AJ260" t="e">
        <f ca="1">IF(_xlfn.XLOOKUP(D260,'参考（不要动）'!G:G,'参考（不要动）'!H:H)&lt;1,"无其他工资")</f>
        <v>#NAME?</v>
      </c>
      <c r="AK260" t="e">
        <f>IF(_xlfn.XLOOKUP(D260,'参考（不要动）'!J:J,'参考（不要动）'!K:K)&lt;1,"无低保金")</f>
        <v>#N/A</v>
      </c>
      <c r="AL260" t="e">
        <f>IF(_xlfn.XLOOKUP(D260,'参考（不要动）'!M:M,'参考（不要动）'!N:N)&lt;1,"无五保金")</f>
        <v>#N/A</v>
      </c>
      <c r="AM260" t="e">
        <f>IF(_xlfn.XLOOKUP(D260,'参考（不要动）'!P:P,'参考（不要动）'!Q:Q)&lt;1,"无产业奖励2000元")</f>
        <v>#N/A</v>
      </c>
      <c r="AN260" t="e">
        <f>_xlfn.XLOOKUP(D260,'参考（不要动）'!S:S,'参考（不要动）'!W:W)</f>
        <v>#N/A</v>
      </c>
      <c r="AO260" t="str">
        <f t="shared" ref="AO260:AO323" si="48">IF(AD260&lt;12000,"小于12000元",IF(AD260&lt;AF260,"不合格",IF(AD260&gt;AF260,"合格")))</f>
        <v>合格</v>
      </c>
      <c r="AP260" s="31">
        <f t="shared" ref="AP260:AP323" si="49">Z260/X260</f>
        <v>0.28571428571428598</v>
      </c>
      <c r="AQ260" s="31" t="str">
        <f t="shared" si="40"/>
        <v>合格</v>
      </c>
    </row>
    <row r="261" spans="1:43" ht="15">
      <c r="A261" s="18">
        <v>259</v>
      </c>
      <c r="B261" s="19" t="s">
        <v>1056</v>
      </c>
      <c r="C261" s="19" t="s">
        <v>1124</v>
      </c>
      <c r="D261" s="19" t="s">
        <v>1125</v>
      </c>
      <c r="E261" s="19" t="s">
        <v>1126</v>
      </c>
      <c r="F261" s="19" t="s">
        <v>1127</v>
      </c>
      <c r="G261" s="51" t="s">
        <v>1124</v>
      </c>
      <c r="H261" s="19">
        <v>1</v>
      </c>
      <c r="I261" s="19">
        <v>1</v>
      </c>
      <c r="J261" s="19" t="s">
        <v>47</v>
      </c>
      <c r="K261" s="19">
        <f t="shared" si="41"/>
        <v>0</v>
      </c>
      <c r="L261" s="19"/>
      <c r="M261" s="19"/>
      <c r="N261" s="22">
        <v>6600</v>
      </c>
      <c r="O261" s="19">
        <f t="shared" si="42"/>
        <v>4346.49</v>
      </c>
      <c r="P261" s="19"/>
      <c r="Q261" s="19"/>
      <c r="R261" s="22">
        <v>2016</v>
      </c>
      <c r="S261" s="19"/>
      <c r="T261" s="19"/>
      <c r="U261" s="19"/>
      <c r="V261" s="19"/>
      <c r="W261" s="22">
        <v>2330.4899999999998</v>
      </c>
      <c r="X261" s="22">
        <v>25000</v>
      </c>
      <c r="Y261" s="19">
        <f t="shared" si="43"/>
        <v>12000</v>
      </c>
      <c r="Z261" s="22">
        <v>12000</v>
      </c>
      <c r="AA261" s="22"/>
      <c r="AB261" s="19">
        <f t="shared" si="44"/>
        <v>35946.49</v>
      </c>
      <c r="AC261" s="19">
        <f t="shared" si="45"/>
        <v>23946.49</v>
      </c>
      <c r="AD261" s="19">
        <f t="shared" si="46"/>
        <v>23946.49</v>
      </c>
      <c r="AE261" s="19" t="s">
        <v>53</v>
      </c>
      <c r="AF261" s="25">
        <v>21333.49</v>
      </c>
      <c r="AG261" s="30">
        <f t="shared" si="47"/>
        <v>0.122483475511977</v>
      </c>
      <c r="AH261" t="e">
        <f ca="1">IF(_xlfn.XLOOKUP(D261,'参考（不要动）'!A:A,'参考（不要动）'!B:B)&lt;1,"无养老金")</f>
        <v>#NAME?</v>
      </c>
      <c r="AI261" t="e">
        <f>IF(_xlfn.XLOOKUP(D261,'参考（不要动）'!D:D,'参考（不要动）'!E:E)&lt;1,"无公益岗工资")</f>
        <v>#N/A</v>
      </c>
      <c r="AJ261" t="e">
        <f ca="1">IF(_xlfn.XLOOKUP(D261,'参考（不要动）'!G:G,'参考（不要动）'!H:H)&lt;1,"无其他工资")</f>
        <v>#NAME?</v>
      </c>
      <c r="AK261" t="e">
        <f>IF(_xlfn.XLOOKUP(D261,'参考（不要动）'!J:J,'参考（不要动）'!K:K)&lt;1,"无低保金")</f>
        <v>#N/A</v>
      </c>
      <c r="AL261" t="e">
        <f>IF(_xlfn.XLOOKUP(D261,'参考（不要动）'!M:M,'参考（不要动）'!N:N)&lt;1,"无五保金")</f>
        <v>#N/A</v>
      </c>
      <c r="AM261" t="e">
        <f>IF(_xlfn.XLOOKUP(D261,'参考（不要动）'!P:P,'参考（不要动）'!Q:Q)&lt;1,"无产业奖励2000元")</f>
        <v>#N/A</v>
      </c>
      <c r="AN261" t="e">
        <f>_xlfn.XLOOKUP(D261,'参考（不要动）'!S:S,'参考（不要动）'!W:W)</f>
        <v>#N/A</v>
      </c>
      <c r="AO261" t="str">
        <f t="shared" si="48"/>
        <v>合格</v>
      </c>
      <c r="AP261" s="31">
        <f t="shared" si="49"/>
        <v>0.48</v>
      </c>
      <c r="AQ261" s="31" t="str">
        <f t="shared" si="40"/>
        <v>合格</v>
      </c>
    </row>
    <row r="262" spans="1:43" ht="15">
      <c r="A262" s="18">
        <v>260</v>
      </c>
      <c r="B262" s="19" t="s">
        <v>1056</v>
      </c>
      <c r="C262" s="19" t="s">
        <v>1128</v>
      </c>
      <c r="D262" s="19" t="s">
        <v>1129</v>
      </c>
      <c r="E262" s="19" t="s">
        <v>1130</v>
      </c>
      <c r="F262" s="19" t="s">
        <v>1131</v>
      </c>
      <c r="G262" s="51" t="s">
        <v>1128</v>
      </c>
      <c r="H262" s="19">
        <v>4</v>
      </c>
      <c r="I262" s="19">
        <v>4</v>
      </c>
      <c r="J262" s="19" t="s">
        <v>47</v>
      </c>
      <c r="K262" s="19">
        <f t="shared" si="41"/>
        <v>47460</v>
      </c>
      <c r="L262" s="19">
        <v>8700</v>
      </c>
      <c r="M262" s="22">
        <v>38760</v>
      </c>
      <c r="N262" s="22"/>
      <c r="O262" s="19">
        <f t="shared" si="42"/>
        <v>11447.66</v>
      </c>
      <c r="P262" s="19">
        <v>7500</v>
      </c>
      <c r="Q262" s="19"/>
      <c r="R262" s="22">
        <v>2016</v>
      </c>
      <c r="S262" s="19"/>
      <c r="T262" s="19"/>
      <c r="U262" s="19"/>
      <c r="V262" s="19"/>
      <c r="W262" s="22">
        <v>1931.66</v>
      </c>
      <c r="X262" s="22">
        <v>66000</v>
      </c>
      <c r="Y262" s="19">
        <f t="shared" si="43"/>
        <v>31000</v>
      </c>
      <c r="Z262" s="22">
        <v>31000</v>
      </c>
      <c r="AA262" s="22"/>
      <c r="AB262" s="19">
        <f t="shared" si="44"/>
        <v>124907.66</v>
      </c>
      <c r="AC262" s="19">
        <f t="shared" si="45"/>
        <v>93907.66</v>
      </c>
      <c r="AD262" s="19">
        <f t="shared" si="46"/>
        <v>23476.915000000001</v>
      </c>
      <c r="AE262" s="19" t="s">
        <v>48</v>
      </c>
      <c r="AF262" s="25">
        <v>17207.12</v>
      </c>
      <c r="AG262" s="32">
        <f t="shared" si="47"/>
        <v>0.36437213200117202</v>
      </c>
      <c r="AH262" t="e">
        <f ca="1">IF(_xlfn.XLOOKUP(D262,'参考（不要动）'!A:A,'参考（不要动）'!B:B)&lt;1,"无养老金")</f>
        <v>#NAME?</v>
      </c>
      <c r="AI262" t="b">
        <f>IF(_xlfn.XLOOKUP(D262,'参考（不要动）'!D:D,'参考（不要动）'!E:E)&lt;1,"无公益岗工资")</f>
        <v>0</v>
      </c>
      <c r="AJ262" t="e">
        <f ca="1">IF(_xlfn.XLOOKUP(D262,'参考（不要动）'!G:G,'参考（不要动）'!H:H)&lt;1,"无其他工资")</f>
        <v>#NAME?</v>
      </c>
      <c r="AK262" t="b">
        <f>IF(_xlfn.XLOOKUP(D262,'参考（不要动）'!J:J,'参考（不要动）'!K:K)&lt;1,"无低保金")</f>
        <v>0</v>
      </c>
      <c r="AL262" t="e">
        <f>IF(_xlfn.XLOOKUP(D262,'参考（不要动）'!M:M,'参考（不要动）'!N:N)&lt;1,"无五保金")</f>
        <v>#N/A</v>
      </c>
      <c r="AM262" t="e">
        <f>IF(_xlfn.XLOOKUP(D262,'参考（不要动）'!P:P,'参考（不要动）'!Q:Q)&lt;1,"无产业奖励2000元")</f>
        <v>#N/A</v>
      </c>
      <c r="AN262" t="e">
        <f>_xlfn.XLOOKUP(D262,'参考（不要动）'!S:S,'参考（不要动）'!W:W)</f>
        <v>#N/A</v>
      </c>
      <c r="AO262" t="str">
        <f t="shared" si="48"/>
        <v>合格</v>
      </c>
      <c r="AP262" s="31">
        <f t="shared" si="49"/>
        <v>0.46969696969697</v>
      </c>
      <c r="AQ262" s="31" t="str">
        <f t="shared" si="40"/>
        <v>合格</v>
      </c>
    </row>
    <row r="263" spans="1:43" ht="15">
      <c r="A263" s="18">
        <v>261</v>
      </c>
      <c r="B263" s="19" t="s">
        <v>1056</v>
      </c>
      <c r="C263" s="19" t="s">
        <v>1132</v>
      </c>
      <c r="D263" s="19" t="s">
        <v>1133</v>
      </c>
      <c r="E263" s="19" t="s">
        <v>1134</v>
      </c>
      <c r="F263" s="19" t="s">
        <v>1135</v>
      </c>
      <c r="G263" s="51" t="s">
        <v>1132</v>
      </c>
      <c r="H263" s="19">
        <v>2</v>
      </c>
      <c r="I263" s="19">
        <v>2</v>
      </c>
      <c r="J263" s="19" t="s">
        <v>47</v>
      </c>
      <c r="K263" s="19">
        <f t="shared" si="41"/>
        <v>15000</v>
      </c>
      <c r="L263" s="19"/>
      <c r="M263" s="22">
        <v>15000</v>
      </c>
      <c r="N263" s="22">
        <v>33000</v>
      </c>
      <c r="O263" s="19">
        <f t="shared" si="42"/>
        <v>1923.45</v>
      </c>
      <c r="P263" s="19"/>
      <c r="Q263" s="19"/>
      <c r="R263" s="19"/>
      <c r="S263" s="19"/>
      <c r="T263" s="19"/>
      <c r="U263" s="19"/>
      <c r="V263" s="19"/>
      <c r="W263" s="22">
        <v>1923.45</v>
      </c>
      <c r="X263" s="22"/>
      <c r="Y263" s="19">
        <f t="shared" si="43"/>
        <v>0</v>
      </c>
      <c r="Z263" s="22"/>
      <c r="AA263" s="22"/>
      <c r="AB263" s="19">
        <f t="shared" si="44"/>
        <v>49923.45</v>
      </c>
      <c r="AC263" s="19">
        <f t="shared" si="45"/>
        <v>49923.45</v>
      </c>
      <c r="AD263" s="19">
        <f t="shared" si="46"/>
        <v>24961.724999999999</v>
      </c>
      <c r="AE263" s="19" t="s">
        <v>53</v>
      </c>
      <c r="AF263" s="25">
        <v>18961.72</v>
      </c>
      <c r="AG263" s="32">
        <f t="shared" si="47"/>
        <v>0.31642725448957099</v>
      </c>
      <c r="AH263" t="e">
        <f ca="1">IF(_xlfn.XLOOKUP(D263,'参考（不要动）'!A:A,'参考（不要动）'!B:B)&lt;1,"无养老金")</f>
        <v>#NAME?</v>
      </c>
      <c r="AI263" t="e">
        <f>IF(_xlfn.XLOOKUP(D263,'参考（不要动）'!D:D,'参考（不要动）'!E:E)&lt;1,"无公益岗工资")</f>
        <v>#N/A</v>
      </c>
      <c r="AJ263" t="e">
        <f ca="1">IF(_xlfn.XLOOKUP(D263,'参考（不要动）'!G:G,'参考（不要动）'!H:H)&lt;1,"无其他工资")</f>
        <v>#NAME?</v>
      </c>
      <c r="AK263" t="e">
        <f>IF(_xlfn.XLOOKUP(D263,'参考（不要动）'!J:J,'参考（不要动）'!K:K)&lt;1,"无低保金")</f>
        <v>#N/A</v>
      </c>
      <c r="AL263" t="e">
        <f>IF(_xlfn.XLOOKUP(D263,'参考（不要动）'!M:M,'参考（不要动）'!N:N)&lt;1,"无五保金")</f>
        <v>#N/A</v>
      </c>
      <c r="AM263" t="e">
        <f>IF(_xlfn.XLOOKUP(D263,'参考（不要动）'!P:P,'参考（不要动）'!Q:Q)&lt;1,"无产业奖励2000元")</f>
        <v>#N/A</v>
      </c>
      <c r="AN263" t="e">
        <f>_xlfn.XLOOKUP(D263,'参考（不要动）'!S:S,'参考（不要动）'!W:W)</f>
        <v>#N/A</v>
      </c>
      <c r="AO263" t="str">
        <f t="shared" si="48"/>
        <v>合格</v>
      </c>
      <c r="AP263" s="31" t="e">
        <f t="shared" si="49"/>
        <v>#DIV/0!</v>
      </c>
      <c r="AQ263" s="31" t="e">
        <f t="shared" si="40"/>
        <v>#DIV/0!</v>
      </c>
    </row>
    <row r="264" spans="1:43" ht="15">
      <c r="A264" s="18">
        <v>262</v>
      </c>
      <c r="B264" s="19" t="s">
        <v>1056</v>
      </c>
      <c r="C264" s="19" t="s">
        <v>1136</v>
      </c>
      <c r="D264" s="19" t="s">
        <v>1137</v>
      </c>
      <c r="E264" s="19" t="s">
        <v>1138</v>
      </c>
      <c r="F264" s="19" t="s">
        <v>1139</v>
      </c>
      <c r="G264" s="51" t="s">
        <v>1136</v>
      </c>
      <c r="H264" s="19">
        <v>4</v>
      </c>
      <c r="I264" s="19">
        <v>4</v>
      </c>
      <c r="J264" s="19" t="s">
        <v>47</v>
      </c>
      <c r="K264" s="19">
        <f t="shared" si="41"/>
        <v>10000</v>
      </c>
      <c r="L264" s="19"/>
      <c r="M264" s="22">
        <v>10000</v>
      </c>
      <c r="N264" s="22"/>
      <c r="O264" s="19">
        <f t="shared" si="42"/>
        <v>3320.07</v>
      </c>
      <c r="P264" s="19"/>
      <c r="Q264" s="19"/>
      <c r="R264" s="19"/>
      <c r="S264" s="19"/>
      <c r="T264" s="19"/>
      <c r="U264" s="19"/>
      <c r="V264" s="19"/>
      <c r="W264" s="22">
        <v>3320.07</v>
      </c>
      <c r="X264" s="22">
        <v>194000</v>
      </c>
      <c r="Y264" s="19">
        <f t="shared" si="43"/>
        <v>111000</v>
      </c>
      <c r="Z264" s="22">
        <v>111000</v>
      </c>
      <c r="AA264" s="22"/>
      <c r="AB264" s="19">
        <f t="shared" si="44"/>
        <v>207320.07</v>
      </c>
      <c r="AC264" s="19">
        <f t="shared" si="45"/>
        <v>96320.07</v>
      </c>
      <c r="AD264" s="19">
        <f t="shared" si="46"/>
        <v>24080.017500000002</v>
      </c>
      <c r="AE264" s="19" t="s">
        <v>53</v>
      </c>
      <c r="AF264" s="25">
        <v>21580.02</v>
      </c>
      <c r="AG264" s="30">
        <f t="shared" si="47"/>
        <v>0.115847784200385</v>
      </c>
      <c r="AH264" t="e">
        <f ca="1">IF(_xlfn.XLOOKUP(D264,'参考（不要动）'!A:A,'参考（不要动）'!B:B)&lt;1,"无养老金")</f>
        <v>#NAME?</v>
      </c>
      <c r="AI264" t="e">
        <f>IF(_xlfn.XLOOKUP(D264,'参考（不要动）'!D:D,'参考（不要动）'!E:E)&lt;1,"无公益岗工资")</f>
        <v>#N/A</v>
      </c>
      <c r="AJ264" t="e">
        <f ca="1">IF(_xlfn.XLOOKUP(D264,'参考（不要动）'!G:G,'参考（不要动）'!H:H)&lt;1,"无其他工资")</f>
        <v>#NAME?</v>
      </c>
      <c r="AK264" t="e">
        <f>IF(_xlfn.XLOOKUP(D264,'参考（不要动）'!J:J,'参考（不要动）'!K:K)&lt;1,"无低保金")</f>
        <v>#N/A</v>
      </c>
      <c r="AL264" t="e">
        <f>IF(_xlfn.XLOOKUP(D264,'参考（不要动）'!M:M,'参考（不要动）'!N:N)&lt;1,"无五保金")</f>
        <v>#N/A</v>
      </c>
      <c r="AM264" t="e">
        <f>IF(_xlfn.XLOOKUP(D264,'参考（不要动）'!P:P,'参考（不要动）'!Q:Q)&lt;1,"无产业奖励2000元")</f>
        <v>#N/A</v>
      </c>
      <c r="AN264" t="e">
        <f>_xlfn.XLOOKUP(D264,'参考（不要动）'!S:S,'参考（不要动）'!W:W)</f>
        <v>#N/A</v>
      </c>
      <c r="AO264" t="str">
        <f t="shared" si="48"/>
        <v>合格</v>
      </c>
      <c r="AP264" s="31">
        <f t="shared" si="49"/>
        <v>0.57216494845360799</v>
      </c>
      <c r="AQ264" s="31" t="str">
        <f t="shared" si="40"/>
        <v>合格</v>
      </c>
    </row>
    <row r="265" spans="1:43" ht="15">
      <c r="A265" s="18">
        <v>263</v>
      </c>
      <c r="B265" s="19" t="s">
        <v>1056</v>
      </c>
      <c r="C265" s="19" t="s">
        <v>1140</v>
      </c>
      <c r="D265" s="19" t="s">
        <v>1141</v>
      </c>
      <c r="E265" s="19" t="s">
        <v>1142</v>
      </c>
      <c r="F265" s="19" t="s">
        <v>1143</v>
      </c>
      <c r="G265" s="51" t="s">
        <v>1140</v>
      </c>
      <c r="H265" s="19">
        <v>1</v>
      </c>
      <c r="I265" s="19">
        <v>1</v>
      </c>
      <c r="J265" s="19" t="s">
        <v>47</v>
      </c>
      <c r="K265" s="19">
        <f t="shared" si="41"/>
        <v>0</v>
      </c>
      <c r="L265" s="19"/>
      <c r="M265" s="22"/>
      <c r="N265" s="22">
        <v>8000</v>
      </c>
      <c r="O265" s="19">
        <f t="shared" si="42"/>
        <v>11771.21</v>
      </c>
      <c r="P265" s="19"/>
      <c r="Q265" s="19"/>
      <c r="R265" s="22">
        <v>2016</v>
      </c>
      <c r="S265" s="19"/>
      <c r="T265" s="19"/>
      <c r="U265" s="19"/>
      <c r="V265" s="19"/>
      <c r="W265" s="22">
        <v>9755.2099999999991</v>
      </c>
      <c r="X265" s="22">
        <v>18000</v>
      </c>
      <c r="Y265" s="19">
        <f t="shared" si="43"/>
        <v>8000</v>
      </c>
      <c r="Z265" s="22">
        <v>8000</v>
      </c>
      <c r="AA265" s="22"/>
      <c r="AB265" s="19">
        <f t="shared" si="44"/>
        <v>37771.21</v>
      </c>
      <c r="AC265" s="19">
        <f t="shared" si="45"/>
        <v>29771.21</v>
      </c>
      <c r="AD265" s="19">
        <f t="shared" si="46"/>
        <v>29771.21</v>
      </c>
      <c r="AE265" s="19" t="s">
        <v>53</v>
      </c>
      <c r="AF265" s="25">
        <v>18088.32</v>
      </c>
      <c r="AG265" s="32">
        <f t="shared" si="47"/>
        <v>0.64588032498319403</v>
      </c>
      <c r="AH265" t="e">
        <f ca="1">IF(_xlfn.XLOOKUP(D265,'参考（不要动）'!A:A,'参考（不要动）'!B:B)&lt;1,"无养老金")</f>
        <v>#NAME?</v>
      </c>
      <c r="AI265" t="e">
        <f>IF(_xlfn.XLOOKUP(D265,'参考（不要动）'!D:D,'参考（不要动）'!E:E)&lt;1,"无公益岗工资")</f>
        <v>#N/A</v>
      </c>
      <c r="AJ265" t="e">
        <f ca="1">IF(_xlfn.XLOOKUP(D265,'参考（不要动）'!G:G,'参考（不要动）'!H:H)&lt;1,"无其他工资")</f>
        <v>#NAME?</v>
      </c>
      <c r="AK265" t="e">
        <f>IF(_xlfn.XLOOKUP(D265,'参考（不要动）'!J:J,'参考（不要动）'!K:K)&lt;1,"无低保金")</f>
        <v>#N/A</v>
      </c>
      <c r="AL265" t="e">
        <f>IF(_xlfn.XLOOKUP(D265,'参考（不要动）'!M:M,'参考（不要动）'!N:N)&lt;1,"无五保金")</f>
        <v>#N/A</v>
      </c>
      <c r="AM265" t="e">
        <f>IF(_xlfn.XLOOKUP(D265,'参考（不要动）'!P:P,'参考（不要动）'!Q:Q)&lt;1,"无产业奖励2000元")</f>
        <v>#N/A</v>
      </c>
      <c r="AN265" t="e">
        <f>_xlfn.XLOOKUP(D265,'参考（不要动）'!S:S,'参考（不要动）'!W:W)</f>
        <v>#N/A</v>
      </c>
      <c r="AO265" t="str">
        <f t="shared" si="48"/>
        <v>合格</v>
      </c>
      <c r="AP265" s="31">
        <f t="shared" si="49"/>
        <v>0.44444444444444398</v>
      </c>
      <c r="AQ265" s="31" t="str">
        <f t="shared" si="40"/>
        <v>合格</v>
      </c>
    </row>
    <row r="266" spans="1:43" ht="15">
      <c r="A266" s="18">
        <v>264</v>
      </c>
      <c r="B266" s="19" t="s">
        <v>1056</v>
      </c>
      <c r="C266" s="19" t="s">
        <v>1144</v>
      </c>
      <c r="D266" s="19" t="s">
        <v>1145</v>
      </c>
      <c r="E266" s="19" t="s">
        <v>1146</v>
      </c>
      <c r="F266" s="19" t="s">
        <v>1147</v>
      </c>
      <c r="G266" s="51" t="s">
        <v>1144</v>
      </c>
      <c r="H266" s="19">
        <v>1</v>
      </c>
      <c r="I266" s="19">
        <v>1</v>
      </c>
      <c r="J266" s="19" t="s">
        <v>47</v>
      </c>
      <c r="K266" s="19">
        <f t="shared" si="41"/>
        <v>0</v>
      </c>
      <c r="L266" s="19"/>
      <c r="M266" s="22"/>
      <c r="N266" s="22">
        <v>13200</v>
      </c>
      <c r="O266" s="19">
        <f t="shared" si="42"/>
        <v>0</v>
      </c>
      <c r="P266" s="19"/>
      <c r="Q266" s="19"/>
      <c r="R266" s="19"/>
      <c r="S266" s="19"/>
      <c r="T266" s="19"/>
      <c r="U266" s="19"/>
      <c r="V266" s="19"/>
      <c r="W266" s="19"/>
      <c r="X266" s="22"/>
      <c r="Y266" s="19">
        <f t="shared" si="43"/>
        <v>0</v>
      </c>
      <c r="Z266" s="22"/>
      <c r="AA266" s="22"/>
      <c r="AB266" s="19">
        <f t="shared" si="44"/>
        <v>13200</v>
      </c>
      <c r="AC266" s="19">
        <f t="shared" si="45"/>
        <v>13200</v>
      </c>
      <c r="AD266" s="19">
        <f t="shared" si="46"/>
        <v>13200</v>
      </c>
      <c r="AE266" s="19" t="s">
        <v>48</v>
      </c>
      <c r="AF266" s="39">
        <v>13181.51</v>
      </c>
      <c r="AG266" s="31">
        <f t="shared" si="47"/>
        <v>1.4027224498558801E-3</v>
      </c>
      <c r="AH266" t="e">
        <f ca="1">IF(_xlfn.XLOOKUP(D266,'参考（不要动）'!A:A,'参考（不要动）'!B:B)&lt;1,"无养老金")</f>
        <v>#NAME?</v>
      </c>
      <c r="AI266" t="e">
        <f>IF(_xlfn.XLOOKUP(D266,'参考（不要动）'!D:D,'参考（不要动）'!E:E)&lt;1,"无公益岗工资")</f>
        <v>#N/A</v>
      </c>
      <c r="AJ266" t="e">
        <f ca="1">IF(_xlfn.XLOOKUP(D266,'参考（不要动）'!G:G,'参考（不要动）'!H:H)&lt;1,"无其他工资")</f>
        <v>#NAME?</v>
      </c>
      <c r="AK266" t="e">
        <f>IF(_xlfn.XLOOKUP(D266,'参考（不要动）'!J:J,'参考（不要动）'!K:K)&lt;1,"无低保金")</f>
        <v>#N/A</v>
      </c>
      <c r="AL266" t="e">
        <f>IF(_xlfn.XLOOKUP(D266,'参考（不要动）'!M:M,'参考（不要动）'!N:N)&lt;1,"无五保金")</f>
        <v>#N/A</v>
      </c>
      <c r="AM266" t="e">
        <f>IF(_xlfn.XLOOKUP(D266,'参考（不要动）'!P:P,'参考（不要动）'!Q:Q)&lt;1,"无产业奖励2000元")</f>
        <v>#N/A</v>
      </c>
      <c r="AN266" t="e">
        <f>_xlfn.XLOOKUP(D266,'参考（不要动）'!S:S,'参考（不要动）'!W:W)</f>
        <v>#N/A</v>
      </c>
      <c r="AO266" t="str">
        <f t="shared" si="48"/>
        <v>合格</v>
      </c>
      <c r="AP266" s="31" t="e">
        <f t="shared" si="49"/>
        <v>#DIV/0!</v>
      </c>
      <c r="AQ266" s="31" t="e">
        <f t="shared" si="40"/>
        <v>#DIV/0!</v>
      </c>
    </row>
    <row r="267" spans="1:43" ht="15">
      <c r="A267" s="18">
        <v>265</v>
      </c>
      <c r="B267" s="19" t="s">
        <v>1056</v>
      </c>
      <c r="C267" s="19" t="s">
        <v>1148</v>
      </c>
      <c r="D267" s="19" t="s">
        <v>1149</v>
      </c>
      <c r="E267" s="19" t="s">
        <v>1150</v>
      </c>
      <c r="F267" s="19" t="s">
        <v>1151</v>
      </c>
      <c r="G267" s="51" t="s">
        <v>1148</v>
      </c>
      <c r="H267" s="19">
        <v>3</v>
      </c>
      <c r="I267" s="19">
        <v>3</v>
      </c>
      <c r="J267" s="19" t="s">
        <v>47</v>
      </c>
      <c r="K267" s="19">
        <f t="shared" si="41"/>
        <v>5000</v>
      </c>
      <c r="L267" s="19"/>
      <c r="M267" s="22">
        <v>5000</v>
      </c>
      <c r="N267" s="19"/>
      <c r="O267" s="19">
        <f t="shared" si="42"/>
        <v>753.37</v>
      </c>
      <c r="P267" s="19"/>
      <c r="Q267" s="19"/>
      <c r="R267" s="19"/>
      <c r="S267" s="19"/>
      <c r="T267" s="19"/>
      <c r="U267" s="19"/>
      <c r="V267" s="19"/>
      <c r="W267" s="22">
        <v>753.37</v>
      </c>
      <c r="X267" s="22">
        <v>145000</v>
      </c>
      <c r="Y267" s="19">
        <f t="shared" si="43"/>
        <v>48500</v>
      </c>
      <c r="Z267" s="22">
        <v>48500</v>
      </c>
      <c r="AA267" s="22"/>
      <c r="AB267" s="19">
        <f t="shared" si="44"/>
        <v>150753.37</v>
      </c>
      <c r="AC267" s="19">
        <f t="shared" si="45"/>
        <v>102253.37</v>
      </c>
      <c r="AD267" s="19">
        <f t="shared" si="46"/>
        <v>34084.456666666701</v>
      </c>
      <c r="AE267" s="19" t="s">
        <v>53</v>
      </c>
      <c r="AF267" s="25">
        <v>31251.119999999999</v>
      </c>
      <c r="AG267" s="30">
        <f t="shared" si="47"/>
        <v>9.0663523952635994E-2</v>
      </c>
      <c r="AH267" t="e">
        <f ca="1">IF(_xlfn.XLOOKUP(D267,'参考（不要动）'!A:A,'参考（不要动）'!B:B)&lt;1,"无养老金")</f>
        <v>#NAME?</v>
      </c>
      <c r="AI267" t="e">
        <f>IF(_xlfn.XLOOKUP(D267,'参考（不要动）'!D:D,'参考（不要动）'!E:E)&lt;1,"无公益岗工资")</f>
        <v>#N/A</v>
      </c>
      <c r="AJ267" t="e">
        <f ca="1">IF(_xlfn.XLOOKUP(D267,'参考（不要动）'!G:G,'参考（不要动）'!H:H)&lt;1,"无其他工资")</f>
        <v>#NAME?</v>
      </c>
      <c r="AK267" t="e">
        <f>IF(_xlfn.XLOOKUP(D267,'参考（不要动）'!J:J,'参考（不要动）'!K:K)&lt;1,"无低保金")</f>
        <v>#N/A</v>
      </c>
      <c r="AL267" t="e">
        <f>IF(_xlfn.XLOOKUP(D267,'参考（不要动）'!M:M,'参考（不要动）'!N:N)&lt;1,"无五保金")</f>
        <v>#N/A</v>
      </c>
      <c r="AM267" t="e">
        <f>IF(_xlfn.XLOOKUP(D267,'参考（不要动）'!P:P,'参考（不要动）'!Q:Q)&lt;1,"无产业奖励2000元")</f>
        <v>#N/A</v>
      </c>
      <c r="AN267" t="e">
        <f>_xlfn.XLOOKUP(D267,'参考（不要动）'!S:S,'参考（不要动）'!W:W)</f>
        <v>#N/A</v>
      </c>
      <c r="AO267" t="str">
        <f t="shared" si="48"/>
        <v>合格</v>
      </c>
      <c r="AP267" s="31">
        <f t="shared" si="49"/>
        <v>0.33448275862068999</v>
      </c>
      <c r="AQ267" s="31" t="str">
        <f t="shared" si="40"/>
        <v>合格</v>
      </c>
    </row>
    <row r="268" spans="1:43" ht="15">
      <c r="A268" s="18">
        <v>266</v>
      </c>
      <c r="B268" s="19" t="s">
        <v>1056</v>
      </c>
      <c r="C268" s="19" t="s">
        <v>1152</v>
      </c>
      <c r="D268" s="19" t="s">
        <v>1153</v>
      </c>
      <c r="E268" s="19" t="s">
        <v>1154</v>
      </c>
      <c r="F268" s="19" t="s">
        <v>1155</v>
      </c>
      <c r="G268" s="51" t="s">
        <v>1152</v>
      </c>
      <c r="H268" s="19">
        <v>3</v>
      </c>
      <c r="I268" s="19">
        <v>3</v>
      </c>
      <c r="J268" s="19" t="s">
        <v>47</v>
      </c>
      <c r="K268" s="19">
        <f t="shared" si="41"/>
        <v>0</v>
      </c>
      <c r="L268" s="19"/>
      <c r="M268" s="22"/>
      <c r="N268" s="22">
        <v>55000</v>
      </c>
      <c r="O268" s="19">
        <f t="shared" si="42"/>
        <v>2353.37</v>
      </c>
      <c r="P268" s="19"/>
      <c r="Q268" s="19"/>
      <c r="R268" s="19"/>
      <c r="S268" s="19"/>
      <c r="T268" s="19"/>
      <c r="U268" s="19"/>
      <c r="V268" s="19"/>
      <c r="W268" s="22">
        <v>2353.37</v>
      </c>
      <c r="X268" s="22">
        <v>84000</v>
      </c>
      <c r="Y268" s="19">
        <f t="shared" si="43"/>
        <v>41000</v>
      </c>
      <c r="Z268" s="22">
        <v>41000</v>
      </c>
      <c r="AA268" s="22"/>
      <c r="AB268" s="19">
        <f t="shared" si="44"/>
        <v>141353.37</v>
      </c>
      <c r="AC268" s="19">
        <f t="shared" si="45"/>
        <v>100353.37</v>
      </c>
      <c r="AD268" s="19">
        <f t="shared" si="46"/>
        <v>33451.1233333333</v>
      </c>
      <c r="AE268" s="19" t="s">
        <v>53</v>
      </c>
      <c r="AF268" s="25">
        <v>31784.46</v>
      </c>
      <c r="AG268" s="31">
        <f t="shared" si="47"/>
        <v>5.2436421236456497E-2</v>
      </c>
      <c r="AH268" t="e">
        <f ca="1">IF(_xlfn.XLOOKUP(D268,'参考（不要动）'!A:A,'参考（不要动）'!B:B)&lt;1,"无养老金")</f>
        <v>#NAME?</v>
      </c>
      <c r="AI268" t="e">
        <f>IF(_xlfn.XLOOKUP(D268,'参考（不要动）'!D:D,'参考（不要动）'!E:E)&lt;1,"无公益岗工资")</f>
        <v>#N/A</v>
      </c>
      <c r="AJ268" t="e">
        <f ca="1">IF(_xlfn.XLOOKUP(D268,'参考（不要动）'!G:G,'参考（不要动）'!H:H)&lt;1,"无其他工资")</f>
        <v>#NAME?</v>
      </c>
      <c r="AK268" t="e">
        <f>IF(_xlfn.XLOOKUP(D268,'参考（不要动）'!J:J,'参考（不要动）'!K:K)&lt;1,"无低保金")</f>
        <v>#N/A</v>
      </c>
      <c r="AL268" t="e">
        <f>IF(_xlfn.XLOOKUP(D268,'参考（不要动）'!M:M,'参考（不要动）'!N:N)&lt;1,"无五保金")</f>
        <v>#N/A</v>
      </c>
      <c r="AM268" t="e">
        <f>IF(_xlfn.XLOOKUP(D268,'参考（不要动）'!P:P,'参考（不要动）'!Q:Q)&lt;1,"无产业奖励2000元")</f>
        <v>#N/A</v>
      </c>
      <c r="AN268" t="e">
        <f>_xlfn.XLOOKUP(D268,'参考（不要动）'!S:S,'参考（不要动）'!W:W)</f>
        <v>#N/A</v>
      </c>
      <c r="AO268" t="str">
        <f t="shared" si="48"/>
        <v>合格</v>
      </c>
      <c r="AP268" s="31">
        <f t="shared" si="49"/>
        <v>0.48809523809523803</v>
      </c>
      <c r="AQ268" s="31" t="str">
        <f t="shared" si="40"/>
        <v>合格</v>
      </c>
    </row>
    <row r="269" spans="1:43" ht="15">
      <c r="A269" s="18">
        <v>267</v>
      </c>
      <c r="B269" s="19" t="s">
        <v>1056</v>
      </c>
      <c r="C269" s="19" t="s">
        <v>1156</v>
      </c>
      <c r="D269" s="19" t="s">
        <v>1157</v>
      </c>
      <c r="E269" s="19" t="s">
        <v>1158</v>
      </c>
      <c r="F269" s="19" t="s">
        <v>1159</v>
      </c>
      <c r="G269" s="51" t="s">
        <v>1156</v>
      </c>
      <c r="H269" s="19">
        <v>5</v>
      </c>
      <c r="I269" s="19">
        <v>5</v>
      </c>
      <c r="J269" s="19" t="s">
        <v>47</v>
      </c>
      <c r="K269" s="19">
        <f t="shared" si="41"/>
        <v>32000</v>
      </c>
      <c r="L269" s="19"/>
      <c r="M269" s="22">
        <v>32000</v>
      </c>
      <c r="N269" s="19"/>
      <c r="O269" s="19">
        <f t="shared" si="42"/>
        <v>8538.17</v>
      </c>
      <c r="P269" s="19"/>
      <c r="Q269" s="19"/>
      <c r="R269" s="22">
        <v>2016</v>
      </c>
      <c r="S269" s="19"/>
      <c r="T269" s="19"/>
      <c r="U269" s="19"/>
      <c r="V269" s="19"/>
      <c r="W269" s="22">
        <v>6522.17</v>
      </c>
      <c r="X269" s="22">
        <v>135000</v>
      </c>
      <c r="Y269" s="19">
        <f t="shared" si="43"/>
        <v>48000</v>
      </c>
      <c r="Z269" s="22">
        <v>48000</v>
      </c>
      <c r="AA269" s="22"/>
      <c r="AB269" s="19">
        <f t="shared" si="44"/>
        <v>175538.17</v>
      </c>
      <c r="AC269" s="19">
        <f t="shared" si="45"/>
        <v>127538.17</v>
      </c>
      <c r="AD269" s="19">
        <f t="shared" si="46"/>
        <v>25507.633999999998</v>
      </c>
      <c r="AE269" s="19" t="s">
        <v>53</v>
      </c>
      <c r="AF269" s="25">
        <v>24504.43</v>
      </c>
      <c r="AG269" s="31">
        <f t="shared" si="47"/>
        <v>4.0939699474748001E-2</v>
      </c>
      <c r="AH269" t="e">
        <f ca="1">IF(_xlfn.XLOOKUP(D269,'参考（不要动）'!A:A,'参考（不要动）'!B:B)&lt;1,"无养老金")</f>
        <v>#NAME?</v>
      </c>
      <c r="AI269" t="e">
        <f>IF(_xlfn.XLOOKUP(D269,'参考（不要动）'!D:D,'参考（不要动）'!E:E)&lt;1,"无公益岗工资")</f>
        <v>#N/A</v>
      </c>
      <c r="AJ269" t="e">
        <f ca="1">IF(_xlfn.XLOOKUP(D269,'参考（不要动）'!G:G,'参考（不要动）'!H:H)&lt;1,"无其他工资")</f>
        <v>#NAME?</v>
      </c>
      <c r="AK269" t="e">
        <f>IF(_xlfn.XLOOKUP(D269,'参考（不要动）'!J:J,'参考（不要动）'!K:K)&lt;1,"无低保金")</f>
        <v>#N/A</v>
      </c>
      <c r="AL269" t="e">
        <f>IF(_xlfn.XLOOKUP(D269,'参考（不要动）'!M:M,'参考（不要动）'!N:N)&lt;1,"无五保金")</f>
        <v>#N/A</v>
      </c>
      <c r="AM269" t="e">
        <f>IF(_xlfn.XLOOKUP(D269,'参考（不要动）'!P:P,'参考（不要动）'!Q:Q)&lt;1,"无产业奖励2000元")</f>
        <v>#N/A</v>
      </c>
      <c r="AN269" t="e">
        <f>_xlfn.XLOOKUP(D269,'参考（不要动）'!S:S,'参考（不要动）'!W:W)</f>
        <v>#N/A</v>
      </c>
      <c r="AO269" t="str">
        <f t="shared" si="48"/>
        <v>合格</v>
      </c>
      <c r="AP269" s="31">
        <f t="shared" si="49"/>
        <v>0.35555555555555601</v>
      </c>
      <c r="AQ269" s="31" t="str">
        <f t="shared" si="40"/>
        <v>合格</v>
      </c>
    </row>
    <row r="270" spans="1:43" ht="15">
      <c r="A270" s="18">
        <v>268</v>
      </c>
      <c r="B270" s="19" t="s">
        <v>1056</v>
      </c>
      <c r="C270" s="19" t="s">
        <v>1160</v>
      </c>
      <c r="D270" s="19" t="s">
        <v>1161</v>
      </c>
      <c r="E270" s="19" t="s">
        <v>1162</v>
      </c>
      <c r="F270" s="19" t="s">
        <v>1163</v>
      </c>
      <c r="G270" s="51" t="s">
        <v>1160</v>
      </c>
      <c r="H270" s="19">
        <v>3</v>
      </c>
      <c r="I270" s="19">
        <v>3</v>
      </c>
      <c r="J270" s="19" t="s">
        <v>47</v>
      </c>
      <c r="K270" s="19">
        <f t="shared" si="41"/>
        <v>50000</v>
      </c>
      <c r="L270" s="19"/>
      <c r="M270" s="22">
        <v>50000</v>
      </c>
      <c r="N270" s="19"/>
      <c r="O270" s="19">
        <f t="shared" si="42"/>
        <v>2760.24</v>
      </c>
      <c r="P270" s="19"/>
      <c r="Q270" s="19"/>
      <c r="R270" s="19"/>
      <c r="S270" s="19"/>
      <c r="T270" s="19"/>
      <c r="U270" s="19"/>
      <c r="V270" s="19"/>
      <c r="W270" s="22">
        <v>2760.24</v>
      </c>
      <c r="X270" s="22">
        <v>116000</v>
      </c>
      <c r="Y270" s="19">
        <f t="shared" si="43"/>
        <v>65000</v>
      </c>
      <c r="Z270" s="22">
        <v>65000</v>
      </c>
      <c r="AA270" s="22"/>
      <c r="AB270" s="19">
        <f t="shared" si="44"/>
        <v>168760.24</v>
      </c>
      <c r="AC270" s="19">
        <f t="shared" si="45"/>
        <v>103760.24</v>
      </c>
      <c r="AD270" s="19">
        <f t="shared" si="46"/>
        <v>34586.746666666702</v>
      </c>
      <c r="AE270" s="19" t="s">
        <v>53</v>
      </c>
      <c r="AF270" s="25">
        <v>31253.41</v>
      </c>
      <c r="AG270" s="30">
        <f t="shared" si="47"/>
        <v>0.10665513512499</v>
      </c>
      <c r="AH270" t="e">
        <f ca="1">IF(_xlfn.XLOOKUP(D270,'参考（不要动）'!A:A,'参考（不要动）'!B:B)&lt;1,"无养老金")</f>
        <v>#NAME?</v>
      </c>
      <c r="AI270" t="e">
        <f>IF(_xlfn.XLOOKUP(D270,'参考（不要动）'!D:D,'参考（不要动）'!E:E)&lt;1,"无公益岗工资")</f>
        <v>#N/A</v>
      </c>
      <c r="AJ270" t="e">
        <f ca="1">IF(_xlfn.XLOOKUP(D270,'参考（不要动）'!G:G,'参考（不要动）'!H:H)&lt;1,"无其他工资")</f>
        <v>#NAME?</v>
      </c>
      <c r="AK270" t="e">
        <f>IF(_xlfn.XLOOKUP(D270,'参考（不要动）'!J:J,'参考（不要动）'!K:K)&lt;1,"无低保金")</f>
        <v>#N/A</v>
      </c>
      <c r="AL270" t="e">
        <f>IF(_xlfn.XLOOKUP(D270,'参考（不要动）'!M:M,'参考（不要动）'!N:N)&lt;1,"无五保金")</f>
        <v>#N/A</v>
      </c>
      <c r="AM270" t="e">
        <f>IF(_xlfn.XLOOKUP(D270,'参考（不要动）'!P:P,'参考（不要动）'!Q:Q)&lt;1,"无产业奖励2000元")</f>
        <v>#N/A</v>
      </c>
      <c r="AN270" t="e">
        <f>_xlfn.XLOOKUP(D270,'参考（不要动）'!S:S,'参考（不要动）'!W:W)</f>
        <v>#N/A</v>
      </c>
      <c r="AO270" t="str">
        <f t="shared" si="48"/>
        <v>合格</v>
      </c>
      <c r="AP270" s="31">
        <f t="shared" si="49"/>
        <v>0.56034482758620696</v>
      </c>
      <c r="AQ270" s="31" t="str">
        <f t="shared" si="40"/>
        <v>合格</v>
      </c>
    </row>
    <row r="271" spans="1:43" ht="15">
      <c r="A271" s="18">
        <v>269</v>
      </c>
      <c r="B271" s="19" t="s">
        <v>1056</v>
      </c>
      <c r="C271" s="19" t="s">
        <v>1164</v>
      </c>
      <c r="D271" s="19" t="s">
        <v>1165</v>
      </c>
      <c r="E271" s="19" t="s">
        <v>1166</v>
      </c>
      <c r="F271" s="19" t="s">
        <v>1167</v>
      </c>
      <c r="G271" s="51" t="s">
        <v>1164</v>
      </c>
      <c r="H271" s="19">
        <v>2</v>
      </c>
      <c r="I271" s="19">
        <v>2</v>
      </c>
      <c r="J271" s="19" t="s">
        <v>47</v>
      </c>
      <c r="K271" s="19">
        <f t="shared" si="41"/>
        <v>0</v>
      </c>
      <c r="L271" s="19"/>
      <c r="M271" s="22"/>
      <c r="N271" s="19"/>
      <c r="O271" s="19">
        <f t="shared" si="42"/>
        <v>955.85</v>
      </c>
      <c r="P271" s="19"/>
      <c r="Q271" s="19"/>
      <c r="R271" s="19"/>
      <c r="S271" s="19"/>
      <c r="T271" s="19"/>
      <c r="U271" s="19"/>
      <c r="V271" s="19"/>
      <c r="W271" s="22">
        <v>955.85</v>
      </c>
      <c r="X271" s="22">
        <v>148500</v>
      </c>
      <c r="Y271" s="19">
        <f t="shared" si="43"/>
        <v>85000</v>
      </c>
      <c r="Z271" s="22">
        <v>85000</v>
      </c>
      <c r="AA271" s="22"/>
      <c r="AB271" s="19">
        <f t="shared" si="44"/>
        <v>149455.85</v>
      </c>
      <c r="AC271" s="19">
        <f t="shared" si="45"/>
        <v>64455.85</v>
      </c>
      <c r="AD271" s="19">
        <f t="shared" si="46"/>
        <v>32227.924999999999</v>
      </c>
      <c r="AE271" s="19" t="s">
        <v>53</v>
      </c>
      <c r="AF271" s="25">
        <v>31977.93</v>
      </c>
      <c r="AG271" s="31">
        <f t="shared" si="47"/>
        <v>7.8177355444832997E-3</v>
      </c>
      <c r="AH271" t="e">
        <f ca="1">IF(_xlfn.XLOOKUP(D271,'参考（不要动）'!A:A,'参考（不要动）'!B:B)&lt;1,"无养老金")</f>
        <v>#NAME?</v>
      </c>
      <c r="AI271" t="e">
        <f>IF(_xlfn.XLOOKUP(D271,'参考（不要动）'!D:D,'参考（不要动）'!E:E)&lt;1,"无公益岗工资")</f>
        <v>#N/A</v>
      </c>
      <c r="AJ271" t="e">
        <f ca="1">IF(_xlfn.XLOOKUP(D271,'参考（不要动）'!G:G,'参考（不要动）'!H:H)&lt;1,"无其他工资")</f>
        <v>#NAME?</v>
      </c>
      <c r="AK271" t="e">
        <f>IF(_xlfn.XLOOKUP(D271,'参考（不要动）'!J:J,'参考（不要动）'!K:K)&lt;1,"无低保金")</f>
        <v>#N/A</v>
      </c>
      <c r="AL271" t="e">
        <f>IF(_xlfn.XLOOKUP(D271,'参考（不要动）'!M:M,'参考（不要动）'!N:N)&lt;1,"无五保金")</f>
        <v>#N/A</v>
      </c>
      <c r="AM271" t="e">
        <f>IF(_xlfn.XLOOKUP(D271,'参考（不要动）'!P:P,'参考（不要动）'!Q:Q)&lt;1,"无产业奖励2000元")</f>
        <v>#N/A</v>
      </c>
      <c r="AN271" t="e">
        <f>_xlfn.XLOOKUP(D271,'参考（不要动）'!S:S,'参考（不要动）'!W:W)</f>
        <v>#N/A</v>
      </c>
      <c r="AO271" t="str">
        <f t="shared" si="48"/>
        <v>合格</v>
      </c>
      <c r="AP271" s="31">
        <f t="shared" si="49"/>
        <v>0.57239057239057201</v>
      </c>
      <c r="AQ271" s="31" t="str">
        <f t="shared" si="40"/>
        <v>合格</v>
      </c>
    </row>
    <row r="272" spans="1:43" ht="15">
      <c r="A272" s="18">
        <v>270</v>
      </c>
      <c r="B272" s="19" t="s">
        <v>1056</v>
      </c>
      <c r="C272" s="19" t="s">
        <v>1168</v>
      </c>
      <c r="D272" s="19" t="s">
        <v>1169</v>
      </c>
      <c r="E272" s="19" t="s">
        <v>1170</v>
      </c>
      <c r="F272" s="19" t="s">
        <v>1171</v>
      </c>
      <c r="G272" s="51" t="s">
        <v>1168</v>
      </c>
      <c r="H272" s="19">
        <v>2</v>
      </c>
      <c r="I272" s="19">
        <v>2</v>
      </c>
      <c r="J272" s="19" t="s">
        <v>47</v>
      </c>
      <c r="K272" s="19">
        <f t="shared" si="41"/>
        <v>10000</v>
      </c>
      <c r="L272" s="19"/>
      <c r="M272" s="22">
        <v>10000</v>
      </c>
      <c r="N272" s="22">
        <v>21800</v>
      </c>
      <c r="O272" s="19">
        <f t="shared" si="42"/>
        <v>11982.63</v>
      </c>
      <c r="P272" s="19"/>
      <c r="Q272" s="19"/>
      <c r="R272" s="19">
        <v>4032</v>
      </c>
      <c r="S272" s="19"/>
      <c r="T272" s="19"/>
      <c r="U272" s="19"/>
      <c r="V272" s="19"/>
      <c r="W272" s="22">
        <v>7950.63</v>
      </c>
      <c r="X272" s="22"/>
      <c r="Y272" s="19">
        <f t="shared" si="43"/>
        <v>0</v>
      </c>
      <c r="Z272" s="22"/>
      <c r="AA272" s="22"/>
      <c r="AB272" s="19">
        <f t="shared" si="44"/>
        <v>43782.63</v>
      </c>
      <c r="AC272" s="19">
        <f t="shared" si="45"/>
        <v>43782.63</v>
      </c>
      <c r="AD272" s="19">
        <f t="shared" si="46"/>
        <v>21891.314999999999</v>
      </c>
      <c r="AE272" s="19" t="s">
        <v>53</v>
      </c>
      <c r="AF272" s="25">
        <v>19125.310000000001</v>
      </c>
      <c r="AG272" s="30">
        <f t="shared" si="47"/>
        <v>0.14462536816396701</v>
      </c>
      <c r="AH272" t="e">
        <f ca="1">IF(_xlfn.XLOOKUP(D272,'参考（不要动）'!A:A,'参考（不要动）'!B:B)&lt;1,"无养老金")</f>
        <v>#NAME?</v>
      </c>
      <c r="AI272" t="e">
        <f>IF(_xlfn.XLOOKUP(D272,'参考（不要动）'!D:D,'参考（不要动）'!E:E)&lt;1,"无公益岗工资")</f>
        <v>#N/A</v>
      </c>
      <c r="AJ272" t="e">
        <f ca="1">IF(_xlfn.XLOOKUP(D272,'参考（不要动）'!G:G,'参考（不要动）'!H:H)&lt;1,"无其他工资")</f>
        <v>#NAME?</v>
      </c>
      <c r="AK272" t="e">
        <f>IF(_xlfn.XLOOKUP(D272,'参考（不要动）'!J:J,'参考（不要动）'!K:K)&lt;1,"无低保金")</f>
        <v>#N/A</v>
      </c>
      <c r="AL272" t="e">
        <f>IF(_xlfn.XLOOKUP(D272,'参考（不要动）'!M:M,'参考（不要动）'!N:N)&lt;1,"无五保金")</f>
        <v>#N/A</v>
      </c>
      <c r="AM272" t="e">
        <f>IF(_xlfn.XLOOKUP(D272,'参考（不要动）'!P:P,'参考（不要动）'!Q:Q)&lt;1,"无产业奖励2000元")</f>
        <v>#N/A</v>
      </c>
      <c r="AN272" t="e">
        <f>_xlfn.XLOOKUP(D272,'参考（不要动）'!S:S,'参考（不要动）'!W:W)</f>
        <v>#N/A</v>
      </c>
      <c r="AO272" t="str">
        <f t="shared" si="48"/>
        <v>合格</v>
      </c>
      <c r="AP272" s="31" t="e">
        <f t="shared" si="49"/>
        <v>#DIV/0!</v>
      </c>
      <c r="AQ272" s="31" t="e">
        <f t="shared" si="40"/>
        <v>#DIV/0!</v>
      </c>
    </row>
    <row r="273" spans="1:43" ht="15">
      <c r="A273" s="18">
        <v>271</v>
      </c>
      <c r="B273" s="19" t="s">
        <v>1056</v>
      </c>
      <c r="C273" s="19" t="s">
        <v>1172</v>
      </c>
      <c r="D273" s="19" t="s">
        <v>1173</v>
      </c>
      <c r="E273" s="19" t="s">
        <v>1174</v>
      </c>
      <c r="F273" s="19" t="s">
        <v>1175</v>
      </c>
      <c r="G273" s="51" t="s">
        <v>1176</v>
      </c>
      <c r="H273" s="19">
        <v>2</v>
      </c>
      <c r="I273" s="19">
        <v>2</v>
      </c>
      <c r="J273" s="19" t="s">
        <v>47</v>
      </c>
      <c r="K273" s="19">
        <f t="shared" si="41"/>
        <v>0</v>
      </c>
      <c r="L273" s="19"/>
      <c r="M273" s="22"/>
      <c r="N273" s="22">
        <v>19600</v>
      </c>
      <c r="O273" s="19">
        <f t="shared" si="42"/>
        <v>16419.349999999999</v>
      </c>
      <c r="P273" s="19">
        <v>8460</v>
      </c>
      <c r="Q273" s="19"/>
      <c r="R273" s="19">
        <v>4032</v>
      </c>
      <c r="S273" s="19"/>
      <c r="T273" s="19"/>
      <c r="U273" s="19"/>
      <c r="V273" s="19"/>
      <c r="W273" s="22">
        <v>3927.35</v>
      </c>
      <c r="X273" s="22"/>
      <c r="Y273" s="19">
        <f t="shared" si="43"/>
        <v>0</v>
      </c>
      <c r="Z273" s="22"/>
      <c r="AA273" s="22"/>
      <c r="AB273" s="19">
        <f t="shared" si="44"/>
        <v>36019.35</v>
      </c>
      <c r="AC273" s="19">
        <f t="shared" si="45"/>
        <v>36019.35</v>
      </c>
      <c r="AD273" s="19">
        <f t="shared" si="46"/>
        <v>18009.674999999999</v>
      </c>
      <c r="AE273" s="19" t="s">
        <v>53</v>
      </c>
      <c r="AF273" s="25">
        <v>16655.61</v>
      </c>
      <c r="AG273" s="30">
        <f t="shared" si="47"/>
        <v>8.1297832982400398E-2</v>
      </c>
      <c r="AH273" t="e">
        <f ca="1">IF(_xlfn.XLOOKUP(D273,'参考（不要动）'!A:A,'参考（不要动）'!B:B)&lt;1,"无养老金")</f>
        <v>#NAME?</v>
      </c>
      <c r="AI273" t="e">
        <f>IF(_xlfn.XLOOKUP(D273,'参考（不要动）'!D:D,'参考（不要动）'!E:E)&lt;1,"无公益岗工资")</f>
        <v>#N/A</v>
      </c>
      <c r="AJ273" t="e">
        <f ca="1">IF(_xlfn.XLOOKUP(D273,'参考（不要动）'!G:G,'参考（不要动）'!H:H)&lt;1,"无其他工资")</f>
        <v>#NAME?</v>
      </c>
      <c r="AK273" t="b">
        <f>IF(_xlfn.XLOOKUP(D273,'参考（不要动）'!J:J,'参考（不要动）'!K:K)&lt;1,"无低保金")</f>
        <v>0</v>
      </c>
      <c r="AL273" t="e">
        <f>IF(_xlfn.XLOOKUP(D273,'参考（不要动）'!M:M,'参考（不要动）'!N:N)&lt;1,"无五保金")</f>
        <v>#N/A</v>
      </c>
      <c r="AM273" t="e">
        <f>IF(_xlfn.XLOOKUP(D273,'参考（不要动）'!P:P,'参考（不要动）'!Q:Q)&lt;1,"无产业奖励2000元")</f>
        <v>#N/A</v>
      </c>
      <c r="AN273" t="e">
        <f>_xlfn.XLOOKUP(D273,'参考（不要动）'!S:S,'参考（不要动）'!W:W)</f>
        <v>#N/A</v>
      </c>
      <c r="AO273" t="str">
        <f t="shared" si="48"/>
        <v>合格</v>
      </c>
      <c r="AP273" s="31" t="e">
        <f t="shared" si="49"/>
        <v>#DIV/0!</v>
      </c>
      <c r="AQ273" s="31" t="e">
        <f t="shared" si="40"/>
        <v>#DIV/0!</v>
      </c>
    </row>
    <row r="274" spans="1:43" ht="15">
      <c r="A274" s="18">
        <v>272</v>
      </c>
      <c r="B274" s="19" t="s">
        <v>1056</v>
      </c>
      <c r="C274" s="19" t="s">
        <v>1177</v>
      </c>
      <c r="D274" s="19" t="s">
        <v>1178</v>
      </c>
      <c r="E274" s="19" t="s">
        <v>1179</v>
      </c>
      <c r="F274" s="19" t="s">
        <v>1180</v>
      </c>
      <c r="G274" s="51" t="s">
        <v>1177</v>
      </c>
      <c r="H274" s="19">
        <v>4</v>
      </c>
      <c r="I274" s="19">
        <v>4</v>
      </c>
      <c r="J274" s="19" t="s">
        <v>47</v>
      </c>
      <c r="K274" s="19">
        <f t="shared" si="41"/>
        <v>35000</v>
      </c>
      <c r="L274" s="19"/>
      <c r="M274" s="22">
        <v>35000</v>
      </c>
      <c r="N274" s="22">
        <v>12000</v>
      </c>
      <c r="O274" s="19">
        <f t="shared" si="42"/>
        <v>5946.6</v>
      </c>
      <c r="P274" s="19"/>
      <c r="Q274" s="19"/>
      <c r="R274" s="19"/>
      <c r="S274" s="19"/>
      <c r="T274" s="19"/>
      <c r="U274" s="19"/>
      <c r="V274" s="19"/>
      <c r="W274" s="22">
        <v>5946.6</v>
      </c>
      <c r="X274" s="22">
        <v>48000</v>
      </c>
      <c r="Y274" s="19">
        <f t="shared" si="43"/>
        <v>16000</v>
      </c>
      <c r="Z274" s="22">
        <v>16000</v>
      </c>
      <c r="AA274" s="22"/>
      <c r="AB274" s="19">
        <f t="shared" si="44"/>
        <v>100946.6</v>
      </c>
      <c r="AC274" s="19">
        <f t="shared" si="45"/>
        <v>84946.6</v>
      </c>
      <c r="AD274" s="19">
        <f t="shared" si="46"/>
        <v>21236.65</v>
      </c>
      <c r="AE274" s="19" t="s">
        <v>53</v>
      </c>
      <c r="AF274" s="25">
        <v>19986.650000000001</v>
      </c>
      <c r="AG274" s="31">
        <f t="shared" si="47"/>
        <v>6.2541746615866103E-2</v>
      </c>
      <c r="AH274" t="e">
        <f ca="1">IF(_xlfn.XLOOKUP(D274,'参考（不要动）'!A:A,'参考（不要动）'!B:B)&lt;1,"无养老金")</f>
        <v>#NAME?</v>
      </c>
      <c r="AI274" t="e">
        <f>IF(_xlfn.XLOOKUP(D274,'参考（不要动）'!D:D,'参考（不要动）'!E:E)&lt;1,"无公益岗工资")</f>
        <v>#N/A</v>
      </c>
      <c r="AJ274" t="e">
        <f ca="1">IF(_xlfn.XLOOKUP(D274,'参考（不要动）'!G:G,'参考（不要动）'!H:H)&lt;1,"无其他工资")</f>
        <v>#NAME?</v>
      </c>
      <c r="AK274" t="e">
        <f>IF(_xlfn.XLOOKUP(D274,'参考（不要动）'!J:J,'参考（不要动）'!K:K)&lt;1,"无低保金")</f>
        <v>#N/A</v>
      </c>
      <c r="AL274" t="e">
        <f>IF(_xlfn.XLOOKUP(D274,'参考（不要动）'!M:M,'参考（不要动）'!N:N)&lt;1,"无五保金")</f>
        <v>#N/A</v>
      </c>
      <c r="AM274" t="e">
        <f>IF(_xlfn.XLOOKUP(D274,'参考（不要动）'!P:P,'参考（不要动）'!Q:Q)&lt;1,"无产业奖励2000元")</f>
        <v>#N/A</v>
      </c>
      <c r="AN274" t="e">
        <f>_xlfn.XLOOKUP(D274,'参考（不要动）'!S:S,'参考（不要动）'!W:W)</f>
        <v>#N/A</v>
      </c>
      <c r="AO274" t="str">
        <f t="shared" si="48"/>
        <v>合格</v>
      </c>
      <c r="AP274" s="31">
        <f t="shared" si="49"/>
        <v>0.33333333333333298</v>
      </c>
      <c r="AQ274" s="31" t="str">
        <f t="shared" si="40"/>
        <v>合格</v>
      </c>
    </row>
    <row r="275" spans="1:43" ht="15">
      <c r="A275" s="18">
        <v>273</v>
      </c>
      <c r="B275" s="19" t="s">
        <v>1056</v>
      </c>
      <c r="C275" s="19" t="s">
        <v>1181</v>
      </c>
      <c r="D275" s="19" t="s">
        <v>1182</v>
      </c>
      <c r="E275" s="19" t="s">
        <v>1183</v>
      </c>
      <c r="F275" s="19" t="s">
        <v>1184</v>
      </c>
      <c r="G275" s="51" t="s">
        <v>1181</v>
      </c>
      <c r="H275" s="19">
        <v>2</v>
      </c>
      <c r="I275" s="19">
        <v>2</v>
      </c>
      <c r="J275" s="19" t="s">
        <v>47</v>
      </c>
      <c r="K275" s="19">
        <f t="shared" si="41"/>
        <v>0</v>
      </c>
      <c r="L275" s="19"/>
      <c r="M275" s="22"/>
      <c r="N275" s="22">
        <v>6600</v>
      </c>
      <c r="O275" s="19">
        <f t="shared" si="42"/>
        <v>17778.599999999999</v>
      </c>
      <c r="P275" s="19"/>
      <c r="Q275" s="19"/>
      <c r="R275" s="19">
        <v>4032</v>
      </c>
      <c r="S275" s="19"/>
      <c r="T275" s="19"/>
      <c r="U275" s="19"/>
      <c r="V275" s="19"/>
      <c r="W275" s="22">
        <v>13746.6</v>
      </c>
      <c r="X275" s="22">
        <v>15000</v>
      </c>
      <c r="Y275" s="19">
        <f t="shared" si="43"/>
        <v>6000</v>
      </c>
      <c r="Z275" s="22">
        <v>6000</v>
      </c>
      <c r="AA275" s="22"/>
      <c r="AB275" s="19">
        <f t="shared" si="44"/>
        <v>39378.6</v>
      </c>
      <c r="AC275" s="19">
        <f t="shared" si="45"/>
        <v>33378.6</v>
      </c>
      <c r="AD275" s="19">
        <f t="shared" si="46"/>
        <v>16689.3</v>
      </c>
      <c r="AE275" s="19" t="s">
        <v>53</v>
      </c>
      <c r="AF275" s="25">
        <v>13173.3</v>
      </c>
      <c r="AG275" s="32">
        <f t="shared" si="47"/>
        <v>0.26690350937122798</v>
      </c>
      <c r="AH275" t="e">
        <f ca="1">IF(_xlfn.XLOOKUP(D275,'参考（不要动）'!A:A,'参考（不要动）'!B:B)&lt;1,"无养老金")</f>
        <v>#NAME?</v>
      </c>
      <c r="AI275" t="e">
        <f>IF(_xlfn.XLOOKUP(D275,'参考（不要动）'!D:D,'参考（不要动）'!E:E)&lt;1,"无公益岗工资")</f>
        <v>#N/A</v>
      </c>
      <c r="AJ275" t="e">
        <f ca="1">IF(_xlfn.XLOOKUP(D275,'参考（不要动）'!G:G,'参考（不要动）'!H:H)&lt;1,"无其他工资")</f>
        <v>#NAME?</v>
      </c>
      <c r="AK275" t="e">
        <f>IF(_xlfn.XLOOKUP(D275,'参考（不要动）'!J:J,'参考（不要动）'!K:K)&lt;1,"无低保金")</f>
        <v>#N/A</v>
      </c>
      <c r="AL275" t="e">
        <f>IF(_xlfn.XLOOKUP(D275,'参考（不要动）'!M:M,'参考（不要动）'!N:N)&lt;1,"无五保金")</f>
        <v>#N/A</v>
      </c>
      <c r="AM275" t="e">
        <f>IF(_xlfn.XLOOKUP(D275,'参考（不要动）'!P:P,'参考（不要动）'!Q:Q)&lt;1,"无产业奖励2000元")</f>
        <v>#N/A</v>
      </c>
      <c r="AN275" t="e">
        <f>_xlfn.XLOOKUP(D275,'参考（不要动）'!S:S,'参考（不要动）'!W:W)</f>
        <v>#N/A</v>
      </c>
      <c r="AO275" t="str">
        <f t="shared" si="48"/>
        <v>合格</v>
      </c>
      <c r="AP275" s="31">
        <f t="shared" si="49"/>
        <v>0.4</v>
      </c>
      <c r="AQ275" s="31" t="str">
        <f t="shared" si="40"/>
        <v>合格</v>
      </c>
    </row>
    <row r="276" spans="1:43" ht="15">
      <c r="A276" s="18">
        <v>274</v>
      </c>
      <c r="B276" s="19" t="s">
        <v>1056</v>
      </c>
      <c r="C276" s="19" t="s">
        <v>1185</v>
      </c>
      <c r="D276" s="19" t="s">
        <v>1186</v>
      </c>
      <c r="E276" s="19" t="s">
        <v>1187</v>
      </c>
      <c r="F276" s="19" t="s">
        <v>1188</v>
      </c>
      <c r="G276" s="51" t="s">
        <v>1185</v>
      </c>
      <c r="H276" s="19">
        <v>2</v>
      </c>
      <c r="I276" s="19">
        <v>2</v>
      </c>
      <c r="J276" s="19" t="s">
        <v>47</v>
      </c>
      <c r="K276" s="19">
        <f t="shared" si="41"/>
        <v>0</v>
      </c>
      <c r="L276" s="19"/>
      <c r="M276" s="19"/>
      <c r="N276" s="19"/>
      <c r="O276" s="19">
        <f t="shared" si="42"/>
        <v>4237.28</v>
      </c>
      <c r="P276" s="19"/>
      <c r="Q276" s="19"/>
      <c r="R276" s="19"/>
      <c r="S276" s="19"/>
      <c r="T276" s="19"/>
      <c r="U276" s="19"/>
      <c r="V276" s="19"/>
      <c r="W276" s="22">
        <v>4237.28</v>
      </c>
      <c r="X276" s="22">
        <v>292000</v>
      </c>
      <c r="Y276" s="19">
        <f t="shared" si="43"/>
        <v>220000</v>
      </c>
      <c r="Z276" s="22">
        <v>220000</v>
      </c>
      <c r="AA276" s="22"/>
      <c r="AB276" s="19">
        <f t="shared" si="44"/>
        <v>296237.28000000003</v>
      </c>
      <c r="AC276" s="19">
        <f t="shared" si="45"/>
        <v>76237.279999999999</v>
      </c>
      <c r="AD276" s="19">
        <f t="shared" si="46"/>
        <v>38118.639999999999</v>
      </c>
      <c r="AE276" s="19" t="s">
        <v>53</v>
      </c>
      <c r="AF276" s="25">
        <v>29618.639999999999</v>
      </c>
      <c r="AG276" s="32">
        <f t="shared" si="47"/>
        <v>0.28698144141662102</v>
      </c>
      <c r="AH276" t="e">
        <f ca="1">IF(_xlfn.XLOOKUP(D276,'参考（不要动）'!A:A,'参考（不要动）'!B:B)&lt;1,"无养老金")</f>
        <v>#NAME?</v>
      </c>
      <c r="AI276" t="e">
        <f>IF(_xlfn.XLOOKUP(D276,'参考（不要动）'!D:D,'参考（不要动）'!E:E)&lt;1,"无公益岗工资")</f>
        <v>#N/A</v>
      </c>
      <c r="AJ276" t="e">
        <f ca="1">IF(_xlfn.XLOOKUP(D276,'参考（不要动）'!G:G,'参考（不要动）'!H:H)&lt;1,"无其他工资")</f>
        <v>#NAME?</v>
      </c>
      <c r="AK276" t="e">
        <f>IF(_xlfn.XLOOKUP(D276,'参考（不要动）'!J:J,'参考（不要动）'!K:K)&lt;1,"无低保金")</f>
        <v>#N/A</v>
      </c>
      <c r="AL276" t="e">
        <f>IF(_xlfn.XLOOKUP(D276,'参考（不要动）'!M:M,'参考（不要动）'!N:N)&lt;1,"无五保金")</f>
        <v>#N/A</v>
      </c>
      <c r="AM276" t="e">
        <f>IF(_xlfn.XLOOKUP(D276,'参考（不要动）'!P:P,'参考（不要动）'!Q:Q)&lt;1,"无产业奖励2000元")</f>
        <v>#N/A</v>
      </c>
      <c r="AN276" t="e">
        <f>_xlfn.XLOOKUP(D276,'参考（不要动）'!S:S,'参考（不要动）'!W:W)</f>
        <v>#N/A</v>
      </c>
      <c r="AO276" t="str">
        <f t="shared" si="48"/>
        <v>合格</v>
      </c>
      <c r="AP276" s="31">
        <f t="shared" si="49"/>
        <v>0.75342465753424703</v>
      </c>
      <c r="AQ276" s="31" t="str">
        <f t="shared" si="40"/>
        <v>合格</v>
      </c>
    </row>
    <row r="277" spans="1:43" ht="15">
      <c r="A277" s="18">
        <v>275</v>
      </c>
      <c r="B277" s="19" t="s">
        <v>1056</v>
      </c>
      <c r="C277" s="19" t="s">
        <v>1189</v>
      </c>
      <c r="D277" s="19" t="s">
        <v>1190</v>
      </c>
      <c r="E277" s="19" t="s">
        <v>1191</v>
      </c>
      <c r="F277" s="19" t="s">
        <v>1192</v>
      </c>
      <c r="G277" s="51" t="s">
        <v>1189</v>
      </c>
      <c r="H277" s="19">
        <v>1</v>
      </c>
      <c r="I277" s="19">
        <v>1</v>
      </c>
      <c r="J277" s="19" t="s">
        <v>47</v>
      </c>
      <c r="K277" s="19">
        <f t="shared" si="41"/>
        <v>0</v>
      </c>
      <c r="L277" s="19"/>
      <c r="M277" s="22"/>
      <c r="N277" s="22">
        <v>15000</v>
      </c>
      <c r="O277" s="19">
        <f t="shared" si="42"/>
        <v>4093.41</v>
      </c>
      <c r="P277" s="19"/>
      <c r="Q277" s="19"/>
      <c r="R277" s="22">
        <v>2016</v>
      </c>
      <c r="S277" s="19"/>
      <c r="T277" s="19"/>
      <c r="U277" s="19"/>
      <c r="V277" s="19"/>
      <c r="W277" s="22">
        <v>2077.41</v>
      </c>
      <c r="X277" s="22"/>
      <c r="Y277" s="19">
        <f t="shared" si="43"/>
        <v>0</v>
      </c>
      <c r="Z277" s="22"/>
      <c r="AA277" s="22"/>
      <c r="AB277" s="19">
        <f t="shared" si="44"/>
        <v>19093.41</v>
      </c>
      <c r="AC277" s="19">
        <f t="shared" si="45"/>
        <v>19093.41</v>
      </c>
      <c r="AD277" s="19">
        <f t="shared" si="46"/>
        <v>19093.41</v>
      </c>
      <c r="AE277" s="19" t="s">
        <v>53</v>
      </c>
      <c r="AF277" s="25">
        <v>15677.41</v>
      </c>
      <c r="AG277" s="32">
        <f t="shared" si="47"/>
        <v>0.21789313413376299</v>
      </c>
      <c r="AH277" t="e">
        <f ca="1">IF(_xlfn.XLOOKUP(D277,'参考（不要动）'!A:A,'参考（不要动）'!B:B)&lt;1,"无养老金")</f>
        <v>#NAME?</v>
      </c>
      <c r="AI277" t="e">
        <f>IF(_xlfn.XLOOKUP(D277,'参考（不要动）'!D:D,'参考（不要动）'!E:E)&lt;1,"无公益岗工资")</f>
        <v>#N/A</v>
      </c>
      <c r="AJ277" t="e">
        <f ca="1">IF(_xlfn.XLOOKUP(D277,'参考（不要动）'!G:G,'参考（不要动）'!H:H)&lt;1,"无其他工资")</f>
        <v>#NAME?</v>
      </c>
      <c r="AK277" t="e">
        <f>IF(_xlfn.XLOOKUP(D277,'参考（不要动）'!J:J,'参考（不要动）'!K:K)&lt;1,"无低保金")</f>
        <v>#N/A</v>
      </c>
      <c r="AL277" t="e">
        <f>IF(_xlfn.XLOOKUP(D277,'参考（不要动）'!M:M,'参考（不要动）'!N:N)&lt;1,"无五保金")</f>
        <v>#N/A</v>
      </c>
      <c r="AM277" t="e">
        <f>IF(_xlfn.XLOOKUP(D277,'参考（不要动）'!P:P,'参考（不要动）'!Q:Q)&lt;1,"无产业奖励2000元")</f>
        <v>#N/A</v>
      </c>
      <c r="AN277" t="e">
        <f>_xlfn.XLOOKUP(D277,'参考（不要动）'!S:S,'参考（不要动）'!W:W)</f>
        <v>#N/A</v>
      </c>
      <c r="AO277" t="str">
        <f t="shared" si="48"/>
        <v>合格</v>
      </c>
      <c r="AP277" s="31" t="e">
        <f t="shared" si="49"/>
        <v>#DIV/0!</v>
      </c>
      <c r="AQ277" s="31" t="e">
        <f t="shared" si="40"/>
        <v>#DIV/0!</v>
      </c>
    </row>
    <row r="278" spans="1:43" ht="15">
      <c r="A278" s="18">
        <v>276</v>
      </c>
      <c r="B278" s="19" t="s">
        <v>1056</v>
      </c>
      <c r="C278" s="19" t="s">
        <v>1193</v>
      </c>
      <c r="D278" s="19" t="s">
        <v>1194</v>
      </c>
      <c r="E278" s="19" t="s">
        <v>1195</v>
      </c>
      <c r="F278" s="19" t="s">
        <v>1196</v>
      </c>
      <c r="G278" s="51" t="s">
        <v>1193</v>
      </c>
      <c r="H278" s="19">
        <v>3</v>
      </c>
      <c r="I278" s="19">
        <v>3</v>
      </c>
      <c r="J278" s="19" t="s">
        <v>47</v>
      </c>
      <c r="K278" s="19">
        <f t="shared" si="41"/>
        <v>22000</v>
      </c>
      <c r="L278" s="19"/>
      <c r="M278" s="22">
        <v>22000</v>
      </c>
      <c r="N278" s="22"/>
      <c r="O278" s="19">
        <f t="shared" si="42"/>
        <v>1437.11</v>
      </c>
      <c r="P278" s="19"/>
      <c r="Q278" s="19"/>
      <c r="R278" s="19"/>
      <c r="S278" s="19"/>
      <c r="T278" s="19"/>
      <c r="U278" s="19"/>
      <c r="V278" s="19"/>
      <c r="W278" s="22">
        <v>1437.11</v>
      </c>
      <c r="X278" s="22">
        <v>114000</v>
      </c>
      <c r="Y278" s="19">
        <f t="shared" si="43"/>
        <v>49000</v>
      </c>
      <c r="Z278" s="22">
        <v>49000</v>
      </c>
      <c r="AA278" s="22"/>
      <c r="AB278" s="19">
        <f t="shared" si="44"/>
        <v>137437.10999999999</v>
      </c>
      <c r="AC278" s="19">
        <f t="shared" si="45"/>
        <v>88437.11</v>
      </c>
      <c r="AD278" s="19">
        <f t="shared" si="46"/>
        <v>29479.0366666667</v>
      </c>
      <c r="AE278" s="19" t="s">
        <v>53</v>
      </c>
      <c r="AF278" s="25">
        <v>28812.37</v>
      </c>
      <c r="AG278" s="31">
        <f t="shared" si="47"/>
        <v>2.3138209965605099E-2</v>
      </c>
      <c r="AH278" t="e">
        <f ca="1">IF(_xlfn.XLOOKUP(D278,'参考（不要动）'!A:A,'参考（不要动）'!B:B)&lt;1,"无养老金")</f>
        <v>#NAME?</v>
      </c>
      <c r="AI278" t="e">
        <f>IF(_xlfn.XLOOKUP(D278,'参考（不要动）'!D:D,'参考（不要动）'!E:E)&lt;1,"无公益岗工资")</f>
        <v>#N/A</v>
      </c>
      <c r="AJ278" t="e">
        <f ca="1">IF(_xlfn.XLOOKUP(D278,'参考（不要动）'!G:G,'参考（不要动）'!H:H)&lt;1,"无其他工资")</f>
        <v>#NAME?</v>
      </c>
      <c r="AK278" t="e">
        <f>IF(_xlfn.XLOOKUP(D278,'参考（不要动）'!J:J,'参考（不要动）'!K:K)&lt;1,"无低保金")</f>
        <v>#N/A</v>
      </c>
      <c r="AL278" t="e">
        <f>IF(_xlfn.XLOOKUP(D278,'参考（不要动）'!M:M,'参考（不要动）'!N:N)&lt;1,"无五保金")</f>
        <v>#N/A</v>
      </c>
      <c r="AM278" t="e">
        <f>IF(_xlfn.XLOOKUP(D278,'参考（不要动）'!P:P,'参考（不要动）'!Q:Q)&lt;1,"无产业奖励2000元")</f>
        <v>#N/A</v>
      </c>
      <c r="AN278" t="e">
        <f>_xlfn.XLOOKUP(D278,'参考（不要动）'!S:S,'参考（不要动）'!W:W)</f>
        <v>#N/A</v>
      </c>
      <c r="AO278" t="str">
        <f t="shared" si="48"/>
        <v>合格</v>
      </c>
      <c r="AP278" s="31">
        <f t="shared" si="49"/>
        <v>0.429824561403509</v>
      </c>
      <c r="AQ278" s="31" t="str">
        <f t="shared" si="40"/>
        <v>合格</v>
      </c>
    </row>
    <row r="279" spans="1:43" ht="15">
      <c r="A279" s="18">
        <v>277</v>
      </c>
      <c r="B279" s="19" t="s">
        <v>1056</v>
      </c>
      <c r="C279" s="19" t="s">
        <v>1197</v>
      </c>
      <c r="D279" s="19" t="s">
        <v>1198</v>
      </c>
      <c r="E279" s="19" t="s">
        <v>1199</v>
      </c>
      <c r="F279" s="19" t="s">
        <v>1200</v>
      </c>
      <c r="G279" s="51" t="s">
        <v>1197</v>
      </c>
      <c r="H279" s="19">
        <v>2</v>
      </c>
      <c r="I279" s="19">
        <v>2</v>
      </c>
      <c r="J279" s="19" t="s">
        <v>47</v>
      </c>
      <c r="K279" s="19">
        <f t="shared" si="41"/>
        <v>0</v>
      </c>
      <c r="L279" s="19"/>
      <c r="M279" s="22"/>
      <c r="N279" s="22">
        <v>20000</v>
      </c>
      <c r="O279" s="19">
        <f t="shared" si="42"/>
        <v>8815.2800000000007</v>
      </c>
      <c r="P279" s="19"/>
      <c r="Q279" s="19"/>
      <c r="R279" s="19">
        <v>1896</v>
      </c>
      <c r="S279" s="19"/>
      <c r="T279" s="19"/>
      <c r="U279" s="19"/>
      <c r="V279" s="19"/>
      <c r="W279" s="22">
        <v>6919.28</v>
      </c>
      <c r="X279" s="22">
        <v>73500</v>
      </c>
      <c r="Y279" s="19">
        <f t="shared" si="43"/>
        <v>40000</v>
      </c>
      <c r="Z279" s="22">
        <v>40000</v>
      </c>
      <c r="AA279" s="22"/>
      <c r="AB279" s="19">
        <f t="shared" si="44"/>
        <v>102315.28</v>
      </c>
      <c r="AC279" s="19">
        <f t="shared" si="45"/>
        <v>62315.28</v>
      </c>
      <c r="AD279" s="19">
        <f t="shared" si="46"/>
        <v>31157.64</v>
      </c>
      <c r="AE279" s="19" t="s">
        <v>53</v>
      </c>
      <c r="AF279" s="25">
        <v>29959.64</v>
      </c>
      <c r="AG279" s="31">
        <f t="shared" si="47"/>
        <v>3.9987129351353998E-2</v>
      </c>
      <c r="AH279" t="e">
        <f ca="1">IF(_xlfn.XLOOKUP(D279,'参考（不要动）'!A:A,'参考（不要动）'!B:B)&lt;1,"无养老金")</f>
        <v>#NAME?</v>
      </c>
      <c r="AI279" t="e">
        <f>IF(_xlfn.XLOOKUP(D279,'参考（不要动）'!D:D,'参考（不要动）'!E:E)&lt;1,"无公益岗工资")</f>
        <v>#N/A</v>
      </c>
      <c r="AJ279" t="e">
        <f ca="1">IF(_xlfn.XLOOKUP(D279,'参考（不要动）'!G:G,'参考（不要动）'!H:H)&lt;1,"无其他工资")</f>
        <v>#NAME?</v>
      </c>
      <c r="AK279" t="e">
        <f>IF(_xlfn.XLOOKUP(D279,'参考（不要动）'!J:J,'参考（不要动）'!K:K)&lt;1,"无低保金")</f>
        <v>#N/A</v>
      </c>
      <c r="AL279" t="e">
        <f>IF(_xlfn.XLOOKUP(D279,'参考（不要动）'!M:M,'参考（不要动）'!N:N)&lt;1,"无五保金")</f>
        <v>#N/A</v>
      </c>
      <c r="AM279" t="e">
        <f>IF(_xlfn.XLOOKUP(D279,'参考（不要动）'!P:P,'参考（不要动）'!Q:Q)&lt;1,"无产业奖励2000元")</f>
        <v>#N/A</v>
      </c>
      <c r="AN279" t="e">
        <f>_xlfn.XLOOKUP(D279,'参考（不要动）'!S:S,'参考（不要动）'!W:W)</f>
        <v>#N/A</v>
      </c>
      <c r="AO279" t="str">
        <f t="shared" si="48"/>
        <v>合格</v>
      </c>
      <c r="AP279" s="31">
        <f t="shared" si="49"/>
        <v>0.54421768707482998</v>
      </c>
      <c r="AQ279" s="31" t="str">
        <f t="shared" si="40"/>
        <v>合格</v>
      </c>
    </row>
    <row r="280" spans="1:43" ht="15">
      <c r="A280" s="18">
        <v>278</v>
      </c>
      <c r="B280" s="19" t="s">
        <v>1056</v>
      </c>
      <c r="C280" s="19" t="s">
        <v>1201</v>
      </c>
      <c r="D280" s="19" t="s">
        <v>1202</v>
      </c>
      <c r="E280" s="19" t="s">
        <v>1203</v>
      </c>
      <c r="F280" s="19" t="s">
        <v>1204</v>
      </c>
      <c r="G280" s="51" t="s">
        <v>1201</v>
      </c>
      <c r="H280" s="19">
        <v>3</v>
      </c>
      <c r="I280" s="19">
        <v>3</v>
      </c>
      <c r="J280" s="19" t="s">
        <v>47</v>
      </c>
      <c r="K280" s="19">
        <f t="shared" si="41"/>
        <v>0</v>
      </c>
      <c r="L280" s="19"/>
      <c r="M280" s="22"/>
      <c r="N280" s="22"/>
      <c r="O280" s="19">
        <f t="shared" si="42"/>
        <v>1980.86</v>
      </c>
      <c r="P280" s="19"/>
      <c r="Q280" s="19"/>
      <c r="R280" s="19"/>
      <c r="S280" s="19"/>
      <c r="T280" s="19"/>
      <c r="U280" s="19"/>
      <c r="V280" s="19"/>
      <c r="W280" s="22">
        <v>1980.86</v>
      </c>
      <c r="X280" s="22">
        <v>123000</v>
      </c>
      <c r="Y280" s="19">
        <f t="shared" si="43"/>
        <v>35000</v>
      </c>
      <c r="Z280" s="22">
        <v>35000</v>
      </c>
      <c r="AA280" s="22"/>
      <c r="AB280" s="19">
        <f t="shared" si="44"/>
        <v>124980.86</v>
      </c>
      <c r="AC280" s="19">
        <f t="shared" si="45"/>
        <v>89980.86</v>
      </c>
      <c r="AD280" s="19">
        <f t="shared" si="46"/>
        <v>29993.62</v>
      </c>
      <c r="AE280" s="19" t="s">
        <v>48</v>
      </c>
      <c r="AF280" s="25">
        <v>29660.29</v>
      </c>
      <c r="AG280" s="31">
        <f t="shared" si="47"/>
        <v>1.1238258290798799E-2</v>
      </c>
      <c r="AH280" t="e">
        <f ca="1">IF(_xlfn.XLOOKUP(D280,'参考（不要动）'!A:A,'参考（不要动）'!B:B)&lt;1,"无养老金")</f>
        <v>#NAME?</v>
      </c>
      <c r="AI280" t="e">
        <f>IF(_xlfn.XLOOKUP(D280,'参考（不要动）'!D:D,'参考（不要动）'!E:E)&lt;1,"无公益岗工资")</f>
        <v>#N/A</v>
      </c>
      <c r="AJ280" t="e">
        <f ca="1">IF(_xlfn.XLOOKUP(D280,'参考（不要动）'!G:G,'参考（不要动）'!H:H)&lt;1,"无其他工资")</f>
        <v>#NAME?</v>
      </c>
      <c r="AK280" t="e">
        <f>IF(_xlfn.XLOOKUP(D280,'参考（不要动）'!J:J,'参考（不要动）'!K:K)&lt;1,"无低保金")</f>
        <v>#N/A</v>
      </c>
      <c r="AL280" t="e">
        <f>IF(_xlfn.XLOOKUP(D280,'参考（不要动）'!M:M,'参考（不要动）'!N:N)&lt;1,"无五保金")</f>
        <v>#N/A</v>
      </c>
      <c r="AM280" t="e">
        <f>IF(_xlfn.XLOOKUP(D280,'参考（不要动）'!P:P,'参考（不要动）'!Q:Q)&lt;1,"无产业奖励2000元")</f>
        <v>#N/A</v>
      </c>
      <c r="AN280" t="e">
        <f>_xlfn.XLOOKUP(D280,'参考（不要动）'!S:S,'参考（不要动）'!W:W)</f>
        <v>#N/A</v>
      </c>
      <c r="AO280" t="str">
        <f t="shared" si="48"/>
        <v>合格</v>
      </c>
      <c r="AP280" s="31">
        <f t="shared" si="49"/>
        <v>0.284552845528455</v>
      </c>
      <c r="AQ280" s="31" t="str">
        <f t="shared" si="40"/>
        <v>合格</v>
      </c>
    </row>
    <row r="281" spans="1:43" ht="15">
      <c r="A281" s="18">
        <v>279</v>
      </c>
      <c r="B281" s="19" t="s">
        <v>1056</v>
      </c>
      <c r="C281" s="19" t="s">
        <v>1205</v>
      </c>
      <c r="D281" s="19" t="s">
        <v>1206</v>
      </c>
      <c r="E281" s="19" t="s">
        <v>1207</v>
      </c>
      <c r="F281" s="19" t="s">
        <v>1208</v>
      </c>
      <c r="G281" s="51" t="s">
        <v>1205</v>
      </c>
      <c r="H281" s="19">
        <v>5</v>
      </c>
      <c r="I281" s="19">
        <v>5</v>
      </c>
      <c r="J281" s="19" t="s">
        <v>47</v>
      </c>
      <c r="K281" s="19">
        <f t="shared" si="41"/>
        <v>30000</v>
      </c>
      <c r="L281" s="19"/>
      <c r="M281" s="22">
        <v>30000</v>
      </c>
      <c r="N281" s="22"/>
      <c r="O281" s="19">
        <f t="shared" si="42"/>
        <v>13438.68</v>
      </c>
      <c r="P281" s="19"/>
      <c r="Q281" s="19"/>
      <c r="R281" s="19">
        <v>4032</v>
      </c>
      <c r="S281" s="19"/>
      <c r="T281" s="19"/>
      <c r="U281" s="19"/>
      <c r="V281" s="19"/>
      <c r="W281" s="22">
        <v>9406.68</v>
      </c>
      <c r="X281" s="22">
        <v>125000</v>
      </c>
      <c r="Y281" s="19">
        <f t="shared" si="43"/>
        <v>85000</v>
      </c>
      <c r="Z281" s="22">
        <v>85000</v>
      </c>
      <c r="AA281" s="22"/>
      <c r="AB281" s="19">
        <f t="shared" si="44"/>
        <v>168438.68</v>
      </c>
      <c r="AC281" s="19">
        <f t="shared" si="45"/>
        <v>83438.679999999993</v>
      </c>
      <c r="AD281" s="19">
        <f t="shared" si="46"/>
        <v>16687.736000000001</v>
      </c>
      <c r="AE281" s="19" t="s">
        <v>53</v>
      </c>
      <c r="AF281" s="25">
        <v>15281.34</v>
      </c>
      <c r="AG281" s="30">
        <f t="shared" si="47"/>
        <v>9.2033552031431806E-2</v>
      </c>
      <c r="AH281" t="e">
        <f ca="1">IF(_xlfn.XLOOKUP(D281,'参考（不要动）'!A:A,'参考（不要动）'!B:B)&lt;1,"无养老金")</f>
        <v>#NAME?</v>
      </c>
      <c r="AI281" t="e">
        <f>IF(_xlfn.XLOOKUP(D281,'参考（不要动）'!D:D,'参考（不要动）'!E:E)&lt;1,"无公益岗工资")</f>
        <v>#N/A</v>
      </c>
      <c r="AJ281" t="e">
        <f ca="1">IF(_xlfn.XLOOKUP(D281,'参考（不要动）'!G:G,'参考（不要动）'!H:H)&lt;1,"无其他工资")</f>
        <v>#NAME?</v>
      </c>
      <c r="AK281" t="e">
        <f>IF(_xlfn.XLOOKUP(D281,'参考（不要动）'!J:J,'参考（不要动）'!K:K)&lt;1,"无低保金")</f>
        <v>#N/A</v>
      </c>
      <c r="AL281" t="e">
        <f>IF(_xlfn.XLOOKUP(D281,'参考（不要动）'!M:M,'参考（不要动）'!N:N)&lt;1,"无五保金")</f>
        <v>#N/A</v>
      </c>
      <c r="AM281" t="e">
        <f>IF(_xlfn.XLOOKUP(D281,'参考（不要动）'!P:P,'参考（不要动）'!Q:Q)&lt;1,"无产业奖励2000元")</f>
        <v>#N/A</v>
      </c>
      <c r="AN281" t="e">
        <f>_xlfn.XLOOKUP(D281,'参考（不要动）'!S:S,'参考（不要动）'!W:W)</f>
        <v>#N/A</v>
      </c>
      <c r="AO281" t="str">
        <f t="shared" si="48"/>
        <v>合格</v>
      </c>
      <c r="AP281" s="31">
        <f t="shared" si="49"/>
        <v>0.68</v>
      </c>
      <c r="AQ281" s="31" t="str">
        <f t="shared" si="40"/>
        <v>合格</v>
      </c>
    </row>
    <row r="282" spans="1:43" ht="15">
      <c r="A282" s="18">
        <v>280</v>
      </c>
      <c r="B282" s="19" t="s">
        <v>1056</v>
      </c>
      <c r="C282" s="19" t="s">
        <v>1209</v>
      </c>
      <c r="D282" s="19" t="s">
        <v>1210</v>
      </c>
      <c r="E282" s="19" t="s">
        <v>1211</v>
      </c>
      <c r="F282" s="19" t="s">
        <v>1212</v>
      </c>
      <c r="G282" s="51" t="s">
        <v>1213</v>
      </c>
      <c r="H282" s="19">
        <v>1</v>
      </c>
      <c r="I282" s="19">
        <v>1</v>
      </c>
      <c r="J282" s="19" t="s">
        <v>47</v>
      </c>
      <c r="K282" s="19">
        <f t="shared" si="41"/>
        <v>0</v>
      </c>
      <c r="L282" s="19"/>
      <c r="M282" s="22"/>
      <c r="N282" s="22">
        <v>2000</v>
      </c>
      <c r="O282" s="19">
        <f t="shared" si="42"/>
        <v>7426.73</v>
      </c>
      <c r="P282" s="19">
        <v>4245</v>
      </c>
      <c r="Q282" s="19"/>
      <c r="R282" s="19"/>
      <c r="S282" s="19"/>
      <c r="T282" s="19"/>
      <c r="U282" s="19"/>
      <c r="V282" s="19"/>
      <c r="W282" s="22">
        <v>3181.73</v>
      </c>
      <c r="X282" s="22">
        <v>41800</v>
      </c>
      <c r="Y282" s="19">
        <f t="shared" si="43"/>
        <v>19000</v>
      </c>
      <c r="Z282" s="22">
        <v>19000</v>
      </c>
      <c r="AA282" s="22"/>
      <c r="AB282" s="19">
        <f t="shared" si="44"/>
        <v>51226.73</v>
      </c>
      <c r="AC282" s="19">
        <f t="shared" si="45"/>
        <v>32226.73</v>
      </c>
      <c r="AD282" s="19">
        <f t="shared" si="46"/>
        <v>32226.73</v>
      </c>
      <c r="AE282" s="19" t="s">
        <v>53</v>
      </c>
      <c r="AF282" s="25">
        <v>29363.32</v>
      </c>
      <c r="AG282" s="30">
        <f t="shared" si="47"/>
        <v>9.7516561478742894E-2</v>
      </c>
      <c r="AH282" t="e">
        <f ca="1">IF(_xlfn.XLOOKUP(D282,'参考（不要动）'!A:A,'参考（不要动）'!B:B)&lt;1,"无养老金")</f>
        <v>#NAME?</v>
      </c>
      <c r="AI282" t="e">
        <f>IF(_xlfn.XLOOKUP(D282,'参考（不要动）'!D:D,'参考（不要动）'!E:E)&lt;1,"无公益岗工资")</f>
        <v>#N/A</v>
      </c>
      <c r="AJ282" t="e">
        <f ca="1">IF(_xlfn.XLOOKUP(D282,'参考（不要动）'!G:G,'参考（不要动）'!H:H)&lt;1,"无其他工资")</f>
        <v>#NAME?</v>
      </c>
      <c r="AK282" t="b">
        <f>IF(_xlfn.XLOOKUP(D282,'参考（不要动）'!J:J,'参考（不要动）'!K:K)&lt;1,"无低保金")</f>
        <v>0</v>
      </c>
      <c r="AL282" t="e">
        <f>IF(_xlfn.XLOOKUP(D282,'参考（不要动）'!M:M,'参考（不要动）'!N:N)&lt;1,"无五保金")</f>
        <v>#N/A</v>
      </c>
      <c r="AM282" t="e">
        <f>IF(_xlfn.XLOOKUP(D282,'参考（不要动）'!P:P,'参考（不要动）'!Q:Q)&lt;1,"无产业奖励2000元")</f>
        <v>#N/A</v>
      </c>
      <c r="AN282" t="e">
        <f>_xlfn.XLOOKUP(D282,'参考（不要动）'!S:S,'参考（不要动）'!W:W)</f>
        <v>#N/A</v>
      </c>
      <c r="AO282" t="str">
        <f t="shared" si="48"/>
        <v>合格</v>
      </c>
      <c r="AP282" s="31">
        <f t="shared" si="49"/>
        <v>0.45454545454545497</v>
      </c>
      <c r="AQ282" s="31" t="str">
        <f t="shared" si="40"/>
        <v>合格</v>
      </c>
    </row>
    <row r="283" spans="1:43" ht="15">
      <c r="A283" s="18">
        <v>281</v>
      </c>
      <c r="B283" s="19" t="s">
        <v>1056</v>
      </c>
      <c r="C283" s="19" t="s">
        <v>1214</v>
      </c>
      <c r="D283" s="19" t="s">
        <v>1215</v>
      </c>
      <c r="E283" s="19" t="s">
        <v>1216</v>
      </c>
      <c r="F283" s="19" t="s">
        <v>1217</v>
      </c>
      <c r="G283" s="51" t="s">
        <v>1214</v>
      </c>
      <c r="H283" s="19">
        <v>3</v>
      </c>
      <c r="I283" s="19">
        <v>3</v>
      </c>
      <c r="J283" s="19" t="s">
        <v>47</v>
      </c>
      <c r="K283" s="19">
        <f t="shared" si="41"/>
        <v>17000</v>
      </c>
      <c r="L283" s="19"/>
      <c r="M283" s="22">
        <v>17000</v>
      </c>
      <c r="N283" s="22"/>
      <c r="O283" s="19">
        <f t="shared" si="42"/>
        <v>2001.82</v>
      </c>
      <c r="P283" s="19"/>
      <c r="Q283" s="19"/>
      <c r="R283" s="19"/>
      <c r="S283" s="19"/>
      <c r="T283" s="19"/>
      <c r="U283" s="19"/>
      <c r="V283" s="19"/>
      <c r="W283" s="22">
        <v>2001.82</v>
      </c>
      <c r="X283" s="22">
        <v>176000</v>
      </c>
      <c r="Y283" s="19">
        <f t="shared" si="43"/>
        <v>95000</v>
      </c>
      <c r="Z283" s="22">
        <v>95000</v>
      </c>
      <c r="AA283" s="22"/>
      <c r="AB283" s="19">
        <f t="shared" si="44"/>
        <v>195001.82</v>
      </c>
      <c r="AC283" s="19">
        <f t="shared" si="45"/>
        <v>100001.82</v>
      </c>
      <c r="AD283" s="19">
        <f t="shared" si="46"/>
        <v>33333.94</v>
      </c>
      <c r="AE283" s="19" t="s">
        <v>53</v>
      </c>
      <c r="AF283" s="25">
        <v>32667.27</v>
      </c>
      <c r="AG283" s="31">
        <f t="shared" si="47"/>
        <v>2.04078883849187E-2</v>
      </c>
      <c r="AH283" t="e">
        <f ca="1">IF(_xlfn.XLOOKUP(D283,'参考（不要动）'!A:A,'参考（不要动）'!B:B)&lt;1,"无养老金")</f>
        <v>#NAME?</v>
      </c>
      <c r="AI283" t="e">
        <f>IF(_xlfn.XLOOKUP(D283,'参考（不要动）'!D:D,'参考（不要动）'!E:E)&lt;1,"无公益岗工资")</f>
        <v>#N/A</v>
      </c>
      <c r="AJ283" t="e">
        <f ca="1">IF(_xlfn.XLOOKUP(D283,'参考（不要动）'!G:G,'参考（不要动）'!H:H)&lt;1,"无其他工资")</f>
        <v>#NAME?</v>
      </c>
      <c r="AK283" t="e">
        <f>IF(_xlfn.XLOOKUP(D283,'参考（不要动）'!J:J,'参考（不要动）'!K:K)&lt;1,"无低保金")</f>
        <v>#N/A</v>
      </c>
      <c r="AL283" t="e">
        <f>IF(_xlfn.XLOOKUP(D283,'参考（不要动）'!M:M,'参考（不要动）'!N:N)&lt;1,"无五保金")</f>
        <v>#N/A</v>
      </c>
      <c r="AM283" t="e">
        <f>IF(_xlfn.XLOOKUP(D283,'参考（不要动）'!P:P,'参考（不要动）'!Q:Q)&lt;1,"无产业奖励2000元")</f>
        <v>#N/A</v>
      </c>
      <c r="AN283" t="e">
        <f>_xlfn.XLOOKUP(D283,'参考（不要动）'!S:S,'参考（不要动）'!W:W)</f>
        <v>#N/A</v>
      </c>
      <c r="AO283" t="str">
        <f t="shared" si="48"/>
        <v>合格</v>
      </c>
      <c r="AP283" s="31">
        <f t="shared" si="49"/>
        <v>0.53977272727272696</v>
      </c>
      <c r="AQ283" s="31" t="str">
        <f t="shared" si="40"/>
        <v>合格</v>
      </c>
    </row>
    <row r="284" spans="1:43" ht="15">
      <c r="A284" s="18">
        <v>282</v>
      </c>
      <c r="B284" s="19" t="s">
        <v>1056</v>
      </c>
      <c r="C284" s="19" t="s">
        <v>1218</v>
      </c>
      <c r="D284" s="19" t="s">
        <v>1219</v>
      </c>
      <c r="E284" s="19" t="s">
        <v>1220</v>
      </c>
      <c r="F284" s="19" t="s">
        <v>1221</v>
      </c>
      <c r="G284" s="51" t="s">
        <v>1218</v>
      </c>
      <c r="H284" s="19">
        <v>4</v>
      </c>
      <c r="I284" s="19">
        <v>4</v>
      </c>
      <c r="J284" s="19" t="s">
        <v>47</v>
      </c>
      <c r="K284" s="19">
        <f t="shared" si="41"/>
        <v>32000</v>
      </c>
      <c r="L284" s="19"/>
      <c r="M284" s="22">
        <v>32000</v>
      </c>
      <c r="N284" s="22"/>
      <c r="O284" s="19">
        <f t="shared" si="42"/>
        <v>1492.67</v>
      </c>
      <c r="P284" s="19"/>
      <c r="Q284" s="19"/>
      <c r="R284" s="19"/>
      <c r="S284" s="19"/>
      <c r="T284" s="19"/>
      <c r="U284" s="19"/>
      <c r="V284" s="19"/>
      <c r="W284" s="22">
        <v>1492.67</v>
      </c>
      <c r="X284" s="22">
        <v>120000</v>
      </c>
      <c r="Y284" s="19">
        <f t="shared" si="43"/>
        <v>70000</v>
      </c>
      <c r="Z284" s="22">
        <v>70000</v>
      </c>
      <c r="AA284" s="22"/>
      <c r="AB284" s="19">
        <f t="shared" si="44"/>
        <v>153492.67000000001</v>
      </c>
      <c r="AC284" s="19">
        <f t="shared" si="45"/>
        <v>83492.67</v>
      </c>
      <c r="AD284" s="19">
        <f t="shared" si="46"/>
        <v>20873.1675</v>
      </c>
      <c r="AE284" s="19" t="s">
        <v>53</v>
      </c>
      <c r="AF284" s="25">
        <v>20373.169999999998</v>
      </c>
      <c r="AG284" s="31">
        <f t="shared" si="47"/>
        <v>2.4541958860599601E-2</v>
      </c>
      <c r="AH284" t="e">
        <f ca="1">IF(_xlfn.XLOOKUP(D284,'参考（不要动）'!A:A,'参考（不要动）'!B:B)&lt;1,"无养老金")</f>
        <v>#NAME?</v>
      </c>
      <c r="AI284" t="e">
        <f>IF(_xlfn.XLOOKUP(D284,'参考（不要动）'!D:D,'参考（不要动）'!E:E)&lt;1,"无公益岗工资")</f>
        <v>#N/A</v>
      </c>
      <c r="AJ284" t="e">
        <f ca="1">IF(_xlfn.XLOOKUP(D284,'参考（不要动）'!G:G,'参考（不要动）'!H:H)&lt;1,"无其他工资")</f>
        <v>#NAME?</v>
      </c>
      <c r="AK284" t="e">
        <f>IF(_xlfn.XLOOKUP(D284,'参考（不要动）'!J:J,'参考（不要动）'!K:K)&lt;1,"无低保金")</f>
        <v>#N/A</v>
      </c>
      <c r="AL284" t="e">
        <f>IF(_xlfn.XLOOKUP(D284,'参考（不要动）'!M:M,'参考（不要动）'!N:N)&lt;1,"无五保金")</f>
        <v>#N/A</v>
      </c>
      <c r="AM284" t="e">
        <f>IF(_xlfn.XLOOKUP(D284,'参考（不要动）'!P:P,'参考（不要动）'!Q:Q)&lt;1,"无产业奖励2000元")</f>
        <v>#N/A</v>
      </c>
      <c r="AN284" t="e">
        <f>_xlfn.XLOOKUP(D284,'参考（不要动）'!S:S,'参考（不要动）'!W:W)</f>
        <v>#N/A</v>
      </c>
      <c r="AO284" t="str">
        <f t="shared" si="48"/>
        <v>合格</v>
      </c>
      <c r="AP284" s="31">
        <f t="shared" si="49"/>
        <v>0.58333333333333304</v>
      </c>
      <c r="AQ284" s="31" t="str">
        <f t="shared" si="40"/>
        <v>合格</v>
      </c>
    </row>
    <row r="285" spans="1:43" ht="15">
      <c r="A285" s="18">
        <v>283</v>
      </c>
      <c r="B285" s="19" t="s">
        <v>1056</v>
      </c>
      <c r="C285" s="19" t="s">
        <v>1222</v>
      </c>
      <c r="D285" s="19" t="s">
        <v>1223</v>
      </c>
      <c r="E285" s="19" t="s">
        <v>1224</v>
      </c>
      <c r="F285" s="19" t="s">
        <v>1225</v>
      </c>
      <c r="G285" s="51" t="s">
        <v>1222</v>
      </c>
      <c r="H285" s="19">
        <v>4</v>
      </c>
      <c r="I285" s="19">
        <v>4</v>
      </c>
      <c r="J285" s="19" t="s">
        <v>47</v>
      </c>
      <c r="K285" s="19">
        <f t="shared" si="41"/>
        <v>0</v>
      </c>
      <c r="L285" s="19"/>
      <c r="M285" s="22"/>
      <c r="N285" s="22"/>
      <c r="O285" s="19">
        <f t="shared" si="42"/>
        <v>2771.23</v>
      </c>
      <c r="P285" s="19"/>
      <c r="Q285" s="19"/>
      <c r="R285" s="19"/>
      <c r="S285" s="19"/>
      <c r="T285" s="19"/>
      <c r="U285" s="19"/>
      <c r="V285" s="19"/>
      <c r="W285" s="22">
        <v>2771.23</v>
      </c>
      <c r="X285" s="22">
        <v>126666.6</v>
      </c>
      <c r="Y285" s="19">
        <f t="shared" si="43"/>
        <v>35000</v>
      </c>
      <c r="Z285" s="22">
        <v>35000</v>
      </c>
      <c r="AA285" s="22"/>
      <c r="AB285" s="19">
        <f t="shared" si="44"/>
        <v>129437.83</v>
      </c>
      <c r="AC285" s="19">
        <f t="shared" si="45"/>
        <v>94437.83</v>
      </c>
      <c r="AD285" s="19">
        <f t="shared" si="46"/>
        <v>23609.4575</v>
      </c>
      <c r="AE285" s="19" t="s">
        <v>53</v>
      </c>
      <c r="AF285" s="25">
        <v>23192.880000000001</v>
      </c>
      <c r="AG285" s="31">
        <f t="shared" si="47"/>
        <v>1.7961439027839601E-2</v>
      </c>
      <c r="AH285" t="e">
        <f ca="1">IF(_xlfn.XLOOKUP(D285,'参考（不要动）'!A:A,'参考（不要动）'!B:B)&lt;1,"无养老金")</f>
        <v>#NAME?</v>
      </c>
      <c r="AI285" t="e">
        <f>IF(_xlfn.XLOOKUP(D285,'参考（不要动）'!D:D,'参考（不要动）'!E:E)&lt;1,"无公益岗工资")</f>
        <v>#N/A</v>
      </c>
      <c r="AJ285" t="e">
        <f ca="1">IF(_xlfn.XLOOKUP(D285,'参考（不要动）'!G:G,'参考（不要动）'!H:H)&lt;1,"无其他工资")</f>
        <v>#NAME?</v>
      </c>
      <c r="AK285" t="e">
        <f>IF(_xlfn.XLOOKUP(D285,'参考（不要动）'!J:J,'参考（不要动）'!K:K)&lt;1,"无低保金")</f>
        <v>#N/A</v>
      </c>
      <c r="AL285" t="e">
        <f>IF(_xlfn.XLOOKUP(D285,'参考（不要动）'!M:M,'参考（不要动）'!N:N)&lt;1,"无五保金")</f>
        <v>#N/A</v>
      </c>
      <c r="AM285" t="e">
        <f>IF(_xlfn.XLOOKUP(D285,'参考（不要动）'!P:P,'参考（不要动）'!Q:Q)&lt;1,"无产业奖励2000元")</f>
        <v>#N/A</v>
      </c>
      <c r="AN285" t="e">
        <f>_xlfn.XLOOKUP(D285,'参考（不要动）'!S:S,'参考（不要动）'!W:W)</f>
        <v>#N/A</v>
      </c>
      <c r="AO285" t="str">
        <f t="shared" si="48"/>
        <v>合格</v>
      </c>
      <c r="AP285" s="31">
        <f t="shared" si="49"/>
        <v>0.27631593490312401</v>
      </c>
      <c r="AQ285" s="31" t="str">
        <f t="shared" si="40"/>
        <v>合格</v>
      </c>
    </row>
    <row r="286" spans="1:43" ht="15">
      <c r="A286" s="18">
        <v>284</v>
      </c>
      <c r="B286" s="19" t="s">
        <v>1056</v>
      </c>
      <c r="C286" s="19" t="s">
        <v>1226</v>
      </c>
      <c r="D286" s="19" t="s">
        <v>1227</v>
      </c>
      <c r="E286" s="19" t="s">
        <v>1228</v>
      </c>
      <c r="F286" s="19" t="s">
        <v>1229</v>
      </c>
      <c r="G286" s="51" t="s">
        <v>1226</v>
      </c>
      <c r="H286" s="19">
        <v>3</v>
      </c>
      <c r="I286" s="19">
        <v>3</v>
      </c>
      <c r="J286" s="19" t="s">
        <v>47</v>
      </c>
      <c r="K286" s="19">
        <f t="shared" si="41"/>
        <v>45000</v>
      </c>
      <c r="L286" s="19"/>
      <c r="M286" s="22">
        <v>45000</v>
      </c>
      <c r="N286" s="22"/>
      <c r="O286" s="19">
        <f t="shared" si="42"/>
        <v>1192.6500000000001</v>
      </c>
      <c r="P286" s="19"/>
      <c r="Q286" s="19"/>
      <c r="R286" s="19"/>
      <c r="S286" s="19"/>
      <c r="T286" s="19"/>
      <c r="U286" s="19"/>
      <c r="V286" s="19"/>
      <c r="W286" s="22">
        <v>1192.6500000000001</v>
      </c>
      <c r="X286" s="22">
        <v>90000</v>
      </c>
      <c r="Y286" s="19">
        <f t="shared" si="43"/>
        <v>25100</v>
      </c>
      <c r="Z286" s="22">
        <v>25100</v>
      </c>
      <c r="AA286" s="22"/>
      <c r="AB286" s="19">
        <f t="shared" si="44"/>
        <v>136192.65</v>
      </c>
      <c r="AC286" s="19">
        <f t="shared" si="45"/>
        <v>111092.65</v>
      </c>
      <c r="AD286" s="19">
        <f t="shared" si="46"/>
        <v>37030.883333333302</v>
      </c>
      <c r="AE286" s="19" t="s">
        <v>53</v>
      </c>
      <c r="AF286" s="25">
        <v>36030.879999999997</v>
      </c>
      <c r="AG286" s="31">
        <f t="shared" si="47"/>
        <v>2.77540635514122E-2</v>
      </c>
      <c r="AH286" t="e">
        <f ca="1">IF(_xlfn.XLOOKUP(D286,'参考（不要动）'!A:A,'参考（不要动）'!B:B)&lt;1,"无养老金")</f>
        <v>#NAME?</v>
      </c>
      <c r="AI286" t="e">
        <f>IF(_xlfn.XLOOKUP(D286,'参考（不要动）'!D:D,'参考（不要动）'!E:E)&lt;1,"无公益岗工资")</f>
        <v>#N/A</v>
      </c>
      <c r="AJ286" t="e">
        <f ca="1">IF(_xlfn.XLOOKUP(D286,'参考（不要动）'!G:G,'参考（不要动）'!H:H)&lt;1,"无其他工资")</f>
        <v>#NAME?</v>
      </c>
      <c r="AK286" t="e">
        <f>IF(_xlfn.XLOOKUP(D286,'参考（不要动）'!J:J,'参考（不要动）'!K:K)&lt;1,"无低保金")</f>
        <v>#N/A</v>
      </c>
      <c r="AL286" t="e">
        <f>IF(_xlfn.XLOOKUP(D286,'参考（不要动）'!M:M,'参考（不要动）'!N:N)&lt;1,"无五保金")</f>
        <v>#N/A</v>
      </c>
      <c r="AM286" t="e">
        <f>IF(_xlfn.XLOOKUP(D286,'参考（不要动）'!P:P,'参考（不要动）'!Q:Q)&lt;1,"无产业奖励2000元")</f>
        <v>#N/A</v>
      </c>
      <c r="AN286" t="e">
        <f>_xlfn.XLOOKUP(D286,'参考（不要动）'!S:S,'参考（不要动）'!W:W)</f>
        <v>#N/A</v>
      </c>
      <c r="AO286" t="str">
        <f t="shared" si="48"/>
        <v>合格</v>
      </c>
      <c r="AP286" s="31">
        <f t="shared" si="49"/>
        <v>0.27888888888888902</v>
      </c>
      <c r="AQ286" s="31" t="str">
        <f t="shared" si="40"/>
        <v>合格</v>
      </c>
    </row>
    <row r="287" spans="1:43" ht="15">
      <c r="A287" s="18">
        <v>285</v>
      </c>
      <c r="B287" s="19" t="s">
        <v>1056</v>
      </c>
      <c r="C287" s="19" t="s">
        <v>1230</v>
      </c>
      <c r="D287" s="19" t="s">
        <v>1231</v>
      </c>
      <c r="E287" s="19" t="s">
        <v>1232</v>
      </c>
      <c r="F287" s="19" t="s">
        <v>1233</v>
      </c>
      <c r="G287" s="51" t="s">
        <v>1234</v>
      </c>
      <c r="H287" s="19">
        <v>2</v>
      </c>
      <c r="I287" s="19">
        <v>2</v>
      </c>
      <c r="J287" s="19" t="s">
        <v>47</v>
      </c>
      <c r="K287" s="19">
        <f t="shared" si="41"/>
        <v>0</v>
      </c>
      <c r="L287" s="19"/>
      <c r="M287" s="22"/>
      <c r="N287" s="22"/>
      <c r="O287" s="19">
        <f t="shared" si="42"/>
        <v>11435.67</v>
      </c>
      <c r="P287" s="19"/>
      <c r="Q287" s="19"/>
      <c r="R287" s="19">
        <v>3792</v>
      </c>
      <c r="S287" s="19"/>
      <c r="T287" s="19"/>
      <c r="U287" s="19"/>
      <c r="V287" s="19"/>
      <c r="W287" s="22">
        <v>7643.67</v>
      </c>
      <c r="X287" s="22">
        <v>84500</v>
      </c>
      <c r="Y287" s="19">
        <f t="shared" si="43"/>
        <v>30000</v>
      </c>
      <c r="Z287" s="22">
        <v>30000</v>
      </c>
      <c r="AA287" s="22"/>
      <c r="AB287" s="19">
        <f t="shared" si="44"/>
        <v>95935.67</v>
      </c>
      <c r="AC287" s="19">
        <f t="shared" si="45"/>
        <v>65935.67</v>
      </c>
      <c r="AD287" s="19">
        <f t="shared" si="46"/>
        <v>32967.834999999999</v>
      </c>
      <c r="AE287" s="19" t="s">
        <v>53</v>
      </c>
      <c r="AF287" s="25">
        <v>30821.84</v>
      </c>
      <c r="AG287" s="31">
        <f t="shared" si="47"/>
        <v>6.9625791321997602E-2</v>
      </c>
      <c r="AH287" t="e">
        <f ca="1">IF(_xlfn.XLOOKUP(D287,'参考（不要动）'!A:A,'参考（不要动）'!B:B)&lt;1,"无养老金")</f>
        <v>#NAME?</v>
      </c>
      <c r="AI287" t="e">
        <f>IF(_xlfn.XLOOKUP(D287,'参考（不要动）'!D:D,'参考（不要动）'!E:E)&lt;1,"无公益岗工资")</f>
        <v>#N/A</v>
      </c>
      <c r="AJ287" t="e">
        <f ca="1">IF(_xlfn.XLOOKUP(D287,'参考（不要动）'!G:G,'参考（不要动）'!H:H)&lt;1,"无其他工资")</f>
        <v>#NAME?</v>
      </c>
      <c r="AK287" t="e">
        <f>IF(_xlfn.XLOOKUP(D287,'参考（不要动）'!J:J,'参考（不要动）'!K:K)&lt;1,"无低保金")</f>
        <v>#N/A</v>
      </c>
      <c r="AL287" t="e">
        <f>IF(_xlfn.XLOOKUP(D287,'参考（不要动）'!M:M,'参考（不要动）'!N:N)&lt;1,"无五保金")</f>
        <v>#N/A</v>
      </c>
      <c r="AM287" t="e">
        <f>IF(_xlfn.XLOOKUP(D287,'参考（不要动）'!P:P,'参考（不要动）'!Q:Q)&lt;1,"无产业奖励2000元")</f>
        <v>#N/A</v>
      </c>
      <c r="AN287" t="e">
        <f>_xlfn.XLOOKUP(D287,'参考（不要动）'!S:S,'参考（不要动）'!W:W)</f>
        <v>#N/A</v>
      </c>
      <c r="AO287" t="str">
        <f t="shared" si="48"/>
        <v>合格</v>
      </c>
      <c r="AP287" s="31">
        <f t="shared" si="49"/>
        <v>0.35502958579881699</v>
      </c>
      <c r="AQ287" s="31" t="str">
        <f t="shared" si="40"/>
        <v>合格</v>
      </c>
    </row>
    <row r="288" spans="1:43" ht="15">
      <c r="A288" s="18">
        <v>286</v>
      </c>
      <c r="B288" s="19" t="s">
        <v>1056</v>
      </c>
      <c r="C288" s="19" t="s">
        <v>1235</v>
      </c>
      <c r="D288" s="19" t="s">
        <v>1236</v>
      </c>
      <c r="E288" s="19" t="s">
        <v>1237</v>
      </c>
      <c r="F288" s="19" t="s">
        <v>1238</v>
      </c>
      <c r="G288" s="51" t="s">
        <v>1235</v>
      </c>
      <c r="H288" s="19">
        <v>2</v>
      </c>
      <c r="I288" s="19">
        <v>2</v>
      </c>
      <c r="J288" s="19" t="s">
        <v>47</v>
      </c>
      <c r="K288" s="19">
        <f t="shared" si="41"/>
        <v>0</v>
      </c>
      <c r="L288" s="19"/>
      <c r="M288" s="22"/>
      <c r="N288" s="22"/>
      <c r="O288" s="19">
        <f t="shared" si="42"/>
        <v>13343.72</v>
      </c>
      <c r="P288" s="19"/>
      <c r="Q288" s="19"/>
      <c r="R288" s="19"/>
      <c r="S288" s="19"/>
      <c r="T288" s="19"/>
      <c r="U288" s="19"/>
      <c r="V288" s="19"/>
      <c r="W288" s="22">
        <v>13343.72</v>
      </c>
      <c r="X288" s="22">
        <v>116000</v>
      </c>
      <c r="Y288" s="19">
        <f t="shared" si="43"/>
        <v>37000</v>
      </c>
      <c r="Z288" s="22">
        <v>37000</v>
      </c>
      <c r="AA288" s="22"/>
      <c r="AB288" s="19">
        <f t="shared" si="44"/>
        <v>129343.72</v>
      </c>
      <c r="AC288" s="19">
        <f t="shared" si="45"/>
        <v>92343.72</v>
      </c>
      <c r="AD288" s="19">
        <f t="shared" si="46"/>
        <v>46171.86</v>
      </c>
      <c r="AE288" s="19" t="s">
        <v>53</v>
      </c>
      <c r="AF288" s="25">
        <v>45171.86</v>
      </c>
      <c r="AG288" s="31">
        <f t="shared" si="47"/>
        <v>2.2137675977920799E-2</v>
      </c>
      <c r="AH288" t="e">
        <f ca="1">IF(_xlfn.XLOOKUP(D288,'参考（不要动）'!A:A,'参考（不要动）'!B:B)&lt;1,"无养老金")</f>
        <v>#NAME?</v>
      </c>
      <c r="AI288" t="e">
        <f>IF(_xlfn.XLOOKUP(D288,'参考（不要动）'!D:D,'参考（不要动）'!E:E)&lt;1,"无公益岗工资")</f>
        <v>#N/A</v>
      </c>
      <c r="AJ288" t="e">
        <f ca="1">IF(_xlfn.XLOOKUP(D288,'参考（不要动）'!G:G,'参考（不要动）'!H:H)&lt;1,"无其他工资")</f>
        <v>#NAME?</v>
      </c>
      <c r="AK288" t="e">
        <f>IF(_xlfn.XLOOKUP(D288,'参考（不要动）'!J:J,'参考（不要动）'!K:K)&lt;1,"无低保金")</f>
        <v>#N/A</v>
      </c>
      <c r="AL288" t="e">
        <f>IF(_xlfn.XLOOKUP(D288,'参考（不要动）'!M:M,'参考（不要动）'!N:N)&lt;1,"无五保金")</f>
        <v>#N/A</v>
      </c>
      <c r="AM288" t="e">
        <f>IF(_xlfn.XLOOKUP(D288,'参考（不要动）'!P:P,'参考（不要动）'!Q:Q)&lt;1,"无产业奖励2000元")</f>
        <v>#N/A</v>
      </c>
      <c r="AN288" t="e">
        <f>_xlfn.XLOOKUP(D288,'参考（不要动）'!S:S,'参考（不要动）'!W:W)</f>
        <v>#N/A</v>
      </c>
      <c r="AO288" t="str">
        <f t="shared" si="48"/>
        <v>合格</v>
      </c>
      <c r="AP288" s="31">
        <f t="shared" si="49"/>
        <v>0.318965517241379</v>
      </c>
      <c r="AQ288" s="31" t="str">
        <f t="shared" si="40"/>
        <v>合格</v>
      </c>
    </row>
    <row r="289" spans="1:43" ht="15">
      <c r="A289" s="18">
        <v>287</v>
      </c>
      <c r="B289" s="19" t="s">
        <v>1056</v>
      </c>
      <c r="C289" s="19" t="s">
        <v>1239</v>
      </c>
      <c r="D289" s="19" t="s">
        <v>1240</v>
      </c>
      <c r="E289" s="19" t="s">
        <v>1241</v>
      </c>
      <c r="F289" s="19" t="s">
        <v>1242</v>
      </c>
      <c r="G289" s="51" t="s">
        <v>1243</v>
      </c>
      <c r="H289" s="19">
        <v>1</v>
      </c>
      <c r="I289" s="19">
        <v>1</v>
      </c>
      <c r="J289" s="19" t="s">
        <v>47</v>
      </c>
      <c r="K289" s="19">
        <f t="shared" si="41"/>
        <v>0</v>
      </c>
      <c r="L289" s="19"/>
      <c r="M289" s="22"/>
      <c r="N289" s="22">
        <v>20000</v>
      </c>
      <c r="O289" s="19">
        <f t="shared" si="42"/>
        <v>7815</v>
      </c>
      <c r="P289" s="19">
        <v>4685</v>
      </c>
      <c r="Q289" s="19"/>
      <c r="R289" s="19"/>
      <c r="S289" s="19"/>
      <c r="T289" s="19"/>
      <c r="U289" s="19"/>
      <c r="V289" s="19"/>
      <c r="W289" s="22">
        <v>3130</v>
      </c>
      <c r="X289" s="22"/>
      <c r="Y289" s="19">
        <f t="shared" si="43"/>
        <v>0</v>
      </c>
      <c r="Z289" s="22"/>
      <c r="AA289" s="22"/>
      <c r="AB289" s="19">
        <f t="shared" si="44"/>
        <v>27815</v>
      </c>
      <c r="AC289" s="19">
        <f t="shared" si="45"/>
        <v>27815</v>
      </c>
      <c r="AD289" s="19">
        <f t="shared" si="46"/>
        <v>27815</v>
      </c>
      <c r="AE289" s="19" t="s">
        <v>53</v>
      </c>
      <c r="AF289" s="25">
        <v>22653.61</v>
      </c>
      <c r="AG289" s="32">
        <f t="shared" si="47"/>
        <v>0.22783962467792099</v>
      </c>
      <c r="AH289" t="e">
        <f ca="1">IF(_xlfn.XLOOKUP(D289,'参考（不要动）'!A:A,'参考（不要动）'!B:B)&lt;1,"无养老金")</f>
        <v>#NAME?</v>
      </c>
      <c r="AI289" t="e">
        <f>IF(_xlfn.XLOOKUP(D289,'参考（不要动）'!D:D,'参考（不要动）'!E:E)&lt;1,"无公益岗工资")</f>
        <v>#N/A</v>
      </c>
      <c r="AJ289" t="e">
        <f ca="1">IF(_xlfn.XLOOKUP(D289,'参考（不要动）'!G:G,'参考（不要动）'!H:H)&lt;1,"无其他工资")</f>
        <v>#NAME?</v>
      </c>
      <c r="AK289" t="b">
        <f>IF(_xlfn.XLOOKUP(D289,'参考（不要动）'!J:J,'参考（不要动）'!K:K)&lt;1,"无低保金")</f>
        <v>0</v>
      </c>
      <c r="AL289" t="e">
        <f>IF(_xlfn.XLOOKUP(D289,'参考（不要动）'!M:M,'参考（不要动）'!N:N)&lt;1,"无五保金")</f>
        <v>#N/A</v>
      </c>
      <c r="AM289" t="e">
        <f>IF(_xlfn.XLOOKUP(D289,'参考（不要动）'!P:P,'参考（不要动）'!Q:Q)&lt;1,"无产业奖励2000元")</f>
        <v>#N/A</v>
      </c>
      <c r="AN289" t="e">
        <f>_xlfn.XLOOKUP(D289,'参考（不要动）'!S:S,'参考（不要动）'!W:W)</f>
        <v>#N/A</v>
      </c>
      <c r="AO289" t="str">
        <f t="shared" si="48"/>
        <v>合格</v>
      </c>
      <c r="AP289" s="31" t="e">
        <f t="shared" si="49"/>
        <v>#DIV/0!</v>
      </c>
      <c r="AQ289" s="31" t="e">
        <f t="shared" si="40"/>
        <v>#DIV/0!</v>
      </c>
    </row>
    <row r="290" spans="1:43" ht="15">
      <c r="A290" s="18">
        <v>288</v>
      </c>
      <c r="B290" s="19" t="s">
        <v>1056</v>
      </c>
      <c r="C290" s="19" t="s">
        <v>1244</v>
      </c>
      <c r="D290" s="19" t="s">
        <v>1245</v>
      </c>
      <c r="E290" s="19" t="s">
        <v>1246</v>
      </c>
      <c r="F290" s="19" t="s">
        <v>1247</v>
      </c>
      <c r="G290" s="51" t="s">
        <v>1244</v>
      </c>
      <c r="H290" s="19">
        <v>3</v>
      </c>
      <c r="I290" s="19">
        <v>3</v>
      </c>
      <c r="J290" s="19" t="s">
        <v>47</v>
      </c>
      <c r="K290" s="19">
        <f t="shared" si="41"/>
        <v>85000</v>
      </c>
      <c r="L290" s="19"/>
      <c r="M290" s="22">
        <v>85000</v>
      </c>
      <c r="N290" s="22">
        <v>12000</v>
      </c>
      <c r="O290" s="19">
        <f t="shared" si="42"/>
        <v>1575.18</v>
      </c>
      <c r="P290" s="19"/>
      <c r="Q290" s="19"/>
      <c r="R290" s="19"/>
      <c r="S290" s="19"/>
      <c r="T290" s="19"/>
      <c r="U290" s="19"/>
      <c r="V290" s="19"/>
      <c r="W290" s="22">
        <v>1575.18</v>
      </c>
      <c r="X290" s="22"/>
      <c r="Y290" s="19">
        <f t="shared" si="43"/>
        <v>0</v>
      </c>
      <c r="Z290" s="22"/>
      <c r="AA290" s="22"/>
      <c r="AB290" s="19">
        <f t="shared" si="44"/>
        <v>98575.18</v>
      </c>
      <c r="AC290" s="19">
        <f t="shared" si="45"/>
        <v>98575.18</v>
      </c>
      <c r="AD290" s="19">
        <f t="shared" si="46"/>
        <v>32858.393333333297</v>
      </c>
      <c r="AE290" s="19" t="s">
        <v>53</v>
      </c>
      <c r="AF290" s="25">
        <v>31191.93</v>
      </c>
      <c r="AG290" s="31">
        <f t="shared" si="47"/>
        <v>5.3426105192378198E-2</v>
      </c>
      <c r="AH290" t="e">
        <f ca="1">IF(_xlfn.XLOOKUP(D290,'参考（不要动）'!A:A,'参考（不要动）'!B:B)&lt;1,"无养老金")</f>
        <v>#NAME?</v>
      </c>
      <c r="AI290" t="e">
        <f>IF(_xlfn.XLOOKUP(D290,'参考（不要动）'!D:D,'参考（不要动）'!E:E)&lt;1,"无公益岗工资")</f>
        <v>#N/A</v>
      </c>
      <c r="AJ290" t="e">
        <f ca="1">IF(_xlfn.XLOOKUP(D290,'参考（不要动）'!G:G,'参考（不要动）'!H:H)&lt;1,"无其他工资")</f>
        <v>#NAME?</v>
      </c>
      <c r="AK290" t="e">
        <f>IF(_xlfn.XLOOKUP(D290,'参考（不要动）'!J:J,'参考（不要动）'!K:K)&lt;1,"无低保金")</f>
        <v>#N/A</v>
      </c>
      <c r="AL290" t="e">
        <f>IF(_xlfn.XLOOKUP(D290,'参考（不要动）'!M:M,'参考（不要动）'!N:N)&lt;1,"无五保金")</f>
        <v>#N/A</v>
      </c>
      <c r="AM290" t="e">
        <f>IF(_xlfn.XLOOKUP(D290,'参考（不要动）'!P:P,'参考（不要动）'!Q:Q)&lt;1,"无产业奖励2000元")</f>
        <v>#N/A</v>
      </c>
      <c r="AN290" t="e">
        <f>_xlfn.XLOOKUP(D290,'参考（不要动）'!S:S,'参考（不要动）'!W:W)</f>
        <v>#N/A</v>
      </c>
      <c r="AO290" t="str">
        <f t="shared" si="48"/>
        <v>合格</v>
      </c>
      <c r="AP290" s="31" t="e">
        <f t="shared" si="49"/>
        <v>#DIV/0!</v>
      </c>
      <c r="AQ290" s="31" t="e">
        <f t="shared" si="40"/>
        <v>#DIV/0!</v>
      </c>
    </row>
    <row r="291" spans="1:43" ht="15">
      <c r="A291" s="18">
        <v>289</v>
      </c>
      <c r="B291" s="19" t="s">
        <v>1056</v>
      </c>
      <c r="C291" s="19" t="s">
        <v>1248</v>
      </c>
      <c r="D291" s="19" t="s">
        <v>1249</v>
      </c>
      <c r="E291" s="19" t="s">
        <v>1250</v>
      </c>
      <c r="F291" s="19" t="s">
        <v>1251</v>
      </c>
      <c r="G291" s="51" t="s">
        <v>1248</v>
      </c>
      <c r="H291" s="19">
        <v>3</v>
      </c>
      <c r="I291" s="19">
        <v>3</v>
      </c>
      <c r="J291" s="19" t="s">
        <v>47</v>
      </c>
      <c r="K291" s="19">
        <f t="shared" si="41"/>
        <v>40000</v>
      </c>
      <c r="L291" s="19"/>
      <c r="M291" s="22">
        <v>40000</v>
      </c>
      <c r="N291" s="22">
        <v>12000</v>
      </c>
      <c r="O291" s="19">
        <f t="shared" si="42"/>
        <v>3544.58</v>
      </c>
      <c r="P291" s="19"/>
      <c r="Q291" s="19"/>
      <c r="R291" s="19"/>
      <c r="S291" s="19"/>
      <c r="T291" s="19"/>
      <c r="U291" s="19"/>
      <c r="V291" s="19"/>
      <c r="W291" s="22">
        <v>3544.58</v>
      </c>
      <c r="X291" s="22"/>
      <c r="Y291" s="19">
        <f t="shared" si="43"/>
        <v>0</v>
      </c>
      <c r="Z291" s="22"/>
      <c r="AA291" s="22"/>
      <c r="AB291" s="19">
        <f t="shared" si="44"/>
        <v>55544.58</v>
      </c>
      <c r="AC291" s="19">
        <f t="shared" si="45"/>
        <v>55544.58</v>
      </c>
      <c r="AD291" s="19">
        <f t="shared" si="46"/>
        <v>18514.86</v>
      </c>
      <c r="AE291" s="19" t="s">
        <v>53</v>
      </c>
      <c r="AF291" s="25">
        <v>16848.189999999999</v>
      </c>
      <c r="AG291" s="30">
        <f t="shared" si="47"/>
        <v>9.8922792299944495E-2</v>
      </c>
      <c r="AH291" t="e">
        <f ca="1">IF(_xlfn.XLOOKUP(D291,'参考（不要动）'!A:A,'参考（不要动）'!B:B)&lt;1,"无养老金")</f>
        <v>#NAME?</v>
      </c>
      <c r="AI291" t="e">
        <f>IF(_xlfn.XLOOKUP(D291,'参考（不要动）'!D:D,'参考（不要动）'!E:E)&lt;1,"无公益岗工资")</f>
        <v>#N/A</v>
      </c>
      <c r="AJ291" t="e">
        <f ca="1">IF(_xlfn.XLOOKUP(D291,'参考（不要动）'!G:G,'参考（不要动）'!H:H)&lt;1,"无其他工资")</f>
        <v>#NAME?</v>
      </c>
      <c r="AK291" t="e">
        <f>IF(_xlfn.XLOOKUP(D291,'参考（不要动）'!J:J,'参考（不要动）'!K:K)&lt;1,"无低保金")</f>
        <v>#N/A</v>
      </c>
      <c r="AL291" t="e">
        <f>IF(_xlfn.XLOOKUP(D291,'参考（不要动）'!M:M,'参考（不要动）'!N:N)&lt;1,"无五保金")</f>
        <v>#N/A</v>
      </c>
      <c r="AM291" t="e">
        <f>IF(_xlfn.XLOOKUP(D291,'参考（不要动）'!P:P,'参考（不要动）'!Q:Q)&lt;1,"无产业奖励2000元")</f>
        <v>#N/A</v>
      </c>
      <c r="AN291" t="e">
        <f>_xlfn.XLOOKUP(D291,'参考（不要动）'!S:S,'参考（不要动）'!W:W)</f>
        <v>#N/A</v>
      </c>
      <c r="AO291" t="str">
        <f t="shared" si="48"/>
        <v>合格</v>
      </c>
      <c r="AP291" s="31" t="e">
        <f t="shared" si="49"/>
        <v>#DIV/0!</v>
      </c>
      <c r="AQ291" s="31" t="e">
        <f t="shared" si="40"/>
        <v>#DIV/0!</v>
      </c>
    </row>
    <row r="292" spans="1:43" ht="15">
      <c r="A292" s="18">
        <v>290</v>
      </c>
      <c r="B292" s="19" t="s">
        <v>1056</v>
      </c>
      <c r="C292" s="19" t="s">
        <v>1252</v>
      </c>
      <c r="D292" s="19" t="s">
        <v>1253</v>
      </c>
      <c r="E292" s="19" t="s">
        <v>1254</v>
      </c>
      <c r="F292" s="19" t="s">
        <v>1255</v>
      </c>
      <c r="G292" s="51" t="s">
        <v>1252</v>
      </c>
      <c r="H292" s="19">
        <v>3</v>
      </c>
      <c r="I292" s="19">
        <v>3</v>
      </c>
      <c r="J292" s="19" t="s">
        <v>47</v>
      </c>
      <c r="K292" s="19">
        <f t="shared" si="41"/>
        <v>5000</v>
      </c>
      <c r="L292" s="19"/>
      <c r="M292" s="22">
        <v>5000</v>
      </c>
      <c r="N292" s="22"/>
      <c r="O292" s="19">
        <f t="shared" si="42"/>
        <v>1512.95</v>
      </c>
      <c r="P292" s="19"/>
      <c r="Q292" s="19"/>
      <c r="R292" s="19"/>
      <c r="S292" s="19"/>
      <c r="T292" s="19"/>
      <c r="U292" s="19"/>
      <c r="V292" s="19"/>
      <c r="W292" s="22">
        <v>1512.95</v>
      </c>
      <c r="X292" s="22">
        <v>150000</v>
      </c>
      <c r="Y292" s="19">
        <f t="shared" si="43"/>
        <v>64000</v>
      </c>
      <c r="Z292" s="22">
        <v>64000</v>
      </c>
      <c r="AA292" s="22"/>
      <c r="AB292" s="19">
        <f t="shared" si="44"/>
        <v>156512.95000000001</v>
      </c>
      <c r="AC292" s="19">
        <f t="shared" si="45"/>
        <v>92512.95</v>
      </c>
      <c r="AD292" s="19">
        <f t="shared" si="46"/>
        <v>30837.65</v>
      </c>
      <c r="AE292" s="19" t="s">
        <v>53</v>
      </c>
      <c r="AF292" s="25">
        <v>29170.98</v>
      </c>
      <c r="AG292" s="31">
        <f t="shared" si="47"/>
        <v>5.7134522048967899E-2</v>
      </c>
      <c r="AH292" t="e">
        <f ca="1">IF(_xlfn.XLOOKUP(D292,'参考（不要动）'!A:A,'参考（不要动）'!B:B)&lt;1,"无养老金")</f>
        <v>#NAME?</v>
      </c>
      <c r="AI292" t="e">
        <f>IF(_xlfn.XLOOKUP(D292,'参考（不要动）'!D:D,'参考（不要动）'!E:E)&lt;1,"无公益岗工资")</f>
        <v>#N/A</v>
      </c>
      <c r="AJ292" t="e">
        <f ca="1">IF(_xlfn.XLOOKUP(D292,'参考（不要动）'!G:G,'参考（不要动）'!H:H)&lt;1,"无其他工资")</f>
        <v>#NAME?</v>
      </c>
      <c r="AK292" t="e">
        <f>IF(_xlfn.XLOOKUP(D292,'参考（不要动）'!J:J,'参考（不要动）'!K:K)&lt;1,"无低保金")</f>
        <v>#N/A</v>
      </c>
      <c r="AL292" t="e">
        <f>IF(_xlfn.XLOOKUP(D292,'参考（不要动）'!M:M,'参考（不要动）'!N:N)&lt;1,"无五保金")</f>
        <v>#N/A</v>
      </c>
      <c r="AM292" t="e">
        <f>IF(_xlfn.XLOOKUP(D292,'参考（不要动）'!P:P,'参考（不要动）'!Q:Q)&lt;1,"无产业奖励2000元")</f>
        <v>#N/A</v>
      </c>
      <c r="AN292" t="e">
        <f>_xlfn.XLOOKUP(D292,'参考（不要动）'!S:S,'参考（不要动）'!W:W)</f>
        <v>#N/A</v>
      </c>
      <c r="AO292" t="str">
        <f t="shared" si="48"/>
        <v>合格</v>
      </c>
      <c r="AP292" s="31">
        <f t="shared" si="49"/>
        <v>0.42666666666666703</v>
      </c>
      <c r="AQ292" s="31" t="str">
        <f t="shared" si="40"/>
        <v>合格</v>
      </c>
    </row>
    <row r="293" spans="1:43" ht="15">
      <c r="A293" s="18">
        <v>291</v>
      </c>
      <c r="B293" s="19" t="s">
        <v>1056</v>
      </c>
      <c r="C293" s="19" t="s">
        <v>1256</v>
      </c>
      <c r="D293" s="19" t="s">
        <v>1257</v>
      </c>
      <c r="E293" s="19" t="s">
        <v>1258</v>
      </c>
      <c r="F293" s="19" t="s">
        <v>1259</v>
      </c>
      <c r="G293" s="51" t="s">
        <v>1256</v>
      </c>
      <c r="H293" s="19">
        <v>4</v>
      </c>
      <c r="I293" s="19">
        <v>4</v>
      </c>
      <c r="J293" s="19" t="s">
        <v>47</v>
      </c>
      <c r="K293" s="19">
        <f t="shared" si="41"/>
        <v>5000</v>
      </c>
      <c r="L293" s="19"/>
      <c r="M293" s="22">
        <v>5000</v>
      </c>
      <c r="N293" s="22"/>
      <c r="O293" s="19">
        <f t="shared" si="42"/>
        <v>6001.83</v>
      </c>
      <c r="P293" s="19"/>
      <c r="Q293" s="19"/>
      <c r="R293" s="19"/>
      <c r="S293" s="19"/>
      <c r="T293" s="19"/>
      <c r="U293" s="19"/>
      <c r="V293" s="19"/>
      <c r="W293" s="22">
        <v>6001.83</v>
      </c>
      <c r="X293" s="22">
        <v>132000</v>
      </c>
      <c r="Y293" s="19">
        <f t="shared" si="43"/>
        <v>42000</v>
      </c>
      <c r="Z293" s="22">
        <v>42000</v>
      </c>
      <c r="AA293" s="22"/>
      <c r="AB293" s="19">
        <f t="shared" si="44"/>
        <v>143001.82999999999</v>
      </c>
      <c r="AC293" s="19">
        <f t="shared" si="45"/>
        <v>101001.83</v>
      </c>
      <c r="AD293" s="19">
        <f t="shared" si="46"/>
        <v>25250.4575</v>
      </c>
      <c r="AE293" s="19" t="s">
        <v>53</v>
      </c>
      <c r="AF293" s="25">
        <v>24000.46</v>
      </c>
      <c r="AG293" s="31">
        <f t="shared" si="47"/>
        <v>5.2082230923907298E-2</v>
      </c>
      <c r="AH293" t="e">
        <f ca="1">IF(_xlfn.XLOOKUP(D293,'参考（不要动）'!A:A,'参考（不要动）'!B:B)&lt;1,"无养老金")</f>
        <v>#NAME?</v>
      </c>
      <c r="AI293" t="e">
        <f>IF(_xlfn.XLOOKUP(D293,'参考（不要动）'!D:D,'参考（不要动）'!E:E)&lt;1,"无公益岗工资")</f>
        <v>#N/A</v>
      </c>
      <c r="AJ293" t="e">
        <f ca="1">IF(_xlfn.XLOOKUP(D293,'参考（不要动）'!G:G,'参考（不要动）'!H:H)&lt;1,"无其他工资")</f>
        <v>#NAME?</v>
      </c>
      <c r="AK293" t="e">
        <f>IF(_xlfn.XLOOKUP(D293,'参考（不要动）'!J:J,'参考（不要动）'!K:K)&lt;1,"无低保金")</f>
        <v>#N/A</v>
      </c>
      <c r="AL293" t="e">
        <f>IF(_xlfn.XLOOKUP(D293,'参考（不要动）'!M:M,'参考（不要动）'!N:N)&lt;1,"无五保金")</f>
        <v>#N/A</v>
      </c>
      <c r="AM293" t="e">
        <f>IF(_xlfn.XLOOKUP(D293,'参考（不要动）'!P:P,'参考（不要动）'!Q:Q)&lt;1,"无产业奖励2000元")</f>
        <v>#N/A</v>
      </c>
      <c r="AN293" t="e">
        <f>_xlfn.XLOOKUP(D293,'参考（不要动）'!S:S,'参考（不要动）'!W:W)</f>
        <v>#N/A</v>
      </c>
      <c r="AO293" t="str">
        <f t="shared" si="48"/>
        <v>合格</v>
      </c>
      <c r="AP293" s="31">
        <f t="shared" si="49"/>
        <v>0.31818181818181801</v>
      </c>
      <c r="AQ293" s="31" t="str">
        <f t="shared" si="40"/>
        <v>合格</v>
      </c>
    </row>
    <row r="294" spans="1:43" ht="15">
      <c r="A294" s="18">
        <v>292</v>
      </c>
      <c r="B294" s="19" t="s">
        <v>1056</v>
      </c>
      <c r="C294" s="19" t="s">
        <v>1260</v>
      </c>
      <c r="D294" s="19" t="s">
        <v>1261</v>
      </c>
      <c r="E294" s="19" t="s">
        <v>1262</v>
      </c>
      <c r="F294" s="19" t="s">
        <v>1263</v>
      </c>
      <c r="G294" s="51" t="s">
        <v>1260</v>
      </c>
      <c r="H294" s="19">
        <v>3</v>
      </c>
      <c r="I294" s="19">
        <v>3</v>
      </c>
      <c r="J294" s="19" t="s">
        <v>47</v>
      </c>
      <c r="K294" s="19">
        <f t="shared" si="41"/>
        <v>24000</v>
      </c>
      <c r="L294" s="19"/>
      <c r="M294" s="22">
        <v>24000</v>
      </c>
      <c r="N294" s="22"/>
      <c r="O294" s="19">
        <f t="shared" si="42"/>
        <v>973.07</v>
      </c>
      <c r="P294" s="19"/>
      <c r="Q294" s="19"/>
      <c r="R294" s="19"/>
      <c r="S294" s="19"/>
      <c r="T294" s="19"/>
      <c r="U294" s="19"/>
      <c r="V294" s="19"/>
      <c r="W294" s="22">
        <v>973.07</v>
      </c>
      <c r="X294" s="22">
        <v>148000</v>
      </c>
      <c r="Y294" s="19">
        <f t="shared" si="43"/>
        <v>42000</v>
      </c>
      <c r="Z294" s="22">
        <v>42000</v>
      </c>
      <c r="AA294" s="22"/>
      <c r="AB294" s="19">
        <f t="shared" si="44"/>
        <v>172973.07</v>
      </c>
      <c r="AC294" s="19">
        <f t="shared" si="45"/>
        <v>130973.07</v>
      </c>
      <c r="AD294" s="19">
        <f t="shared" si="46"/>
        <v>43657.69</v>
      </c>
      <c r="AE294" s="19" t="s">
        <v>53</v>
      </c>
      <c r="AF294" s="25">
        <v>42324.39</v>
      </c>
      <c r="AG294" s="31">
        <f t="shared" si="47"/>
        <v>3.1501930683466503E-2</v>
      </c>
      <c r="AH294" t="e">
        <f ca="1">IF(_xlfn.XLOOKUP(D294,'参考（不要动）'!A:A,'参考（不要动）'!B:B)&lt;1,"无养老金")</f>
        <v>#NAME?</v>
      </c>
      <c r="AI294" t="e">
        <f>IF(_xlfn.XLOOKUP(D294,'参考（不要动）'!D:D,'参考（不要动）'!E:E)&lt;1,"无公益岗工资")</f>
        <v>#N/A</v>
      </c>
      <c r="AJ294" t="e">
        <f ca="1">IF(_xlfn.XLOOKUP(D294,'参考（不要动）'!G:G,'参考（不要动）'!H:H)&lt;1,"无其他工资")</f>
        <v>#NAME?</v>
      </c>
      <c r="AK294" t="e">
        <f>IF(_xlfn.XLOOKUP(D294,'参考（不要动）'!J:J,'参考（不要动）'!K:K)&lt;1,"无低保金")</f>
        <v>#N/A</v>
      </c>
      <c r="AL294" t="e">
        <f>IF(_xlfn.XLOOKUP(D294,'参考（不要动）'!M:M,'参考（不要动）'!N:N)&lt;1,"无五保金")</f>
        <v>#N/A</v>
      </c>
      <c r="AM294" t="e">
        <f>IF(_xlfn.XLOOKUP(D294,'参考（不要动）'!P:P,'参考（不要动）'!Q:Q)&lt;1,"无产业奖励2000元")</f>
        <v>#N/A</v>
      </c>
      <c r="AN294" t="e">
        <f>_xlfn.XLOOKUP(D294,'参考（不要动）'!S:S,'参考（不要动）'!W:W)</f>
        <v>#N/A</v>
      </c>
      <c r="AO294" t="str">
        <f t="shared" si="48"/>
        <v>合格</v>
      </c>
      <c r="AP294" s="31">
        <f t="shared" si="49"/>
        <v>0.28378378378378399</v>
      </c>
      <c r="AQ294" s="31" t="str">
        <f t="shared" ref="AQ294:AQ357" si="50">IF(AP294&lt;0.2,"支出偏少",IF(AP294&gt;0.8,"支出偏大","合格"))</f>
        <v>合格</v>
      </c>
    </row>
    <row r="295" spans="1:43" ht="15">
      <c r="A295" s="18">
        <v>293</v>
      </c>
      <c r="B295" s="19" t="s">
        <v>1056</v>
      </c>
      <c r="C295" s="19" t="s">
        <v>1264</v>
      </c>
      <c r="D295" s="19" t="s">
        <v>1265</v>
      </c>
      <c r="E295" s="19" t="s">
        <v>1266</v>
      </c>
      <c r="F295" s="19" t="s">
        <v>1267</v>
      </c>
      <c r="G295" s="51" t="s">
        <v>1264</v>
      </c>
      <c r="H295" s="19">
        <v>4</v>
      </c>
      <c r="I295" s="19">
        <v>4</v>
      </c>
      <c r="J295" s="19" t="s">
        <v>47</v>
      </c>
      <c r="K295" s="19">
        <f t="shared" si="41"/>
        <v>0</v>
      </c>
      <c r="L295" s="19"/>
      <c r="M295" s="22"/>
      <c r="N295" s="22">
        <v>30000</v>
      </c>
      <c r="O295" s="19">
        <f t="shared" si="42"/>
        <v>8331.4</v>
      </c>
      <c r="P295" s="19"/>
      <c r="Q295" s="19"/>
      <c r="R295" s="19"/>
      <c r="S295" s="19"/>
      <c r="T295" s="19"/>
      <c r="U295" s="19"/>
      <c r="V295" s="19"/>
      <c r="W295" s="22">
        <v>8331.4</v>
      </c>
      <c r="X295" s="22">
        <v>148000</v>
      </c>
      <c r="Y295" s="19">
        <f t="shared" si="43"/>
        <v>54000</v>
      </c>
      <c r="Z295" s="22">
        <v>54000</v>
      </c>
      <c r="AA295" s="22"/>
      <c r="AB295" s="19">
        <f t="shared" si="44"/>
        <v>186331.4</v>
      </c>
      <c r="AC295" s="19">
        <f t="shared" si="45"/>
        <v>132331.4</v>
      </c>
      <c r="AD295" s="19">
        <f t="shared" si="46"/>
        <v>33082.85</v>
      </c>
      <c r="AE295" s="19" t="s">
        <v>53</v>
      </c>
      <c r="AF295" s="25">
        <v>32647.85</v>
      </c>
      <c r="AG295" s="31">
        <f t="shared" si="47"/>
        <v>1.3324001427352799E-2</v>
      </c>
      <c r="AH295" t="e">
        <f ca="1">IF(_xlfn.XLOOKUP(D295,'参考（不要动）'!A:A,'参考（不要动）'!B:B)&lt;1,"无养老金")</f>
        <v>#NAME?</v>
      </c>
      <c r="AI295" t="e">
        <f>IF(_xlfn.XLOOKUP(D295,'参考（不要动）'!D:D,'参考（不要动）'!E:E)&lt;1,"无公益岗工资")</f>
        <v>#N/A</v>
      </c>
      <c r="AJ295" t="e">
        <f ca="1">IF(_xlfn.XLOOKUP(D295,'参考（不要动）'!G:G,'参考（不要动）'!H:H)&lt;1,"无其他工资")</f>
        <v>#NAME?</v>
      </c>
      <c r="AK295" t="e">
        <f>IF(_xlfn.XLOOKUP(D295,'参考（不要动）'!J:J,'参考（不要动）'!K:K)&lt;1,"无低保金")</f>
        <v>#N/A</v>
      </c>
      <c r="AL295" t="e">
        <f>IF(_xlfn.XLOOKUP(D295,'参考（不要动）'!M:M,'参考（不要动）'!N:N)&lt;1,"无五保金")</f>
        <v>#N/A</v>
      </c>
      <c r="AM295" t="e">
        <f>IF(_xlfn.XLOOKUP(D295,'参考（不要动）'!P:P,'参考（不要动）'!Q:Q)&lt;1,"无产业奖励2000元")</f>
        <v>#N/A</v>
      </c>
      <c r="AN295" t="e">
        <f>_xlfn.XLOOKUP(D295,'参考（不要动）'!S:S,'参考（不要动）'!W:W)</f>
        <v>#N/A</v>
      </c>
      <c r="AO295" t="str">
        <f t="shared" si="48"/>
        <v>合格</v>
      </c>
      <c r="AP295" s="31">
        <f t="shared" si="49"/>
        <v>0.36486486486486502</v>
      </c>
      <c r="AQ295" s="31" t="str">
        <f t="shared" si="50"/>
        <v>合格</v>
      </c>
    </row>
    <row r="296" spans="1:43" ht="15">
      <c r="A296" s="18">
        <v>294</v>
      </c>
      <c r="B296" s="19" t="s">
        <v>1056</v>
      </c>
      <c r="C296" s="19" t="s">
        <v>1268</v>
      </c>
      <c r="D296" s="19" t="s">
        <v>1269</v>
      </c>
      <c r="E296" s="19" t="s">
        <v>1270</v>
      </c>
      <c r="F296" s="19" t="s">
        <v>1271</v>
      </c>
      <c r="G296" s="51" t="s">
        <v>1268</v>
      </c>
      <c r="H296" s="19">
        <v>2</v>
      </c>
      <c r="I296" s="19">
        <v>2</v>
      </c>
      <c r="J296" s="19" t="s">
        <v>47</v>
      </c>
      <c r="K296" s="19">
        <f t="shared" si="41"/>
        <v>0</v>
      </c>
      <c r="L296" s="19"/>
      <c r="M296" s="22"/>
      <c r="N296" s="22">
        <v>19000</v>
      </c>
      <c r="O296" s="19">
        <f t="shared" si="42"/>
        <v>10594.98</v>
      </c>
      <c r="P296" s="19"/>
      <c r="Q296" s="19"/>
      <c r="R296" s="19">
        <v>4032</v>
      </c>
      <c r="S296" s="19"/>
      <c r="T296" s="19"/>
      <c r="U296" s="19"/>
      <c r="V296" s="19"/>
      <c r="W296" s="22">
        <v>6562.98</v>
      </c>
      <c r="X296" s="22">
        <v>50000</v>
      </c>
      <c r="Y296" s="19">
        <f t="shared" si="43"/>
        <v>35000</v>
      </c>
      <c r="Z296" s="22">
        <v>35000</v>
      </c>
      <c r="AA296" s="22"/>
      <c r="AB296" s="19">
        <f t="shared" si="44"/>
        <v>79594.98</v>
      </c>
      <c r="AC296" s="19">
        <f t="shared" si="45"/>
        <v>44594.98</v>
      </c>
      <c r="AD296" s="19">
        <f t="shared" si="46"/>
        <v>22297.49</v>
      </c>
      <c r="AE296" s="19" t="s">
        <v>53</v>
      </c>
      <c r="AF296" s="25">
        <v>19781.490000000002</v>
      </c>
      <c r="AG296" s="30">
        <f t="shared" si="47"/>
        <v>0.127189610084983</v>
      </c>
      <c r="AH296" t="e">
        <f ca="1">IF(_xlfn.XLOOKUP(D296,'参考（不要动）'!A:A,'参考（不要动）'!B:B)&lt;1,"无养老金")</f>
        <v>#NAME?</v>
      </c>
      <c r="AI296" t="e">
        <f>IF(_xlfn.XLOOKUP(D296,'参考（不要动）'!D:D,'参考（不要动）'!E:E)&lt;1,"无公益岗工资")</f>
        <v>#N/A</v>
      </c>
      <c r="AJ296" t="e">
        <f ca="1">IF(_xlfn.XLOOKUP(D296,'参考（不要动）'!G:G,'参考（不要动）'!H:H)&lt;1,"无其他工资")</f>
        <v>#NAME?</v>
      </c>
      <c r="AK296" t="e">
        <f>IF(_xlfn.XLOOKUP(D296,'参考（不要动）'!J:J,'参考（不要动）'!K:K)&lt;1,"无低保金")</f>
        <v>#N/A</v>
      </c>
      <c r="AL296" t="e">
        <f>IF(_xlfn.XLOOKUP(D296,'参考（不要动）'!M:M,'参考（不要动）'!N:N)&lt;1,"无五保金")</f>
        <v>#N/A</v>
      </c>
      <c r="AM296" t="e">
        <f>IF(_xlfn.XLOOKUP(D296,'参考（不要动）'!P:P,'参考（不要动）'!Q:Q)&lt;1,"无产业奖励2000元")</f>
        <v>#N/A</v>
      </c>
      <c r="AN296" t="e">
        <f>_xlfn.XLOOKUP(D296,'参考（不要动）'!S:S,'参考（不要动）'!W:W)</f>
        <v>#N/A</v>
      </c>
      <c r="AO296" t="str">
        <f t="shared" si="48"/>
        <v>合格</v>
      </c>
      <c r="AP296" s="31">
        <f t="shared" si="49"/>
        <v>0.7</v>
      </c>
      <c r="AQ296" s="31" t="str">
        <f t="shared" si="50"/>
        <v>合格</v>
      </c>
    </row>
    <row r="297" spans="1:43" ht="15">
      <c r="A297" s="18">
        <v>295</v>
      </c>
      <c r="B297" s="19" t="s">
        <v>1056</v>
      </c>
      <c r="C297" s="19" t="s">
        <v>1272</v>
      </c>
      <c r="D297" s="19" t="s">
        <v>1273</v>
      </c>
      <c r="E297" s="19" t="s">
        <v>1274</v>
      </c>
      <c r="F297" s="19" t="s">
        <v>1275</v>
      </c>
      <c r="G297" s="51" t="s">
        <v>1272</v>
      </c>
      <c r="H297" s="19">
        <v>4</v>
      </c>
      <c r="I297" s="19">
        <v>4</v>
      </c>
      <c r="J297" s="19" t="s">
        <v>47</v>
      </c>
      <c r="K297" s="19">
        <f t="shared" si="41"/>
        <v>110000</v>
      </c>
      <c r="L297" s="19"/>
      <c r="M297" s="22">
        <v>110000</v>
      </c>
      <c r="N297" s="22">
        <v>18000</v>
      </c>
      <c r="O297" s="19">
        <f t="shared" si="42"/>
        <v>2311.04</v>
      </c>
      <c r="P297" s="19"/>
      <c r="Q297" s="19"/>
      <c r="R297" s="19"/>
      <c r="S297" s="19"/>
      <c r="T297" s="19"/>
      <c r="U297" s="19"/>
      <c r="V297" s="19"/>
      <c r="W297" s="22">
        <v>2311.04</v>
      </c>
      <c r="X297" s="22"/>
      <c r="Y297" s="19">
        <f t="shared" si="43"/>
        <v>0</v>
      </c>
      <c r="Z297" s="22"/>
      <c r="AA297" s="22"/>
      <c r="AB297" s="19">
        <f t="shared" si="44"/>
        <v>130311.03999999999</v>
      </c>
      <c r="AC297" s="19">
        <f t="shared" si="45"/>
        <v>130311.03999999999</v>
      </c>
      <c r="AD297" s="19">
        <f t="shared" si="46"/>
        <v>32577.759999999998</v>
      </c>
      <c r="AE297" s="19" t="s">
        <v>53</v>
      </c>
      <c r="AF297" s="25">
        <v>30077.759999999998</v>
      </c>
      <c r="AG297" s="30">
        <f t="shared" si="47"/>
        <v>8.3117891757896897E-2</v>
      </c>
      <c r="AH297" t="e">
        <f ca="1">IF(_xlfn.XLOOKUP(D297,'参考（不要动）'!A:A,'参考（不要动）'!B:B)&lt;1,"无养老金")</f>
        <v>#NAME?</v>
      </c>
      <c r="AI297" t="e">
        <f>IF(_xlfn.XLOOKUP(D297,'参考（不要动）'!D:D,'参考（不要动）'!E:E)&lt;1,"无公益岗工资")</f>
        <v>#N/A</v>
      </c>
      <c r="AJ297" t="e">
        <f ca="1">IF(_xlfn.XLOOKUP(D297,'参考（不要动）'!G:G,'参考（不要动）'!H:H)&lt;1,"无其他工资")</f>
        <v>#NAME?</v>
      </c>
      <c r="AK297" t="e">
        <f>IF(_xlfn.XLOOKUP(D297,'参考（不要动）'!J:J,'参考（不要动）'!K:K)&lt;1,"无低保金")</f>
        <v>#N/A</v>
      </c>
      <c r="AL297" t="e">
        <f>IF(_xlfn.XLOOKUP(D297,'参考（不要动）'!M:M,'参考（不要动）'!N:N)&lt;1,"无五保金")</f>
        <v>#N/A</v>
      </c>
      <c r="AM297" t="e">
        <f>IF(_xlfn.XLOOKUP(D297,'参考（不要动）'!P:P,'参考（不要动）'!Q:Q)&lt;1,"无产业奖励2000元")</f>
        <v>#N/A</v>
      </c>
      <c r="AN297" t="e">
        <f>_xlfn.XLOOKUP(D297,'参考（不要动）'!S:S,'参考（不要动）'!W:W)</f>
        <v>#N/A</v>
      </c>
      <c r="AO297" t="str">
        <f t="shared" si="48"/>
        <v>合格</v>
      </c>
      <c r="AP297" s="31" t="e">
        <f t="shared" si="49"/>
        <v>#DIV/0!</v>
      </c>
      <c r="AQ297" s="31" t="e">
        <f t="shared" si="50"/>
        <v>#DIV/0!</v>
      </c>
    </row>
    <row r="298" spans="1:43" ht="15">
      <c r="A298" s="18">
        <v>296</v>
      </c>
      <c r="B298" s="19" t="s">
        <v>1056</v>
      </c>
      <c r="C298" s="19" t="s">
        <v>1276</v>
      </c>
      <c r="D298" s="19" t="s">
        <v>1277</v>
      </c>
      <c r="E298" s="19" t="s">
        <v>1278</v>
      </c>
      <c r="F298" s="19" t="s">
        <v>1279</v>
      </c>
      <c r="G298" s="51" t="s">
        <v>1280</v>
      </c>
      <c r="H298" s="19">
        <v>5</v>
      </c>
      <c r="I298" s="19">
        <v>5</v>
      </c>
      <c r="J298" s="19" t="s">
        <v>47</v>
      </c>
      <c r="K298" s="19">
        <f t="shared" si="41"/>
        <v>100000</v>
      </c>
      <c r="L298" s="19"/>
      <c r="M298" s="22">
        <v>100000</v>
      </c>
      <c r="N298" s="22">
        <v>17000</v>
      </c>
      <c r="O298" s="19">
        <f t="shared" si="42"/>
        <v>10001.200000000001</v>
      </c>
      <c r="P298" s="19">
        <v>3750</v>
      </c>
      <c r="Q298" s="19"/>
      <c r="R298" s="19">
        <v>2016</v>
      </c>
      <c r="S298" s="19"/>
      <c r="T298" s="19"/>
      <c r="U298" s="19"/>
      <c r="V298" s="19"/>
      <c r="W298" s="22">
        <v>4235.2</v>
      </c>
      <c r="X298" s="22"/>
      <c r="Y298" s="19">
        <f t="shared" si="43"/>
        <v>0</v>
      </c>
      <c r="Z298" s="22"/>
      <c r="AA298" s="22"/>
      <c r="AB298" s="19">
        <f t="shared" si="44"/>
        <v>127001.2</v>
      </c>
      <c r="AC298" s="19">
        <f t="shared" si="45"/>
        <v>127001.2</v>
      </c>
      <c r="AD298" s="19">
        <f t="shared" si="46"/>
        <v>25400.240000000002</v>
      </c>
      <c r="AE298" s="19" t="s">
        <v>53</v>
      </c>
      <c r="AF298" s="25">
        <v>25240.31</v>
      </c>
      <c r="AG298" s="31">
        <f t="shared" si="47"/>
        <v>6.3362930170033699E-3</v>
      </c>
      <c r="AH298" t="e">
        <f ca="1">IF(_xlfn.XLOOKUP(D298,'参考（不要动）'!A:A,'参考（不要动）'!B:B)&lt;1,"无养老金")</f>
        <v>#NAME?</v>
      </c>
      <c r="AI298" t="e">
        <f>IF(_xlfn.XLOOKUP(D298,'参考（不要动）'!D:D,'参考（不要动）'!E:E)&lt;1,"无公益岗工资")</f>
        <v>#N/A</v>
      </c>
      <c r="AJ298" t="e">
        <f ca="1">IF(_xlfn.XLOOKUP(D298,'参考（不要动）'!G:G,'参考（不要动）'!H:H)&lt;1,"无其他工资")</f>
        <v>#NAME?</v>
      </c>
      <c r="AK298" t="b">
        <f>IF(_xlfn.XLOOKUP(D298,'参考（不要动）'!J:J,'参考（不要动）'!K:K)&lt;1,"无低保金")</f>
        <v>0</v>
      </c>
      <c r="AL298" t="e">
        <f>IF(_xlfn.XLOOKUP(D298,'参考（不要动）'!M:M,'参考（不要动）'!N:N)&lt;1,"无五保金")</f>
        <v>#N/A</v>
      </c>
      <c r="AM298" t="e">
        <f>IF(_xlfn.XLOOKUP(D298,'参考（不要动）'!P:P,'参考（不要动）'!Q:Q)&lt;1,"无产业奖励2000元")</f>
        <v>#N/A</v>
      </c>
      <c r="AN298" t="e">
        <f>_xlfn.XLOOKUP(D298,'参考（不要动）'!S:S,'参考（不要动）'!W:W)</f>
        <v>#N/A</v>
      </c>
      <c r="AO298" t="str">
        <f t="shared" si="48"/>
        <v>合格</v>
      </c>
      <c r="AP298" s="31" t="e">
        <f t="shared" si="49"/>
        <v>#DIV/0!</v>
      </c>
      <c r="AQ298" s="31" t="e">
        <f t="shared" si="50"/>
        <v>#DIV/0!</v>
      </c>
    </row>
    <row r="299" spans="1:43" ht="15">
      <c r="A299" s="18">
        <v>297</v>
      </c>
      <c r="B299" s="19" t="s">
        <v>1056</v>
      </c>
      <c r="C299" s="19" t="s">
        <v>1281</v>
      </c>
      <c r="D299" s="19" t="s">
        <v>1282</v>
      </c>
      <c r="E299" s="19" t="s">
        <v>1283</v>
      </c>
      <c r="F299" s="19" t="s">
        <v>1284</v>
      </c>
      <c r="G299" s="51" t="s">
        <v>1281</v>
      </c>
      <c r="H299" s="19">
        <v>1</v>
      </c>
      <c r="I299" s="19">
        <v>1</v>
      </c>
      <c r="J299" s="19" t="s">
        <v>47</v>
      </c>
      <c r="K299" s="19">
        <f t="shared" si="41"/>
        <v>0</v>
      </c>
      <c r="L299" s="19"/>
      <c r="M299" s="22"/>
      <c r="N299" s="22">
        <v>26000</v>
      </c>
      <c r="O299" s="19">
        <f t="shared" si="42"/>
        <v>8127.48</v>
      </c>
      <c r="P299" s="19">
        <v>4230</v>
      </c>
      <c r="Q299" s="19"/>
      <c r="R299" s="19">
        <v>1896</v>
      </c>
      <c r="S299" s="19"/>
      <c r="T299" s="19"/>
      <c r="U299" s="19"/>
      <c r="V299" s="19"/>
      <c r="W299" s="22">
        <v>2001.48</v>
      </c>
      <c r="X299" s="22"/>
      <c r="Y299" s="19">
        <f t="shared" si="43"/>
        <v>0</v>
      </c>
      <c r="Z299" s="22"/>
      <c r="AA299" s="22"/>
      <c r="AB299" s="19">
        <f t="shared" si="44"/>
        <v>34127.480000000003</v>
      </c>
      <c r="AC299" s="19">
        <f t="shared" si="45"/>
        <v>34127.480000000003</v>
      </c>
      <c r="AD299" s="19">
        <f t="shared" si="46"/>
        <v>34127.480000000003</v>
      </c>
      <c r="AE299" s="19" t="s">
        <v>48</v>
      </c>
      <c r="AF299" s="25">
        <v>26128.799999999999</v>
      </c>
      <c r="AG299" s="32">
        <f t="shared" si="47"/>
        <v>0.30612504209913999</v>
      </c>
      <c r="AH299" t="e">
        <f ca="1">IF(_xlfn.XLOOKUP(D299,'参考（不要动）'!A:A,'参考（不要动）'!B:B)&lt;1,"无养老金")</f>
        <v>#NAME?</v>
      </c>
      <c r="AI299" t="e">
        <f>IF(_xlfn.XLOOKUP(D299,'参考（不要动）'!D:D,'参考（不要动）'!E:E)&lt;1,"无公益岗工资")</f>
        <v>#N/A</v>
      </c>
      <c r="AJ299" t="e">
        <f ca="1">IF(_xlfn.XLOOKUP(D299,'参考（不要动）'!G:G,'参考（不要动）'!H:H)&lt;1,"无其他工资")</f>
        <v>#NAME?</v>
      </c>
      <c r="AK299" t="b">
        <f>IF(_xlfn.XLOOKUP(D299,'参考（不要动）'!J:J,'参考（不要动）'!K:K)&lt;1,"无低保金")</f>
        <v>0</v>
      </c>
      <c r="AL299" t="e">
        <f>IF(_xlfn.XLOOKUP(D299,'参考（不要动）'!M:M,'参考（不要动）'!N:N)&lt;1,"无五保金")</f>
        <v>#N/A</v>
      </c>
      <c r="AM299" t="e">
        <f>IF(_xlfn.XLOOKUP(D299,'参考（不要动）'!P:P,'参考（不要动）'!Q:Q)&lt;1,"无产业奖励2000元")</f>
        <v>#N/A</v>
      </c>
      <c r="AN299" t="e">
        <f>_xlfn.XLOOKUP(D299,'参考（不要动）'!S:S,'参考（不要动）'!W:W)</f>
        <v>#N/A</v>
      </c>
      <c r="AO299" t="str">
        <f t="shared" si="48"/>
        <v>合格</v>
      </c>
      <c r="AP299" s="31" t="e">
        <f t="shared" si="49"/>
        <v>#DIV/0!</v>
      </c>
      <c r="AQ299" s="31" t="e">
        <f t="shared" si="50"/>
        <v>#DIV/0!</v>
      </c>
    </row>
    <row r="300" spans="1:43" ht="15">
      <c r="A300" s="18">
        <v>298</v>
      </c>
      <c r="B300" s="19" t="s">
        <v>1056</v>
      </c>
      <c r="C300" s="19" t="s">
        <v>1285</v>
      </c>
      <c r="D300" s="19" t="s">
        <v>1286</v>
      </c>
      <c r="E300" s="19" t="s">
        <v>1287</v>
      </c>
      <c r="F300" s="19" t="s">
        <v>1288</v>
      </c>
      <c r="G300" s="51" t="s">
        <v>1285</v>
      </c>
      <c r="H300" s="19">
        <v>2</v>
      </c>
      <c r="I300" s="19">
        <v>2</v>
      </c>
      <c r="J300" s="19" t="s">
        <v>47</v>
      </c>
      <c r="K300" s="19">
        <f t="shared" si="41"/>
        <v>0</v>
      </c>
      <c r="L300" s="19"/>
      <c r="M300" s="22"/>
      <c r="N300" s="22"/>
      <c r="O300" s="19">
        <f t="shared" si="42"/>
        <v>9496.82</v>
      </c>
      <c r="P300" s="19"/>
      <c r="Q300" s="19"/>
      <c r="R300" s="19">
        <v>3792</v>
      </c>
      <c r="S300" s="19"/>
      <c r="T300" s="19"/>
      <c r="U300" s="19"/>
      <c r="V300" s="19"/>
      <c r="W300" s="22">
        <v>5704.82</v>
      </c>
      <c r="X300" s="22">
        <v>52000</v>
      </c>
      <c r="Y300" s="19">
        <f t="shared" si="43"/>
        <v>15000</v>
      </c>
      <c r="Z300" s="22">
        <v>15000</v>
      </c>
      <c r="AA300" s="22"/>
      <c r="AB300" s="19">
        <f t="shared" si="44"/>
        <v>61496.82</v>
      </c>
      <c r="AC300" s="19">
        <f t="shared" si="45"/>
        <v>46496.82</v>
      </c>
      <c r="AD300" s="19">
        <f t="shared" si="46"/>
        <v>23248.41</v>
      </c>
      <c r="AE300" s="19" t="s">
        <v>53</v>
      </c>
      <c r="AF300" s="25">
        <v>20352.41</v>
      </c>
      <c r="AG300" s="30">
        <f t="shared" si="47"/>
        <v>0.14229273093456701</v>
      </c>
      <c r="AH300" t="e">
        <f ca="1">IF(_xlfn.XLOOKUP(D300,'参考（不要动）'!A:A,'参考（不要动）'!B:B)&lt;1,"无养老金")</f>
        <v>#NAME?</v>
      </c>
      <c r="AI300" t="e">
        <f>IF(_xlfn.XLOOKUP(D300,'参考（不要动）'!D:D,'参考（不要动）'!E:E)&lt;1,"无公益岗工资")</f>
        <v>#N/A</v>
      </c>
      <c r="AJ300" t="e">
        <f ca="1">IF(_xlfn.XLOOKUP(D300,'参考（不要动）'!G:G,'参考（不要动）'!H:H)&lt;1,"无其他工资")</f>
        <v>#NAME?</v>
      </c>
      <c r="AK300" t="e">
        <f>IF(_xlfn.XLOOKUP(D300,'参考（不要动）'!J:J,'参考（不要动）'!K:K)&lt;1,"无低保金")</f>
        <v>#N/A</v>
      </c>
      <c r="AL300" t="e">
        <f>IF(_xlfn.XLOOKUP(D300,'参考（不要动）'!M:M,'参考（不要动）'!N:N)&lt;1,"无五保金")</f>
        <v>#N/A</v>
      </c>
      <c r="AM300" t="e">
        <f>IF(_xlfn.XLOOKUP(D300,'参考（不要动）'!P:P,'参考（不要动）'!Q:Q)&lt;1,"无产业奖励2000元")</f>
        <v>#N/A</v>
      </c>
      <c r="AN300" t="e">
        <f>_xlfn.XLOOKUP(D300,'参考（不要动）'!S:S,'参考（不要动）'!W:W)</f>
        <v>#N/A</v>
      </c>
      <c r="AO300" t="str">
        <f t="shared" si="48"/>
        <v>合格</v>
      </c>
      <c r="AP300" s="31">
        <f t="shared" si="49"/>
        <v>0.28846153846153799</v>
      </c>
      <c r="AQ300" s="31" t="str">
        <f t="shared" si="50"/>
        <v>合格</v>
      </c>
    </row>
    <row r="301" spans="1:43" ht="15">
      <c r="A301" s="18">
        <v>299</v>
      </c>
      <c r="B301" s="19" t="s">
        <v>1056</v>
      </c>
      <c r="C301" s="19" t="s">
        <v>1289</v>
      </c>
      <c r="D301" s="19" t="s">
        <v>1290</v>
      </c>
      <c r="E301" s="19" t="s">
        <v>1291</v>
      </c>
      <c r="F301" s="19" t="s">
        <v>1292</v>
      </c>
      <c r="G301" s="51" t="s">
        <v>1289</v>
      </c>
      <c r="H301" s="19">
        <v>2</v>
      </c>
      <c r="I301" s="19">
        <v>2</v>
      </c>
      <c r="J301" s="19" t="s">
        <v>47</v>
      </c>
      <c r="K301" s="19">
        <f t="shared" si="41"/>
        <v>0</v>
      </c>
      <c r="L301" s="19"/>
      <c r="M301" s="22"/>
      <c r="N301" s="22">
        <v>30000</v>
      </c>
      <c r="O301" s="19">
        <f t="shared" si="42"/>
        <v>13891.49</v>
      </c>
      <c r="P301" s="19"/>
      <c r="Q301" s="19"/>
      <c r="R301" s="19">
        <v>3792</v>
      </c>
      <c r="S301" s="19"/>
      <c r="T301" s="19"/>
      <c r="U301" s="19"/>
      <c r="V301" s="19"/>
      <c r="W301" s="22">
        <v>10099.49</v>
      </c>
      <c r="X301" s="22">
        <v>44000</v>
      </c>
      <c r="Y301" s="19">
        <f t="shared" si="43"/>
        <v>20000</v>
      </c>
      <c r="Z301" s="22">
        <v>20000</v>
      </c>
      <c r="AA301" s="22"/>
      <c r="AB301" s="19">
        <f t="shared" si="44"/>
        <v>87891.49</v>
      </c>
      <c r="AC301" s="19">
        <f t="shared" si="45"/>
        <v>67891.490000000005</v>
      </c>
      <c r="AD301" s="19">
        <f t="shared" si="46"/>
        <v>33945.745000000003</v>
      </c>
      <c r="AE301" s="19" t="s">
        <v>53</v>
      </c>
      <c r="AF301" s="25">
        <v>30391.25</v>
      </c>
      <c r="AG301" s="30">
        <f t="shared" si="47"/>
        <v>0.11695784148398</v>
      </c>
      <c r="AH301" t="e">
        <f ca="1">IF(_xlfn.XLOOKUP(D301,'参考（不要动）'!A:A,'参考（不要动）'!B:B)&lt;1,"无养老金")</f>
        <v>#NAME?</v>
      </c>
      <c r="AI301" t="e">
        <f>IF(_xlfn.XLOOKUP(D301,'参考（不要动）'!D:D,'参考（不要动）'!E:E)&lt;1,"无公益岗工资")</f>
        <v>#N/A</v>
      </c>
      <c r="AJ301" t="e">
        <f ca="1">IF(_xlfn.XLOOKUP(D301,'参考（不要动）'!G:G,'参考（不要动）'!H:H)&lt;1,"无其他工资")</f>
        <v>#NAME?</v>
      </c>
      <c r="AK301" t="e">
        <f>IF(_xlfn.XLOOKUP(D301,'参考（不要动）'!J:J,'参考（不要动）'!K:K)&lt;1,"无低保金")</f>
        <v>#N/A</v>
      </c>
      <c r="AL301" t="e">
        <f>IF(_xlfn.XLOOKUP(D301,'参考（不要动）'!M:M,'参考（不要动）'!N:N)&lt;1,"无五保金")</f>
        <v>#N/A</v>
      </c>
      <c r="AM301" t="e">
        <f>IF(_xlfn.XLOOKUP(D301,'参考（不要动）'!P:P,'参考（不要动）'!Q:Q)&lt;1,"无产业奖励2000元")</f>
        <v>#N/A</v>
      </c>
      <c r="AN301" t="e">
        <f>_xlfn.XLOOKUP(D301,'参考（不要动）'!S:S,'参考（不要动）'!W:W)</f>
        <v>#N/A</v>
      </c>
      <c r="AO301" t="str">
        <f t="shared" si="48"/>
        <v>合格</v>
      </c>
      <c r="AP301" s="31">
        <f t="shared" si="49"/>
        <v>0.45454545454545497</v>
      </c>
      <c r="AQ301" s="31" t="str">
        <f t="shared" si="50"/>
        <v>合格</v>
      </c>
    </row>
    <row r="302" spans="1:43" ht="15">
      <c r="A302" s="18">
        <v>300</v>
      </c>
      <c r="B302" s="19" t="s">
        <v>1056</v>
      </c>
      <c r="C302" s="19" t="s">
        <v>1293</v>
      </c>
      <c r="D302" s="19" t="s">
        <v>1294</v>
      </c>
      <c r="E302" s="19" t="s">
        <v>1295</v>
      </c>
      <c r="F302" s="19" t="s">
        <v>1296</v>
      </c>
      <c r="G302" s="51" t="s">
        <v>1293</v>
      </c>
      <c r="H302" s="19">
        <v>3</v>
      </c>
      <c r="I302" s="19">
        <v>3.17</v>
      </c>
      <c r="J302" s="19" t="s">
        <v>47</v>
      </c>
      <c r="K302" s="19">
        <f t="shared" si="41"/>
        <v>40000</v>
      </c>
      <c r="L302" s="19"/>
      <c r="M302" s="22">
        <v>40000</v>
      </c>
      <c r="N302" s="22"/>
      <c r="O302" s="19">
        <f t="shared" si="42"/>
        <v>2187.56</v>
      </c>
      <c r="P302" s="19"/>
      <c r="Q302" s="19"/>
      <c r="R302" s="19"/>
      <c r="S302" s="19"/>
      <c r="T302" s="19"/>
      <c r="U302" s="19"/>
      <c r="V302" s="19"/>
      <c r="W302" s="22">
        <v>2187.56</v>
      </c>
      <c r="X302" s="22">
        <v>116000</v>
      </c>
      <c r="Y302" s="19">
        <f t="shared" si="43"/>
        <v>41500</v>
      </c>
      <c r="Z302" s="22">
        <v>41500</v>
      </c>
      <c r="AA302" s="22"/>
      <c r="AB302" s="19">
        <f t="shared" si="44"/>
        <v>158187.56</v>
      </c>
      <c r="AC302" s="19">
        <f t="shared" si="45"/>
        <v>116687.56</v>
      </c>
      <c r="AD302" s="19">
        <f t="shared" si="46"/>
        <v>36809.955835962101</v>
      </c>
      <c r="AE302" s="19" t="s">
        <v>53</v>
      </c>
      <c r="AF302" s="25">
        <v>26671.89</v>
      </c>
      <c r="AG302" s="32">
        <f t="shared" si="47"/>
        <v>0.38010301617028602</v>
      </c>
      <c r="AH302" t="e">
        <f ca="1">IF(_xlfn.XLOOKUP(D302,'参考（不要动）'!A:A,'参考（不要动）'!B:B)&lt;1,"无养老金")</f>
        <v>#NAME?</v>
      </c>
      <c r="AI302" t="e">
        <f>IF(_xlfn.XLOOKUP(D302,'参考（不要动）'!D:D,'参考（不要动）'!E:E)&lt;1,"无公益岗工资")</f>
        <v>#N/A</v>
      </c>
      <c r="AJ302" t="e">
        <f ca="1">IF(_xlfn.XLOOKUP(D302,'参考（不要动）'!G:G,'参考（不要动）'!H:H)&lt;1,"无其他工资")</f>
        <v>#NAME?</v>
      </c>
      <c r="AK302" t="e">
        <f>IF(_xlfn.XLOOKUP(D302,'参考（不要动）'!J:J,'参考（不要动）'!K:K)&lt;1,"无低保金")</f>
        <v>#N/A</v>
      </c>
      <c r="AL302" t="e">
        <f>IF(_xlfn.XLOOKUP(D302,'参考（不要动）'!M:M,'参考（不要动）'!N:N)&lt;1,"无五保金")</f>
        <v>#N/A</v>
      </c>
      <c r="AM302" t="e">
        <f>IF(_xlfn.XLOOKUP(D302,'参考（不要动）'!P:P,'参考（不要动）'!Q:Q)&lt;1,"无产业奖励2000元")</f>
        <v>#N/A</v>
      </c>
      <c r="AN302" t="e">
        <f>_xlfn.XLOOKUP(D302,'参考（不要动）'!S:S,'参考（不要动）'!W:W)</f>
        <v>#N/A</v>
      </c>
      <c r="AO302" t="str">
        <f t="shared" si="48"/>
        <v>合格</v>
      </c>
      <c r="AP302" s="31">
        <f t="shared" si="49"/>
        <v>0.35775862068965503</v>
      </c>
      <c r="AQ302" s="31" t="str">
        <f t="shared" si="50"/>
        <v>合格</v>
      </c>
    </row>
    <row r="303" spans="1:43" ht="15">
      <c r="A303" s="18">
        <v>301</v>
      </c>
      <c r="B303" s="19" t="s">
        <v>1056</v>
      </c>
      <c r="C303" s="19" t="s">
        <v>1297</v>
      </c>
      <c r="D303" s="19" t="s">
        <v>1298</v>
      </c>
      <c r="E303" s="19" t="s">
        <v>1299</v>
      </c>
      <c r="F303" s="19" t="s">
        <v>1300</v>
      </c>
      <c r="G303" s="51" t="s">
        <v>1297</v>
      </c>
      <c r="H303" s="19">
        <v>3</v>
      </c>
      <c r="I303" s="19">
        <v>3</v>
      </c>
      <c r="J303" s="19" t="s">
        <v>47</v>
      </c>
      <c r="K303" s="19">
        <f t="shared" si="41"/>
        <v>23000</v>
      </c>
      <c r="L303" s="19"/>
      <c r="M303" s="22">
        <v>23000</v>
      </c>
      <c r="N303" s="22"/>
      <c r="O303" s="19">
        <f t="shared" si="42"/>
        <v>10875.01</v>
      </c>
      <c r="P303" s="19"/>
      <c r="Q303" s="19"/>
      <c r="R303" s="19"/>
      <c r="S303" s="19"/>
      <c r="T303" s="19"/>
      <c r="U303" s="19"/>
      <c r="V303" s="19"/>
      <c r="W303" s="22">
        <v>10875.01</v>
      </c>
      <c r="X303" s="22">
        <v>226000</v>
      </c>
      <c r="Y303" s="19">
        <f t="shared" si="43"/>
        <v>95000</v>
      </c>
      <c r="Z303" s="22">
        <v>95000</v>
      </c>
      <c r="AA303" s="22"/>
      <c r="AB303" s="19">
        <f t="shared" si="44"/>
        <v>259875.01</v>
      </c>
      <c r="AC303" s="19">
        <f t="shared" si="45"/>
        <v>164875.01</v>
      </c>
      <c r="AD303" s="19">
        <f t="shared" si="46"/>
        <v>54958.336666666699</v>
      </c>
      <c r="AE303" s="19" t="s">
        <v>53</v>
      </c>
      <c r="AF303" s="25">
        <v>53958.34</v>
      </c>
      <c r="AG303" s="31">
        <f t="shared" si="47"/>
        <v>1.8532754466996201E-2</v>
      </c>
      <c r="AH303" t="e">
        <f ca="1">IF(_xlfn.XLOOKUP(D303,'参考（不要动）'!A:A,'参考（不要动）'!B:B)&lt;1,"无养老金")</f>
        <v>#NAME?</v>
      </c>
      <c r="AI303" t="e">
        <f>IF(_xlfn.XLOOKUP(D303,'参考（不要动）'!D:D,'参考（不要动）'!E:E)&lt;1,"无公益岗工资")</f>
        <v>#N/A</v>
      </c>
      <c r="AJ303" t="e">
        <f ca="1">IF(_xlfn.XLOOKUP(D303,'参考（不要动）'!G:G,'参考（不要动）'!H:H)&lt;1,"无其他工资")</f>
        <v>#NAME?</v>
      </c>
      <c r="AK303" t="e">
        <f>IF(_xlfn.XLOOKUP(D303,'参考（不要动）'!J:J,'参考（不要动）'!K:K)&lt;1,"无低保金")</f>
        <v>#N/A</v>
      </c>
      <c r="AL303" t="e">
        <f>IF(_xlfn.XLOOKUP(D303,'参考（不要动）'!M:M,'参考（不要动）'!N:N)&lt;1,"无五保金")</f>
        <v>#N/A</v>
      </c>
      <c r="AM303" t="e">
        <f>IF(_xlfn.XLOOKUP(D303,'参考（不要动）'!P:P,'参考（不要动）'!Q:Q)&lt;1,"无产业奖励2000元")</f>
        <v>#N/A</v>
      </c>
      <c r="AN303" t="e">
        <f>_xlfn.XLOOKUP(D303,'参考（不要动）'!S:S,'参考（不要动）'!W:W)</f>
        <v>#N/A</v>
      </c>
      <c r="AO303" t="str">
        <f t="shared" si="48"/>
        <v>合格</v>
      </c>
      <c r="AP303" s="31">
        <f t="shared" si="49"/>
        <v>0.420353982300885</v>
      </c>
      <c r="AQ303" s="31" t="str">
        <f t="shared" si="50"/>
        <v>合格</v>
      </c>
    </row>
    <row r="304" spans="1:43" ht="15">
      <c r="A304" s="18">
        <v>302</v>
      </c>
      <c r="B304" s="19" t="s">
        <v>1056</v>
      </c>
      <c r="C304" s="19" t="s">
        <v>1301</v>
      </c>
      <c r="D304" s="19" t="s">
        <v>1302</v>
      </c>
      <c r="E304" s="19" t="s">
        <v>1303</v>
      </c>
      <c r="F304" s="19" t="s">
        <v>1304</v>
      </c>
      <c r="G304" s="51" t="s">
        <v>1301</v>
      </c>
      <c r="H304" s="19">
        <v>3</v>
      </c>
      <c r="I304" s="19">
        <v>3</v>
      </c>
      <c r="J304" s="19" t="s">
        <v>47</v>
      </c>
      <c r="K304" s="19">
        <f t="shared" si="41"/>
        <v>12000</v>
      </c>
      <c r="L304" s="19"/>
      <c r="M304" s="22">
        <v>12000</v>
      </c>
      <c r="N304" s="22"/>
      <c r="O304" s="19">
        <f t="shared" si="42"/>
        <v>1090.3900000000001</v>
      </c>
      <c r="P304" s="19"/>
      <c r="Q304" s="19"/>
      <c r="R304" s="19"/>
      <c r="S304" s="19"/>
      <c r="T304" s="19"/>
      <c r="U304" s="19"/>
      <c r="V304" s="19"/>
      <c r="W304" s="22">
        <v>1090.3900000000001</v>
      </c>
      <c r="X304" s="22">
        <v>208000</v>
      </c>
      <c r="Y304" s="19">
        <f t="shared" si="43"/>
        <v>60000</v>
      </c>
      <c r="Z304" s="22">
        <v>60000</v>
      </c>
      <c r="AA304" s="22"/>
      <c r="AB304" s="19">
        <f t="shared" si="44"/>
        <v>221090.39</v>
      </c>
      <c r="AC304" s="19">
        <f t="shared" si="45"/>
        <v>161090.39000000001</v>
      </c>
      <c r="AD304" s="19">
        <f t="shared" si="46"/>
        <v>53696.796666666698</v>
      </c>
      <c r="AE304" s="19" t="s">
        <v>53</v>
      </c>
      <c r="AF304" s="25">
        <v>53030.13</v>
      </c>
      <c r="AG304" s="31">
        <f t="shared" si="47"/>
        <v>1.2571469590338599E-2</v>
      </c>
      <c r="AH304" t="e">
        <f ca="1">IF(_xlfn.XLOOKUP(D304,'参考（不要动）'!A:A,'参考（不要动）'!B:B)&lt;1,"无养老金")</f>
        <v>#NAME?</v>
      </c>
      <c r="AI304" t="e">
        <f>IF(_xlfn.XLOOKUP(D304,'参考（不要动）'!D:D,'参考（不要动）'!E:E)&lt;1,"无公益岗工资")</f>
        <v>#N/A</v>
      </c>
      <c r="AJ304" t="e">
        <f ca="1">IF(_xlfn.XLOOKUP(D304,'参考（不要动）'!G:G,'参考（不要动）'!H:H)&lt;1,"无其他工资")</f>
        <v>#NAME?</v>
      </c>
      <c r="AK304" t="e">
        <f>IF(_xlfn.XLOOKUP(D304,'参考（不要动）'!J:J,'参考（不要动）'!K:K)&lt;1,"无低保金")</f>
        <v>#N/A</v>
      </c>
      <c r="AL304" t="e">
        <f>IF(_xlfn.XLOOKUP(D304,'参考（不要动）'!M:M,'参考（不要动）'!N:N)&lt;1,"无五保金")</f>
        <v>#N/A</v>
      </c>
      <c r="AM304" t="e">
        <f>IF(_xlfn.XLOOKUP(D304,'参考（不要动）'!P:P,'参考（不要动）'!Q:Q)&lt;1,"无产业奖励2000元")</f>
        <v>#N/A</v>
      </c>
      <c r="AN304" t="e">
        <f>_xlfn.XLOOKUP(D304,'参考（不要动）'!S:S,'参考（不要动）'!W:W)</f>
        <v>#N/A</v>
      </c>
      <c r="AO304" t="str">
        <f t="shared" si="48"/>
        <v>合格</v>
      </c>
      <c r="AP304" s="31">
        <f t="shared" si="49"/>
        <v>0.28846153846153799</v>
      </c>
      <c r="AQ304" s="31" t="str">
        <f t="shared" si="50"/>
        <v>合格</v>
      </c>
    </row>
    <row r="305" spans="1:43" ht="15">
      <c r="A305" s="18">
        <v>303</v>
      </c>
      <c r="B305" s="19" t="s">
        <v>1056</v>
      </c>
      <c r="C305" s="19" t="s">
        <v>1305</v>
      </c>
      <c r="D305" s="19" t="s">
        <v>1306</v>
      </c>
      <c r="E305" s="19" t="s">
        <v>1307</v>
      </c>
      <c r="F305" s="19" t="s">
        <v>1308</v>
      </c>
      <c r="G305" s="51" t="s">
        <v>1305</v>
      </c>
      <c r="H305" s="19">
        <v>3</v>
      </c>
      <c r="I305" s="19">
        <v>3</v>
      </c>
      <c r="J305" s="19" t="s">
        <v>47</v>
      </c>
      <c r="K305" s="19">
        <f t="shared" si="41"/>
        <v>40000</v>
      </c>
      <c r="L305" s="19"/>
      <c r="M305" s="22">
        <v>40000</v>
      </c>
      <c r="N305" s="22"/>
      <c r="O305" s="19">
        <f t="shared" si="42"/>
        <v>2262.42</v>
      </c>
      <c r="P305" s="19"/>
      <c r="Q305" s="19"/>
      <c r="R305" s="19"/>
      <c r="S305" s="19"/>
      <c r="T305" s="19"/>
      <c r="U305" s="19"/>
      <c r="V305" s="19"/>
      <c r="W305" s="22">
        <v>2262.42</v>
      </c>
      <c r="X305" s="22">
        <v>158000</v>
      </c>
      <c r="Y305" s="19">
        <f t="shared" si="43"/>
        <v>75000</v>
      </c>
      <c r="Z305" s="22">
        <v>75000</v>
      </c>
      <c r="AA305" s="22"/>
      <c r="AB305" s="19">
        <f t="shared" si="44"/>
        <v>200262.42</v>
      </c>
      <c r="AC305" s="19">
        <f t="shared" si="45"/>
        <v>125262.42</v>
      </c>
      <c r="AD305" s="19">
        <f t="shared" si="46"/>
        <v>41754.14</v>
      </c>
      <c r="AE305" s="19" t="s">
        <v>53</v>
      </c>
      <c r="AF305" s="25">
        <v>38422.14</v>
      </c>
      <c r="AG305" s="30">
        <f t="shared" si="47"/>
        <v>8.6720833352853299E-2</v>
      </c>
      <c r="AH305" t="e">
        <f ca="1">IF(_xlfn.XLOOKUP(D305,'参考（不要动）'!A:A,'参考（不要动）'!B:B)&lt;1,"无养老金")</f>
        <v>#NAME?</v>
      </c>
      <c r="AI305" t="e">
        <f>IF(_xlfn.XLOOKUP(D305,'参考（不要动）'!D:D,'参考（不要动）'!E:E)&lt;1,"无公益岗工资")</f>
        <v>#N/A</v>
      </c>
      <c r="AJ305" t="e">
        <f ca="1">IF(_xlfn.XLOOKUP(D305,'参考（不要动）'!G:G,'参考（不要动）'!H:H)&lt;1,"无其他工资")</f>
        <v>#NAME?</v>
      </c>
      <c r="AK305" t="e">
        <f>IF(_xlfn.XLOOKUP(D305,'参考（不要动）'!J:J,'参考（不要动）'!K:K)&lt;1,"无低保金")</f>
        <v>#N/A</v>
      </c>
      <c r="AL305" t="e">
        <f>IF(_xlfn.XLOOKUP(D305,'参考（不要动）'!M:M,'参考（不要动）'!N:N)&lt;1,"无五保金")</f>
        <v>#N/A</v>
      </c>
      <c r="AM305" t="e">
        <f>IF(_xlfn.XLOOKUP(D305,'参考（不要动）'!P:P,'参考（不要动）'!Q:Q)&lt;1,"无产业奖励2000元")</f>
        <v>#N/A</v>
      </c>
      <c r="AN305" t="e">
        <f>_xlfn.XLOOKUP(D305,'参考（不要动）'!S:S,'参考（不要动）'!W:W)</f>
        <v>#N/A</v>
      </c>
      <c r="AO305" t="str">
        <f t="shared" si="48"/>
        <v>合格</v>
      </c>
      <c r="AP305" s="31">
        <f t="shared" si="49"/>
        <v>0.474683544303797</v>
      </c>
      <c r="AQ305" s="31" t="str">
        <f t="shared" si="50"/>
        <v>合格</v>
      </c>
    </row>
    <row r="306" spans="1:43" ht="15">
      <c r="A306" s="18">
        <v>304</v>
      </c>
      <c r="B306" s="19" t="s">
        <v>1056</v>
      </c>
      <c r="C306" s="19" t="s">
        <v>1309</v>
      </c>
      <c r="D306" s="19" t="s">
        <v>1310</v>
      </c>
      <c r="E306" s="19" t="s">
        <v>1311</v>
      </c>
      <c r="F306" s="19" t="s">
        <v>1312</v>
      </c>
      <c r="G306" s="51" t="s">
        <v>1309</v>
      </c>
      <c r="H306" s="19">
        <v>3</v>
      </c>
      <c r="I306" s="19">
        <v>3</v>
      </c>
      <c r="J306" s="19" t="s">
        <v>47</v>
      </c>
      <c r="K306" s="19">
        <f t="shared" si="41"/>
        <v>50000</v>
      </c>
      <c r="L306" s="19"/>
      <c r="M306" s="22">
        <v>50000</v>
      </c>
      <c r="N306" s="22">
        <v>20000</v>
      </c>
      <c r="O306" s="19">
        <f t="shared" si="42"/>
        <v>810.51</v>
      </c>
      <c r="P306" s="19"/>
      <c r="Q306" s="19"/>
      <c r="R306" s="19"/>
      <c r="S306" s="19"/>
      <c r="T306" s="19"/>
      <c r="U306" s="19"/>
      <c r="V306" s="19"/>
      <c r="W306" s="22">
        <v>810.51</v>
      </c>
      <c r="X306" s="22">
        <v>110000</v>
      </c>
      <c r="Y306" s="19">
        <f t="shared" si="43"/>
        <v>68000</v>
      </c>
      <c r="Z306" s="22">
        <v>68000</v>
      </c>
      <c r="AA306" s="22"/>
      <c r="AB306" s="19">
        <f t="shared" si="44"/>
        <v>180810.51</v>
      </c>
      <c r="AC306" s="19">
        <f t="shared" si="45"/>
        <v>112810.51</v>
      </c>
      <c r="AD306" s="19">
        <f t="shared" si="46"/>
        <v>37603.503333333298</v>
      </c>
      <c r="AE306" s="19" t="s">
        <v>53</v>
      </c>
      <c r="AF306" s="25">
        <v>30936.97</v>
      </c>
      <c r="AG306" s="32">
        <f t="shared" si="47"/>
        <v>0.21548759730941</v>
      </c>
      <c r="AH306" t="e">
        <f ca="1">IF(_xlfn.XLOOKUP(D306,'参考（不要动）'!A:A,'参考（不要动）'!B:B)&lt;1,"无养老金")</f>
        <v>#NAME?</v>
      </c>
      <c r="AI306" t="e">
        <f>IF(_xlfn.XLOOKUP(D306,'参考（不要动）'!D:D,'参考（不要动）'!E:E)&lt;1,"无公益岗工资")</f>
        <v>#N/A</v>
      </c>
      <c r="AJ306" t="e">
        <f ca="1">IF(_xlfn.XLOOKUP(D306,'参考（不要动）'!G:G,'参考（不要动）'!H:H)&lt;1,"无其他工资")</f>
        <v>#NAME?</v>
      </c>
      <c r="AK306" t="e">
        <f>IF(_xlfn.XLOOKUP(D306,'参考（不要动）'!J:J,'参考（不要动）'!K:K)&lt;1,"无低保金")</f>
        <v>#N/A</v>
      </c>
      <c r="AL306" t="e">
        <f>IF(_xlfn.XLOOKUP(D306,'参考（不要动）'!M:M,'参考（不要动）'!N:N)&lt;1,"无五保金")</f>
        <v>#N/A</v>
      </c>
      <c r="AM306" t="e">
        <f>IF(_xlfn.XLOOKUP(D306,'参考（不要动）'!P:P,'参考（不要动）'!Q:Q)&lt;1,"无产业奖励2000元")</f>
        <v>#N/A</v>
      </c>
      <c r="AN306" t="e">
        <f>_xlfn.XLOOKUP(D306,'参考（不要动）'!S:S,'参考（不要动）'!W:W)</f>
        <v>#N/A</v>
      </c>
      <c r="AO306" t="str">
        <f t="shared" si="48"/>
        <v>合格</v>
      </c>
      <c r="AP306" s="31">
        <f t="shared" si="49"/>
        <v>0.61818181818181805</v>
      </c>
      <c r="AQ306" s="31" t="str">
        <f t="shared" si="50"/>
        <v>合格</v>
      </c>
    </row>
    <row r="307" spans="1:43" ht="15">
      <c r="A307" s="18">
        <v>305</v>
      </c>
      <c r="B307" s="19" t="s">
        <v>1056</v>
      </c>
      <c r="C307" s="19" t="s">
        <v>1313</v>
      </c>
      <c r="D307" s="19" t="s">
        <v>1314</v>
      </c>
      <c r="E307" s="19" t="s">
        <v>1315</v>
      </c>
      <c r="F307" s="19" t="s">
        <v>1316</v>
      </c>
      <c r="G307" s="51" t="s">
        <v>1313</v>
      </c>
      <c r="H307" s="19">
        <v>4</v>
      </c>
      <c r="I307" s="19">
        <v>4</v>
      </c>
      <c r="J307" s="19" t="s">
        <v>47</v>
      </c>
      <c r="K307" s="19">
        <f t="shared" si="41"/>
        <v>52000</v>
      </c>
      <c r="L307" s="19"/>
      <c r="M307" s="22">
        <v>52000</v>
      </c>
      <c r="N307" s="22"/>
      <c r="O307" s="19">
        <f t="shared" si="42"/>
        <v>1946.9</v>
      </c>
      <c r="P307" s="19"/>
      <c r="Q307" s="19"/>
      <c r="R307" s="19"/>
      <c r="S307" s="19"/>
      <c r="T307" s="19"/>
      <c r="U307" s="19"/>
      <c r="V307" s="19"/>
      <c r="W307" s="22">
        <v>1946.9</v>
      </c>
      <c r="X307" s="22">
        <v>72000</v>
      </c>
      <c r="Y307" s="19">
        <f t="shared" si="43"/>
        <v>28000</v>
      </c>
      <c r="Z307" s="22">
        <v>28000</v>
      </c>
      <c r="AA307" s="22"/>
      <c r="AB307" s="19">
        <f t="shared" si="44"/>
        <v>125946.9</v>
      </c>
      <c r="AC307" s="19">
        <f t="shared" si="45"/>
        <v>97946.9</v>
      </c>
      <c r="AD307" s="19">
        <f t="shared" si="46"/>
        <v>24486.724999999999</v>
      </c>
      <c r="AE307" s="19" t="s">
        <v>53</v>
      </c>
      <c r="AF307" s="25">
        <v>23986.73</v>
      </c>
      <c r="AG307" s="31">
        <f t="shared" si="47"/>
        <v>2.08446503545919E-2</v>
      </c>
      <c r="AH307" t="e">
        <f ca="1">IF(_xlfn.XLOOKUP(D307,'参考（不要动）'!A:A,'参考（不要动）'!B:B)&lt;1,"无养老金")</f>
        <v>#NAME?</v>
      </c>
      <c r="AI307" t="e">
        <f>IF(_xlfn.XLOOKUP(D307,'参考（不要动）'!D:D,'参考（不要动）'!E:E)&lt;1,"无公益岗工资")</f>
        <v>#N/A</v>
      </c>
      <c r="AJ307" t="e">
        <f ca="1">IF(_xlfn.XLOOKUP(D307,'参考（不要动）'!G:G,'参考（不要动）'!H:H)&lt;1,"无其他工资")</f>
        <v>#NAME?</v>
      </c>
      <c r="AK307" t="e">
        <f>IF(_xlfn.XLOOKUP(D307,'参考（不要动）'!J:J,'参考（不要动）'!K:K)&lt;1,"无低保金")</f>
        <v>#N/A</v>
      </c>
      <c r="AL307" t="e">
        <f>IF(_xlfn.XLOOKUP(D307,'参考（不要动）'!M:M,'参考（不要动）'!N:N)&lt;1,"无五保金")</f>
        <v>#N/A</v>
      </c>
      <c r="AM307" t="e">
        <f>IF(_xlfn.XLOOKUP(D307,'参考（不要动）'!P:P,'参考（不要动）'!Q:Q)&lt;1,"无产业奖励2000元")</f>
        <v>#N/A</v>
      </c>
      <c r="AN307" t="e">
        <f>_xlfn.XLOOKUP(D307,'参考（不要动）'!S:S,'参考（不要动）'!W:W)</f>
        <v>#N/A</v>
      </c>
      <c r="AO307" t="str">
        <f t="shared" si="48"/>
        <v>合格</v>
      </c>
      <c r="AP307" s="31">
        <f t="shared" si="49"/>
        <v>0.38888888888888901</v>
      </c>
      <c r="AQ307" s="31" t="str">
        <f t="shared" si="50"/>
        <v>合格</v>
      </c>
    </row>
    <row r="308" spans="1:43" ht="15">
      <c r="A308" s="18">
        <v>306</v>
      </c>
      <c r="B308" s="19" t="s">
        <v>1056</v>
      </c>
      <c r="C308" s="19" t="s">
        <v>1317</v>
      </c>
      <c r="D308" s="19" t="s">
        <v>1318</v>
      </c>
      <c r="E308" s="19" t="s">
        <v>1319</v>
      </c>
      <c r="F308" s="19" t="s">
        <v>1320</v>
      </c>
      <c r="G308" s="51" t="s">
        <v>1317</v>
      </c>
      <c r="H308" s="19">
        <v>5</v>
      </c>
      <c r="I308" s="19">
        <v>5</v>
      </c>
      <c r="J308" s="19" t="s">
        <v>47</v>
      </c>
      <c r="K308" s="19">
        <f t="shared" si="41"/>
        <v>22000</v>
      </c>
      <c r="L308" s="19"/>
      <c r="M308" s="22">
        <v>22000</v>
      </c>
      <c r="N308" s="22"/>
      <c r="O308" s="19">
        <f t="shared" si="42"/>
        <v>6760.3</v>
      </c>
      <c r="P308" s="19"/>
      <c r="Q308" s="19"/>
      <c r="R308" s="19">
        <v>2016</v>
      </c>
      <c r="S308" s="19"/>
      <c r="T308" s="19"/>
      <c r="U308" s="19"/>
      <c r="V308" s="19"/>
      <c r="W308" s="22">
        <v>4744.3</v>
      </c>
      <c r="X308" s="22">
        <v>228000</v>
      </c>
      <c r="Y308" s="19">
        <f t="shared" si="43"/>
        <v>126000</v>
      </c>
      <c r="Z308" s="22">
        <v>126000</v>
      </c>
      <c r="AA308" s="22"/>
      <c r="AB308" s="19">
        <f t="shared" si="44"/>
        <v>256760.3</v>
      </c>
      <c r="AC308" s="19">
        <f t="shared" si="45"/>
        <v>130760.3</v>
      </c>
      <c r="AD308" s="19">
        <f t="shared" si="46"/>
        <v>26152.06</v>
      </c>
      <c r="AE308" s="19" t="s">
        <v>53</v>
      </c>
      <c r="AF308" s="25">
        <v>25348.86</v>
      </c>
      <c r="AG308" s="31">
        <f t="shared" si="47"/>
        <v>3.1685843071443898E-2</v>
      </c>
      <c r="AH308" t="e">
        <f ca="1">IF(_xlfn.XLOOKUP(D308,'参考（不要动）'!A:A,'参考（不要动）'!B:B)&lt;1,"无养老金")</f>
        <v>#NAME?</v>
      </c>
      <c r="AI308" t="e">
        <f>IF(_xlfn.XLOOKUP(D308,'参考（不要动）'!D:D,'参考（不要动）'!E:E)&lt;1,"无公益岗工资")</f>
        <v>#N/A</v>
      </c>
      <c r="AJ308" t="e">
        <f ca="1">IF(_xlfn.XLOOKUP(D308,'参考（不要动）'!G:G,'参考（不要动）'!H:H)&lt;1,"无其他工资")</f>
        <v>#NAME?</v>
      </c>
      <c r="AK308" t="e">
        <f>IF(_xlfn.XLOOKUP(D308,'参考（不要动）'!J:J,'参考（不要动）'!K:K)&lt;1,"无低保金")</f>
        <v>#N/A</v>
      </c>
      <c r="AL308" t="e">
        <f>IF(_xlfn.XLOOKUP(D308,'参考（不要动）'!M:M,'参考（不要动）'!N:N)&lt;1,"无五保金")</f>
        <v>#N/A</v>
      </c>
      <c r="AM308" t="e">
        <f>IF(_xlfn.XLOOKUP(D308,'参考（不要动）'!P:P,'参考（不要动）'!Q:Q)&lt;1,"无产业奖励2000元")</f>
        <v>#N/A</v>
      </c>
      <c r="AN308" t="e">
        <f>_xlfn.XLOOKUP(D308,'参考（不要动）'!S:S,'参考（不要动）'!W:W)</f>
        <v>#N/A</v>
      </c>
      <c r="AO308" t="str">
        <f t="shared" si="48"/>
        <v>合格</v>
      </c>
      <c r="AP308" s="31">
        <f t="shared" si="49"/>
        <v>0.55263157894736803</v>
      </c>
      <c r="AQ308" s="31" t="str">
        <f t="shared" si="50"/>
        <v>合格</v>
      </c>
    </row>
    <row r="309" spans="1:43" ht="15">
      <c r="A309" s="18">
        <v>307</v>
      </c>
      <c r="B309" s="19" t="s">
        <v>1056</v>
      </c>
      <c r="C309" s="19" t="s">
        <v>1321</v>
      </c>
      <c r="D309" s="19" t="s">
        <v>1322</v>
      </c>
      <c r="E309" s="19" t="s">
        <v>1323</v>
      </c>
      <c r="F309" s="19" t="s">
        <v>1324</v>
      </c>
      <c r="G309" s="51" t="s">
        <v>1321</v>
      </c>
      <c r="H309" s="19">
        <v>3</v>
      </c>
      <c r="I309" s="19">
        <v>3</v>
      </c>
      <c r="J309" s="19" t="s">
        <v>47</v>
      </c>
      <c r="K309" s="19">
        <f t="shared" si="41"/>
        <v>0</v>
      </c>
      <c r="L309" s="19"/>
      <c r="M309" s="22"/>
      <c r="N309" s="22"/>
      <c r="O309" s="19">
        <f t="shared" si="42"/>
        <v>1187.8</v>
      </c>
      <c r="P309" s="19"/>
      <c r="Q309" s="19"/>
      <c r="R309" s="19"/>
      <c r="S309" s="19"/>
      <c r="T309" s="19"/>
      <c r="U309" s="19"/>
      <c r="V309" s="19"/>
      <c r="W309" s="22">
        <v>1187.8</v>
      </c>
      <c r="X309" s="22">
        <v>124000</v>
      </c>
      <c r="Y309" s="19">
        <f t="shared" si="43"/>
        <v>35000</v>
      </c>
      <c r="Z309" s="22">
        <v>35000</v>
      </c>
      <c r="AA309" s="22"/>
      <c r="AB309" s="19">
        <f t="shared" si="44"/>
        <v>125187.8</v>
      </c>
      <c r="AC309" s="19">
        <f t="shared" si="45"/>
        <v>90187.8</v>
      </c>
      <c r="AD309" s="19">
        <f t="shared" si="46"/>
        <v>30062.6</v>
      </c>
      <c r="AE309" s="19" t="s">
        <v>53</v>
      </c>
      <c r="AF309" s="25">
        <v>29729.27</v>
      </c>
      <c r="AG309" s="31">
        <f t="shared" si="47"/>
        <v>1.12121824720216E-2</v>
      </c>
      <c r="AH309" t="e">
        <f ca="1">IF(_xlfn.XLOOKUP(D309,'参考（不要动）'!A:A,'参考（不要动）'!B:B)&lt;1,"无养老金")</f>
        <v>#NAME?</v>
      </c>
      <c r="AI309" t="e">
        <f>IF(_xlfn.XLOOKUP(D309,'参考（不要动）'!D:D,'参考（不要动）'!E:E)&lt;1,"无公益岗工资")</f>
        <v>#N/A</v>
      </c>
      <c r="AJ309" t="e">
        <f ca="1">IF(_xlfn.XLOOKUP(D309,'参考（不要动）'!G:G,'参考（不要动）'!H:H)&lt;1,"无其他工资")</f>
        <v>#NAME?</v>
      </c>
      <c r="AK309" t="e">
        <f>IF(_xlfn.XLOOKUP(D309,'参考（不要动）'!J:J,'参考（不要动）'!K:K)&lt;1,"无低保金")</f>
        <v>#N/A</v>
      </c>
      <c r="AL309" t="e">
        <f>IF(_xlfn.XLOOKUP(D309,'参考（不要动）'!M:M,'参考（不要动）'!N:N)&lt;1,"无五保金")</f>
        <v>#N/A</v>
      </c>
      <c r="AM309" t="e">
        <f>IF(_xlfn.XLOOKUP(D309,'参考（不要动）'!P:P,'参考（不要动）'!Q:Q)&lt;1,"无产业奖励2000元")</f>
        <v>#N/A</v>
      </c>
      <c r="AN309" t="e">
        <f>_xlfn.XLOOKUP(D309,'参考（不要动）'!S:S,'参考（不要动）'!W:W)</f>
        <v>#N/A</v>
      </c>
      <c r="AO309" t="str">
        <f t="shared" si="48"/>
        <v>合格</v>
      </c>
      <c r="AP309" s="31">
        <f t="shared" si="49"/>
        <v>0.282258064516129</v>
      </c>
      <c r="AQ309" s="31" t="str">
        <f t="shared" si="50"/>
        <v>合格</v>
      </c>
    </row>
    <row r="310" spans="1:43" ht="15">
      <c r="A310" s="18">
        <v>308</v>
      </c>
      <c r="B310" s="19" t="s">
        <v>1056</v>
      </c>
      <c r="C310" s="19" t="s">
        <v>1325</v>
      </c>
      <c r="D310" s="19" t="s">
        <v>1326</v>
      </c>
      <c r="E310" s="19" t="s">
        <v>1327</v>
      </c>
      <c r="F310" s="19" t="s">
        <v>1328</v>
      </c>
      <c r="G310" s="51" t="s">
        <v>1325</v>
      </c>
      <c r="H310" s="19">
        <v>2</v>
      </c>
      <c r="I310" s="19">
        <v>2</v>
      </c>
      <c r="J310" s="19" t="s">
        <v>47</v>
      </c>
      <c r="K310" s="19">
        <f t="shared" si="41"/>
        <v>18000</v>
      </c>
      <c r="L310" s="19"/>
      <c r="M310" s="22">
        <v>18000</v>
      </c>
      <c r="N310" s="22">
        <v>6600</v>
      </c>
      <c r="O310" s="19">
        <f t="shared" si="42"/>
        <v>1559.04</v>
      </c>
      <c r="P310" s="19"/>
      <c r="Q310" s="19"/>
      <c r="R310" s="19"/>
      <c r="S310" s="19"/>
      <c r="T310" s="19"/>
      <c r="U310" s="19"/>
      <c r="V310" s="19"/>
      <c r="W310" s="22">
        <v>1559.04</v>
      </c>
      <c r="X310" s="22">
        <v>51000</v>
      </c>
      <c r="Y310" s="19">
        <f t="shared" si="43"/>
        <v>20000</v>
      </c>
      <c r="Z310" s="22">
        <v>20000</v>
      </c>
      <c r="AA310" s="22"/>
      <c r="AB310" s="19">
        <f t="shared" si="44"/>
        <v>77159.039999999994</v>
      </c>
      <c r="AC310" s="19">
        <f t="shared" si="45"/>
        <v>57159.040000000001</v>
      </c>
      <c r="AD310" s="19">
        <f t="shared" si="46"/>
        <v>28579.52</v>
      </c>
      <c r="AE310" s="19" t="s">
        <v>53</v>
      </c>
      <c r="AF310" s="25">
        <v>28489.52</v>
      </c>
      <c r="AG310" s="31">
        <f t="shared" si="47"/>
        <v>3.15905638283832E-3</v>
      </c>
      <c r="AH310" t="e">
        <f ca="1">IF(_xlfn.XLOOKUP(D310,'参考（不要动）'!A:A,'参考（不要动）'!B:B)&lt;1,"无养老金")</f>
        <v>#NAME?</v>
      </c>
      <c r="AI310" t="e">
        <f>IF(_xlfn.XLOOKUP(D310,'参考（不要动）'!D:D,'参考（不要动）'!E:E)&lt;1,"无公益岗工资")</f>
        <v>#N/A</v>
      </c>
      <c r="AJ310" t="e">
        <f ca="1">IF(_xlfn.XLOOKUP(D310,'参考（不要动）'!G:G,'参考（不要动）'!H:H)&lt;1,"无其他工资")</f>
        <v>#NAME?</v>
      </c>
      <c r="AK310" t="e">
        <f>IF(_xlfn.XLOOKUP(D310,'参考（不要动）'!J:J,'参考（不要动）'!K:K)&lt;1,"无低保金")</f>
        <v>#N/A</v>
      </c>
      <c r="AL310" t="e">
        <f>IF(_xlfn.XLOOKUP(D310,'参考（不要动）'!M:M,'参考（不要动）'!N:N)&lt;1,"无五保金")</f>
        <v>#N/A</v>
      </c>
      <c r="AM310" t="e">
        <f>IF(_xlfn.XLOOKUP(D310,'参考（不要动）'!P:P,'参考（不要动）'!Q:Q)&lt;1,"无产业奖励2000元")</f>
        <v>#N/A</v>
      </c>
      <c r="AN310" t="e">
        <f>_xlfn.XLOOKUP(D310,'参考（不要动）'!S:S,'参考（不要动）'!W:W)</f>
        <v>#N/A</v>
      </c>
      <c r="AO310" t="str">
        <f t="shared" si="48"/>
        <v>合格</v>
      </c>
      <c r="AP310" s="31">
        <f t="shared" si="49"/>
        <v>0.39215686274509798</v>
      </c>
      <c r="AQ310" s="31" t="str">
        <f t="shared" si="50"/>
        <v>合格</v>
      </c>
    </row>
    <row r="311" spans="1:43" ht="15">
      <c r="A311" s="18">
        <v>309</v>
      </c>
      <c r="B311" s="19" t="s">
        <v>1056</v>
      </c>
      <c r="C311" s="19" t="s">
        <v>1329</v>
      </c>
      <c r="D311" s="19" t="s">
        <v>1330</v>
      </c>
      <c r="E311" s="19" t="s">
        <v>1331</v>
      </c>
      <c r="F311" s="19" t="s">
        <v>1332</v>
      </c>
      <c r="G311" s="51" t="s">
        <v>1329</v>
      </c>
      <c r="H311" s="19">
        <v>3</v>
      </c>
      <c r="I311" s="19">
        <v>3</v>
      </c>
      <c r="J311" s="19" t="s">
        <v>47</v>
      </c>
      <c r="K311" s="19">
        <f t="shared" si="41"/>
        <v>5000</v>
      </c>
      <c r="L311" s="19"/>
      <c r="M311" s="22">
        <v>5000</v>
      </c>
      <c r="N311" s="22">
        <v>30000</v>
      </c>
      <c r="O311" s="19">
        <f t="shared" si="42"/>
        <v>4903.05</v>
      </c>
      <c r="P311" s="19"/>
      <c r="Q311" s="19"/>
      <c r="R311" s="19">
        <v>2016</v>
      </c>
      <c r="S311" s="19"/>
      <c r="T311" s="19"/>
      <c r="U311" s="19"/>
      <c r="V311" s="19"/>
      <c r="W311" s="22">
        <v>2887.05</v>
      </c>
      <c r="X311" s="22">
        <v>226000</v>
      </c>
      <c r="Y311" s="19">
        <f t="shared" si="43"/>
        <v>165000</v>
      </c>
      <c r="Z311" s="22">
        <v>165000</v>
      </c>
      <c r="AA311" s="22"/>
      <c r="AB311" s="19">
        <f t="shared" si="44"/>
        <v>265903.05</v>
      </c>
      <c r="AC311" s="19">
        <f t="shared" si="45"/>
        <v>100903.05</v>
      </c>
      <c r="AD311" s="19">
        <f t="shared" si="46"/>
        <v>33634.35</v>
      </c>
      <c r="AE311" s="19" t="s">
        <v>53</v>
      </c>
      <c r="AF311" s="25">
        <v>31295.98</v>
      </c>
      <c r="AG311" s="31">
        <f t="shared" si="47"/>
        <v>7.4717903066144606E-2</v>
      </c>
      <c r="AH311" t="e">
        <f ca="1">IF(_xlfn.XLOOKUP(D311,'参考（不要动）'!A:A,'参考（不要动）'!B:B)&lt;1,"无养老金")</f>
        <v>#NAME?</v>
      </c>
      <c r="AI311" t="e">
        <f>IF(_xlfn.XLOOKUP(D311,'参考（不要动）'!D:D,'参考（不要动）'!E:E)&lt;1,"无公益岗工资")</f>
        <v>#N/A</v>
      </c>
      <c r="AJ311" t="e">
        <f ca="1">IF(_xlfn.XLOOKUP(D311,'参考（不要动）'!G:G,'参考（不要动）'!H:H)&lt;1,"无其他工资")</f>
        <v>#NAME?</v>
      </c>
      <c r="AK311" t="e">
        <f>IF(_xlfn.XLOOKUP(D311,'参考（不要动）'!J:J,'参考（不要动）'!K:K)&lt;1,"无低保金")</f>
        <v>#N/A</v>
      </c>
      <c r="AL311" t="e">
        <f>IF(_xlfn.XLOOKUP(D311,'参考（不要动）'!M:M,'参考（不要动）'!N:N)&lt;1,"无五保金")</f>
        <v>#N/A</v>
      </c>
      <c r="AM311" t="e">
        <f>IF(_xlfn.XLOOKUP(D311,'参考（不要动）'!P:P,'参考（不要动）'!Q:Q)&lt;1,"无产业奖励2000元")</f>
        <v>#N/A</v>
      </c>
      <c r="AN311" t="e">
        <f>_xlfn.XLOOKUP(D311,'参考（不要动）'!S:S,'参考（不要动）'!W:W)</f>
        <v>#N/A</v>
      </c>
      <c r="AO311" t="str">
        <f t="shared" si="48"/>
        <v>合格</v>
      </c>
      <c r="AP311" s="31">
        <f t="shared" si="49"/>
        <v>0.73008849557522104</v>
      </c>
      <c r="AQ311" s="31" t="str">
        <f t="shared" si="50"/>
        <v>合格</v>
      </c>
    </row>
    <row r="312" spans="1:43" ht="15">
      <c r="A312" s="18">
        <v>310</v>
      </c>
      <c r="B312" s="19" t="s">
        <v>1056</v>
      </c>
      <c r="C312" s="19" t="s">
        <v>1333</v>
      </c>
      <c r="D312" s="19" t="s">
        <v>1334</v>
      </c>
      <c r="E312" s="19" t="s">
        <v>1335</v>
      </c>
      <c r="F312" s="19" t="s">
        <v>1336</v>
      </c>
      <c r="G312" s="51" t="s">
        <v>1333</v>
      </c>
      <c r="H312" s="19">
        <v>4</v>
      </c>
      <c r="I312" s="19">
        <v>4</v>
      </c>
      <c r="J312" s="19" t="s">
        <v>47</v>
      </c>
      <c r="K312" s="19">
        <f t="shared" si="41"/>
        <v>5000</v>
      </c>
      <c r="L312" s="19"/>
      <c r="M312" s="22">
        <v>5000</v>
      </c>
      <c r="N312" s="22"/>
      <c r="O312" s="19">
        <f t="shared" si="42"/>
        <v>1323.22</v>
      </c>
      <c r="P312" s="19"/>
      <c r="Q312" s="19"/>
      <c r="R312" s="19"/>
      <c r="S312" s="19"/>
      <c r="T312" s="19"/>
      <c r="U312" s="19"/>
      <c r="V312" s="19"/>
      <c r="W312" s="22">
        <v>1323.22</v>
      </c>
      <c r="X312" s="22">
        <v>142000</v>
      </c>
      <c r="Y312" s="19">
        <f t="shared" si="43"/>
        <v>63000</v>
      </c>
      <c r="Z312" s="22">
        <v>63000</v>
      </c>
      <c r="AA312" s="22"/>
      <c r="AB312" s="19">
        <f t="shared" si="44"/>
        <v>148323.22</v>
      </c>
      <c r="AC312" s="19">
        <f t="shared" si="45"/>
        <v>85323.22</v>
      </c>
      <c r="AD312" s="19">
        <f t="shared" si="46"/>
        <v>21330.805</v>
      </c>
      <c r="AE312" s="19" t="s">
        <v>53</v>
      </c>
      <c r="AF312" s="25">
        <v>20580.810000000001</v>
      </c>
      <c r="AG312" s="31">
        <f t="shared" si="47"/>
        <v>3.6441471448402603E-2</v>
      </c>
      <c r="AH312" t="e">
        <f ca="1">IF(_xlfn.XLOOKUP(D312,'参考（不要动）'!A:A,'参考（不要动）'!B:B)&lt;1,"无养老金")</f>
        <v>#NAME?</v>
      </c>
      <c r="AI312" t="e">
        <f>IF(_xlfn.XLOOKUP(D312,'参考（不要动）'!D:D,'参考（不要动）'!E:E)&lt;1,"无公益岗工资")</f>
        <v>#N/A</v>
      </c>
      <c r="AJ312" t="e">
        <f ca="1">IF(_xlfn.XLOOKUP(D312,'参考（不要动）'!G:G,'参考（不要动）'!H:H)&lt;1,"无其他工资")</f>
        <v>#NAME?</v>
      </c>
      <c r="AK312" t="e">
        <f>IF(_xlfn.XLOOKUP(D312,'参考（不要动）'!J:J,'参考（不要动）'!K:K)&lt;1,"无低保金")</f>
        <v>#N/A</v>
      </c>
      <c r="AL312" t="e">
        <f>IF(_xlfn.XLOOKUP(D312,'参考（不要动）'!M:M,'参考（不要动）'!N:N)&lt;1,"无五保金")</f>
        <v>#N/A</v>
      </c>
      <c r="AM312" t="e">
        <f>IF(_xlfn.XLOOKUP(D312,'参考（不要动）'!P:P,'参考（不要动）'!Q:Q)&lt;1,"无产业奖励2000元")</f>
        <v>#N/A</v>
      </c>
      <c r="AN312" t="e">
        <f>_xlfn.XLOOKUP(D312,'参考（不要动）'!S:S,'参考（不要动）'!W:W)</f>
        <v>#N/A</v>
      </c>
      <c r="AO312" t="str">
        <f t="shared" si="48"/>
        <v>合格</v>
      </c>
      <c r="AP312" s="31">
        <f t="shared" si="49"/>
        <v>0.44366197183098599</v>
      </c>
      <c r="AQ312" s="31" t="str">
        <f t="shared" si="50"/>
        <v>合格</v>
      </c>
    </row>
    <row r="313" spans="1:43" ht="15">
      <c r="A313" s="18">
        <v>311</v>
      </c>
      <c r="B313" s="19" t="s">
        <v>1056</v>
      </c>
      <c r="C313" s="19" t="s">
        <v>1337</v>
      </c>
      <c r="D313" s="19" t="s">
        <v>1338</v>
      </c>
      <c r="E313" s="19" t="s">
        <v>1339</v>
      </c>
      <c r="F313" s="19" t="s">
        <v>1340</v>
      </c>
      <c r="G313" s="51" t="s">
        <v>1337</v>
      </c>
      <c r="H313" s="19">
        <v>3</v>
      </c>
      <c r="I313" s="19">
        <v>3</v>
      </c>
      <c r="J313" s="19" t="s">
        <v>47</v>
      </c>
      <c r="K313" s="19">
        <f t="shared" si="41"/>
        <v>51700</v>
      </c>
      <c r="L313" s="19">
        <v>8700</v>
      </c>
      <c r="M313" s="22">
        <v>43000</v>
      </c>
      <c r="N313" s="22"/>
      <c r="O313" s="19">
        <f t="shared" si="42"/>
        <v>1437.11</v>
      </c>
      <c r="P313" s="19"/>
      <c r="Q313" s="19"/>
      <c r="R313" s="19"/>
      <c r="S313" s="19"/>
      <c r="T313" s="19"/>
      <c r="U313" s="19"/>
      <c r="V313" s="19"/>
      <c r="W313" s="22">
        <v>1437.11</v>
      </c>
      <c r="X313" s="22">
        <v>158000</v>
      </c>
      <c r="Y313" s="19">
        <f t="shared" si="43"/>
        <v>100500</v>
      </c>
      <c r="Z313" s="22">
        <v>100500</v>
      </c>
      <c r="AA313" s="22"/>
      <c r="AB313" s="19">
        <f t="shared" si="44"/>
        <v>211137.11</v>
      </c>
      <c r="AC313" s="19">
        <f t="shared" si="45"/>
        <v>110637.11</v>
      </c>
      <c r="AD313" s="19">
        <f t="shared" si="46"/>
        <v>36879.036666666703</v>
      </c>
      <c r="AE313" s="19" t="s">
        <v>48</v>
      </c>
      <c r="AF313" s="25">
        <v>32145.7</v>
      </c>
      <c r="AG313" s="30">
        <f t="shared" si="47"/>
        <v>0.14724633984224</v>
      </c>
      <c r="AH313" t="e">
        <f ca="1">IF(_xlfn.XLOOKUP(D313,'参考（不要动）'!A:A,'参考（不要动）'!B:B)&lt;1,"无养老金")</f>
        <v>#NAME?</v>
      </c>
      <c r="AI313" t="b">
        <f>IF(_xlfn.XLOOKUP(D313,'参考（不要动）'!D:D,'参考（不要动）'!E:E)&lt;1,"无公益岗工资")</f>
        <v>0</v>
      </c>
      <c r="AJ313" t="e">
        <f ca="1">IF(_xlfn.XLOOKUP(D313,'参考（不要动）'!G:G,'参考（不要动）'!H:H)&lt;1,"无其他工资")</f>
        <v>#NAME?</v>
      </c>
      <c r="AK313" t="e">
        <f>IF(_xlfn.XLOOKUP(D313,'参考（不要动）'!J:J,'参考（不要动）'!K:K)&lt;1,"无低保金")</f>
        <v>#N/A</v>
      </c>
      <c r="AL313" t="e">
        <f>IF(_xlfn.XLOOKUP(D313,'参考（不要动）'!M:M,'参考（不要动）'!N:N)&lt;1,"无五保金")</f>
        <v>#N/A</v>
      </c>
      <c r="AM313" t="e">
        <f>IF(_xlfn.XLOOKUP(D313,'参考（不要动）'!P:P,'参考（不要动）'!Q:Q)&lt;1,"无产业奖励2000元")</f>
        <v>#N/A</v>
      </c>
      <c r="AN313" t="e">
        <f>_xlfn.XLOOKUP(D313,'参考（不要动）'!S:S,'参考（不要动）'!W:W)</f>
        <v>#N/A</v>
      </c>
      <c r="AO313" t="str">
        <f t="shared" si="48"/>
        <v>合格</v>
      </c>
      <c r="AP313" s="31">
        <f t="shared" si="49"/>
        <v>0.636075949367089</v>
      </c>
      <c r="AQ313" s="31" t="str">
        <f t="shared" si="50"/>
        <v>合格</v>
      </c>
    </row>
    <row r="314" spans="1:43" ht="15">
      <c r="A314" s="18">
        <v>312</v>
      </c>
      <c r="B314" s="19" t="s">
        <v>1056</v>
      </c>
      <c r="C314" s="19" t="s">
        <v>1341</v>
      </c>
      <c r="D314" s="19" t="s">
        <v>1342</v>
      </c>
      <c r="E314" s="19" t="s">
        <v>1343</v>
      </c>
      <c r="F314" s="19" t="s">
        <v>1344</v>
      </c>
      <c r="G314" s="51" t="s">
        <v>1345</v>
      </c>
      <c r="H314" s="19">
        <v>2</v>
      </c>
      <c r="I314" s="19">
        <v>2</v>
      </c>
      <c r="J314" s="19" t="s">
        <v>47</v>
      </c>
      <c r="K314" s="19">
        <f t="shared" si="41"/>
        <v>22000</v>
      </c>
      <c r="L314" s="19"/>
      <c r="M314" s="22">
        <v>22000</v>
      </c>
      <c r="N314" s="22">
        <v>16500</v>
      </c>
      <c r="O314" s="19">
        <f t="shared" si="42"/>
        <v>10762.93</v>
      </c>
      <c r="P314" s="19"/>
      <c r="Q314" s="19"/>
      <c r="R314" s="19">
        <v>3792</v>
      </c>
      <c r="S314" s="19"/>
      <c r="T314" s="19"/>
      <c r="U314" s="19"/>
      <c r="V314" s="19"/>
      <c r="W314" s="22">
        <v>6970.93</v>
      </c>
      <c r="X314" s="22"/>
      <c r="Y314" s="19">
        <f t="shared" si="43"/>
        <v>0</v>
      </c>
      <c r="Z314" s="22"/>
      <c r="AA314" s="22"/>
      <c r="AB314" s="19">
        <f t="shared" si="44"/>
        <v>49262.93</v>
      </c>
      <c r="AC314" s="19">
        <f t="shared" si="45"/>
        <v>49262.93</v>
      </c>
      <c r="AD314" s="19">
        <f t="shared" si="46"/>
        <v>24631.465</v>
      </c>
      <c r="AE314" s="19" t="s">
        <v>53</v>
      </c>
      <c r="AF314" s="25">
        <v>21735.47</v>
      </c>
      <c r="AG314" s="30">
        <f t="shared" si="47"/>
        <v>0.13323820464889899</v>
      </c>
      <c r="AH314" t="e">
        <f ca="1">IF(_xlfn.XLOOKUP(D314,'参考（不要动）'!A:A,'参考（不要动）'!B:B)&lt;1,"无养老金")</f>
        <v>#NAME?</v>
      </c>
      <c r="AI314" t="e">
        <f>IF(_xlfn.XLOOKUP(D314,'参考（不要动）'!D:D,'参考（不要动）'!E:E)&lt;1,"无公益岗工资")</f>
        <v>#N/A</v>
      </c>
      <c r="AJ314" t="e">
        <f ca="1">IF(_xlfn.XLOOKUP(D314,'参考（不要动）'!G:G,'参考（不要动）'!H:H)&lt;1,"无其他工资")</f>
        <v>#NAME?</v>
      </c>
      <c r="AK314" t="e">
        <f>IF(_xlfn.XLOOKUP(D314,'参考（不要动）'!J:J,'参考（不要动）'!K:K)&lt;1,"无低保金")</f>
        <v>#N/A</v>
      </c>
      <c r="AL314" t="e">
        <f>IF(_xlfn.XLOOKUP(D314,'参考（不要动）'!M:M,'参考（不要动）'!N:N)&lt;1,"无五保金")</f>
        <v>#N/A</v>
      </c>
      <c r="AM314" t="e">
        <f>IF(_xlfn.XLOOKUP(D314,'参考（不要动）'!P:P,'参考（不要动）'!Q:Q)&lt;1,"无产业奖励2000元")</f>
        <v>#N/A</v>
      </c>
      <c r="AN314" t="e">
        <f>_xlfn.XLOOKUP(D314,'参考（不要动）'!S:S,'参考（不要动）'!W:W)</f>
        <v>#N/A</v>
      </c>
      <c r="AO314" t="str">
        <f t="shared" si="48"/>
        <v>合格</v>
      </c>
      <c r="AP314" s="31" t="e">
        <f t="shared" si="49"/>
        <v>#DIV/0!</v>
      </c>
      <c r="AQ314" s="31" t="e">
        <f t="shared" si="50"/>
        <v>#DIV/0!</v>
      </c>
    </row>
    <row r="315" spans="1:43" ht="15">
      <c r="A315" s="18">
        <v>313</v>
      </c>
      <c r="B315" s="19" t="s">
        <v>1056</v>
      </c>
      <c r="C315" s="19" t="s">
        <v>1346</v>
      </c>
      <c r="D315" s="19" t="s">
        <v>1347</v>
      </c>
      <c r="E315" s="19" t="s">
        <v>1348</v>
      </c>
      <c r="F315" s="19" t="s">
        <v>1349</v>
      </c>
      <c r="G315" s="51" t="s">
        <v>1346</v>
      </c>
      <c r="H315" s="19">
        <v>3</v>
      </c>
      <c r="I315" s="19">
        <v>3</v>
      </c>
      <c r="J315" s="19" t="s">
        <v>47</v>
      </c>
      <c r="K315" s="19">
        <f t="shared" si="41"/>
        <v>41700</v>
      </c>
      <c r="L315" s="19">
        <v>8700</v>
      </c>
      <c r="M315" s="22">
        <v>33000</v>
      </c>
      <c r="N315" s="22">
        <v>5000</v>
      </c>
      <c r="O315" s="19">
        <f t="shared" si="42"/>
        <v>1485.2</v>
      </c>
      <c r="P315" s="19"/>
      <c r="Q315" s="19"/>
      <c r="R315" s="19"/>
      <c r="S315" s="19"/>
      <c r="T315" s="19"/>
      <c r="U315" s="19"/>
      <c r="V315" s="19"/>
      <c r="W315" s="22">
        <v>1485.2</v>
      </c>
      <c r="X315" s="22">
        <v>36000</v>
      </c>
      <c r="Y315" s="19">
        <f t="shared" si="43"/>
        <v>13000</v>
      </c>
      <c r="Z315" s="22">
        <v>13000</v>
      </c>
      <c r="AA315" s="22"/>
      <c r="AB315" s="19">
        <f t="shared" si="44"/>
        <v>84185.2</v>
      </c>
      <c r="AC315" s="19">
        <f t="shared" si="45"/>
        <v>71185.2</v>
      </c>
      <c r="AD315" s="19">
        <f t="shared" si="46"/>
        <v>23728.400000000001</v>
      </c>
      <c r="AE315" s="19" t="s">
        <v>48</v>
      </c>
      <c r="AF315" s="25">
        <v>20495.07</v>
      </c>
      <c r="AG315" s="30">
        <f t="shared" si="47"/>
        <v>0.15776135431593999</v>
      </c>
      <c r="AH315" t="e">
        <f ca="1">IF(_xlfn.XLOOKUP(D315,'参考（不要动）'!A:A,'参考（不要动）'!B:B)&lt;1,"无养老金")</f>
        <v>#NAME?</v>
      </c>
      <c r="AI315" t="b">
        <f>IF(_xlfn.XLOOKUP(D315,'参考（不要动）'!D:D,'参考（不要动）'!E:E)&lt;1,"无公益岗工资")</f>
        <v>0</v>
      </c>
      <c r="AJ315" t="e">
        <f ca="1">IF(_xlfn.XLOOKUP(D315,'参考（不要动）'!G:G,'参考（不要动）'!H:H)&lt;1,"无其他工资")</f>
        <v>#NAME?</v>
      </c>
      <c r="AK315" t="e">
        <f>IF(_xlfn.XLOOKUP(D315,'参考（不要动）'!J:J,'参考（不要动）'!K:K)&lt;1,"无低保金")</f>
        <v>#N/A</v>
      </c>
      <c r="AL315" t="e">
        <f>IF(_xlfn.XLOOKUP(D315,'参考（不要动）'!M:M,'参考（不要动）'!N:N)&lt;1,"无五保金")</f>
        <v>#N/A</v>
      </c>
      <c r="AM315" t="e">
        <f>IF(_xlfn.XLOOKUP(D315,'参考（不要动）'!P:P,'参考（不要动）'!Q:Q)&lt;1,"无产业奖励2000元")</f>
        <v>#N/A</v>
      </c>
      <c r="AN315" t="e">
        <f>_xlfn.XLOOKUP(D315,'参考（不要动）'!S:S,'参考（不要动）'!W:W)</f>
        <v>#N/A</v>
      </c>
      <c r="AO315" t="str">
        <f t="shared" si="48"/>
        <v>合格</v>
      </c>
      <c r="AP315" s="31">
        <f t="shared" si="49"/>
        <v>0.36111111111111099</v>
      </c>
      <c r="AQ315" s="31" t="str">
        <f t="shared" si="50"/>
        <v>合格</v>
      </c>
    </row>
    <row r="316" spans="1:43" ht="15">
      <c r="A316" s="18">
        <v>314</v>
      </c>
      <c r="B316" s="19" t="s">
        <v>1056</v>
      </c>
      <c r="C316" s="19" t="s">
        <v>1350</v>
      </c>
      <c r="D316" s="19" t="s">
        <v>1351</v>
      </c>
      <c r="E316" s="19" t="s">
        <v>1352</v>
      </c>
      <c r="F316" s="19" t="s">
        <v>1353</v>
      </c>
      <c r="G316" s="51" t="s">
        <v>1350</v>
      </c>
      <c r="H316" s="19">
        <v>5</v>
      </c>
      <c r="I316" s="19">
        <v>5</v>
      </c>
      <c r="J316" s="19" t="s">
        <v>47</v>
      </c>
      <c r="K316" s="19">
        <f t="shared" si="41"/>
        <v>82000</v>
      </c>
      <c r="L316" s="19"/>
      <c r="M316" s="22">
        <v>82000</v>
      </c>
      <c r="N316" s="22">
        <v>13750</v>
      </c>
      <c r="O316" s="19">
        <f t="shared" si="42"/>
        <v>2286.9</v>
      </c>
      <c r="P316" s="19"/>
      <c r="Q316" s="19"/>
      <c r="R316" s="19"/>
      <c r="S316" s="19"/>
      <c r="T316" s="19"/>
      <c r="U316" s="19"/>
      <c r="V316" s="19"/>
      <c r="W316" s="22">
        <v>2286.9</v>
      </c>
      <c r="X316" s="22">
        <v>11000</v>
      </c>
      <c r="Y316" s="19">
        <f t="shared" si="43"/>
        <v>3500</v>
      </c>
      <c r="Z316" s="22">
        <v>3500</v>
      </c>
      <c r="AA316" s="22"/>
      <c r="AB316" s="19">
        <f t="shared" si="44"/>
        <v>109036.9</v>
      </c>
      <c r="AC316" s="19">
        <f t="shared" si="45"/>
        <v>105536.9</v>
      </c>
      <c r="AD316" s="19">
        <f t="shared" si="46"/>
        <v>21107.38</v>
      </c>
      <c r="AE316" s="19" t="s">
        <v>53</v>
      </c>
      <c r="AF316" s="25">
        <v>20707.38</v>
      </c>
      <c r="AG316" s="31">
        <f t="shared" si="47"/>
        <v>1.93167846439289E-2</v>
      </c>
      <c r="AH316" t="e">
        <f ca="1">IF(_xlfn.XLOOKUP(D316,'参考（不要动）'!A:A,'参考（不要动）'!B:B)&lt;1,"无养老金")</f>
        <v>#NAME?</v>
      </c>
      <c r="AI316" t="e">
        <f>IF(_xlfn.XLOOKUP(D316,'参考（不要动）'!D:D,'参考（不要动）'!E:E)&lt;1,"无公益岗工资")</f>
        <v>#N/A</v>
      </c>
      <c r="AJ316" t="e">
        <f ca="1">IF(_xlfn.XLOOKUP(D316,'参考（不要动）'!G:G,'参考（不要动）'!H:H)&lt;1,"无其他工资")</f>
        <v>#NAME?</v>
      </c>
      <c r="AK316" t="e">
        <f>IF(_xlfn.XLOOKUP(D316,'参考（不要动）'!J:J,'参考（不要动）'!K:K)&lt;1,"无低保金")</f>
        <v>#N/A</v>
      </c>
      <c r="AL316" t="e">
        <f>IF(_xlfn.XLOOKUP(D316,'参考（不要动）'!M:M,'参考（不要动）'!N:N)&lt;1,"无五保金")</f>
        <v>#N/A</v>
      </c>
      <c r="AM316" t="e">
        <f>IF(_xlfn.XLOOKUP(D316,'参考（不要动）'!P:P,'参考（不要动）'!Q:Q)&lt;1,"无产业奖励2000元")</f>
        <v>#N/A</v>
      </c>
      <c r="AN316" t="e">
        <f>_xlfn.XLOOKUP(D316,'参考（不要动）'!S:S,'参考（不要动）'!W:W)</f>
        <v>#N/A</v>
      </c>
      <c r="AO316" t="str">
        <f t="shared" si="48"/>
        <v>合格</v>
      </c>
      <c r="AP316" s="31">
        <f t="shared" si="49"/>
        <v>0.31818181818181801</v>
      </c>
      <c r="AQ316" s="31" t="str">
        <f t="shared" si="50"/>
        <v>合格</v>
      </c>
    </row>
    <row r="317" spans="1:43" ht="15">
      <c r="A317" s="18">
        <v>315</v>
      </c>
      <c r="B317" s="19" t="s">
        <v>1056</v>
      </c>
      <c r="C317" s="19" t="s">
        <v>1354</v>
      </c>
      <c r="D317" s="19" t="s">
        <v>1355</v>
      </c>
      <c r="E317" s="19" t="s">
        <v>1356</v>
      </c>
      <c r="F317" s="19" t="s">
        <v>1357</v>
      </c>
      <c r="G317" s="51" t="s">
        <v>1354</v>
      </c>
      <c r="H317" s="19">
        <v>4</v>
      </c>
      <c r="I317" s="19">
        <v>4</v>
      </c>
      <c r="J317" s="19" t="s">
        <v>47</v>
      </c>
      <c r="K317" s="19">
        <f t="shared" si="41"/>
        <v>12000</v>
      </c>
      <c r="L317" s="19"/>
      <c r="M317" s="22">
        <v>12000</v>
      </c>
      <c r="N317" s="22"/>
      <c r="O317" s="19">
        <f t="shared" si="42"/>
        <v>1019.25</v>
      </c>
      <c r="P317" s="19"/>
      <c r="Q317" s="19"/>
      <c r="R317" s="19"/>
      <c r="S317" s="19"/>
      <c r="T317" s="19"/>
      <c r="U317" s="19"/>
      <c r="V317" s="19"/>
      <c r="W317" s="22">
        <v>1019.25</v>
      </c>
      <c r="X317" s="22">
        <v>99500</v>
      </c>
      <c r="Y317" s="19">
        <f t="shared" si="43"/>
        <v>35000</v>
      </c>
      <c r="Z317" s="22">
        <v>35000</v>
      </c>
      <c r="AA317" s="22"/>
      <c r="AB317" s="19">
        <f t="shared" si="44"/>
        <v>112519.25</v>
      </c>
      <c r="AC317" s="19">
        <f t="shared" si="45"/>
        <v>77519.25</v>
      </c>
      <c r="AD317" s="19">
        <f t="shared" si="46"/>
        <v>19379.8125</v>
      </c>
      <c r="AE317" s="19" t="s">
        <v>53</v>
      </c>
      <c r="AF317" s="25">
        <v>18879.810000000001</v>
      </c>
      <c r="AG317" s="31">
        <f t="shared" si="47"/>
        <v>2.6483449780479701E-2</v>
      </c>
      <c r="AH317" t="e">
        <f ca="1">IF(_xlfn.XLOOKUP(D317,'参考（不要动）'!A:A,'参考（不要动）'!B:B)&lt;1,"无养老金")</f>
        <v>#NAME?</v>
      </c>
      <c r="AI317" t="e">
        <f>IF(_xlfn.XLOOKUP(D317,'参考（不要动）'!D:D,'参考（不要动）'!E:E)&lt;1,"无公益岗工资")</f>
        <v>#N/A</v>
      </c>
      <c r="AJ317" t="e">
        <f ca="1">IF(_xlfn.XLOOKUP(D317,'参考（不要动）'!G:G,'参考（不要动）'!H:H)&lt;1,"无其他工资")</f>
        <v>#NAME?</v>
      </c>
      <c r="AK317" t="e">
        <f>IF(_xlfn.XLOOKUP(D317,'参考（不要动）'!J:J,'参考（不要动）'!K:K)&lt;1,"无低保金")</f>
        <v>#N/A</v>
      </c>
      <c r="AL317" t="e">
        <f>IF(_xlfn.XLOOKUP(D317,'参考（不要动）'!M:M,'参考（不要动）'!N:N)&lt;1,"无五保金")</f>
        <v>#N/A</v>
      </c>
      <c r="AM317" t="e">
        <f>IF(_xlfn.XLOOKUP(D317,'参考（不要动）'!P:P,'参考（不要动）'!Q:Q)&lt;1,"无产业奖励2000元")</f>
        <v>#N/A</v>
      </c>
      <c r="AN317" t="e">
        <f>_xlfn.XLOOKUP(D317,'参考（不要动）'!S:S,'参考（不要动）'!W:W)</f>
        <v>#N/A</v>
      </c>
      <c r="AO317" t="str">
        <f t="shared" si="48"/>
        <v>合格</v>
      </c>
      <c r="AP317" s="31">
        <f t="shared" si="49"/>
        <v>0.35175879396984899</v>
      </c>
      <c r="AQ317" s="31" t="str">
        <f t="shared" si="50"/>
        <v>合格</v>
      </c>
    </row>
    <row r="318" spans="1:43" ht="15">
      <c r="A318" s="18">
        <v>316</v>
      </c>
      <c r="B318" s="19" t="s">
        <v>1056</v>
      </c>
      <c r="C318" s="19" t="s">
        <v>1358</v>
      </c>
      <c r="D318" s="19" t="s">
        <v>1359</v>
      </c>
      <c r="E318" s="19" t="s">
        <v>1360</v>
      </c>
      <c r="F318" s="19" t="s">
        <v>1361</v>
      </c>
      <c r="G318" s="51" t="s">
        <v>1358</v>
      </c>
      <c r="H318" s="19">
        <v>3</v>
      </c>
      <c r="I318" s="19">
        <v>3</v>
      </c>
      <c r="J318" s="19" t="s">
        <v>47</v>
      </c>
      <c r="K318" s="19">
        <f t="shared" si="41"/>
        <v>13000</v>
      </c>
      <c r="L318" s="19"/>
      <c r="M318" s="22">
        <v>13000</v>
      </c>
      <c r="N318" s="22"/>
      <c r="O318" s="19">
        <f t="shared" si="42"/>
        <v>7150.33</v>
      </c>
      <c r="P318" s="19"/>
      <c r="Q318" s="19"/>
      <c r="R318" s="19">
        <v>3792</v>
      </c>
      <c r="S318" s="19"/>
      <c r="T318" s="19"/>
      <c r="U318" s="19"/>
      <c r="V318" s="19"/>
      <c r="W318" s="22">
        <v>3358.33</v>
      </c>
      <c r="X318" s="22">
        <v>98000</v>
      </c>
      <c r="Y318" s="19">
        <f t="shared" si="43"/>
        <v>25000</v>
      </c>
      <c r="Z318" s="22">
        <v>25000</v>
      </c>
      <c r="AA318" s="22"/>
      <c r="AB318" s="19">
        <f t="shared" si="44"/>
        <v>118150.33</v>
      </c>
      <c r="AC318" s="19">
        <f t="shared" si="45"/>
        <v>93150.33</v>
      </c>
      <c r="AD318" s="19">
        <f t="shared" si="46"/>
        <v>31050.11</v>
      </c>
      <c r="AE318" s="19" t="s">
        <v>53</v>
      </c>
      <c r="AF318" s="25">
        <v>29452.74</v>
      </c>
      <c r="AG318" s="31">
        <f t="shared" si="47"/>
        <v>5.42350219368384E-2</v>
      </c>
      <c r="AH318" t="e">
        <f ca="1">IF(_xlfn.XLOOKUP(D318,'参考（不要动）'!A:A,'参考（不要动）'!B:B)&lt;1,"无养老金")</f>
        <v>#NAME?</v>
      </c>
      <c r="AI318" t="e">
        <f>IF(_xlfn.XLOOKUP(D318,'参考（不要动）'!D:D,'参考（不要动）'!E:E)&lt;1,"无公益岗工资")</f>
        <v>#N/A</v>
      </c>
      <c r="AJ318" t="e">
        <f ca="1">IF(_xlfn.XLOOKUP(D318,'参考（不要动）'!G:G,'参考（不要动）'!H:H)&lt;1,"无其他工资")</f>
        <v>#NAME?</v>
      </c>
      <c r="AK318" t="e">
        <f>IF(_xlfn.XLOOKUP(D318,'参考（不要动）'!J:J,'参考（不要动）'!K:K)&lt;1,"无低保金")</f>
        <v>#N/A</v>
      </c>
      <c r="AL318" t="e">
        <f>IF(_xlfn.XLOOKUP(D318,'参考（不要动）'!M:M,'参考（不要动）'!N:N)&lt;1,"无五保金")</f>
        <v>#N/A</v>
      </c>
      <c r="AM318" t="e">
        <f>IF(_xlfn.XLOOKUP(D318,'参考（不要动）'!P:P,'参考（不要动）'!Q:Q)&lt;1,"无产业奖励2000元")</f>
        <v>#N/A</v>
      </c>
      <c r="AN318" t="e">
        <f>_xlfn.XLOOKUP(D318,'参考（不要动）'!S:S,'参考（不要动）'!W:W)</f>
        <v>#N/A</v>
      </c>
      <c r="AO318" t="str">
        <f t="shared" si="48"/>
        <v>合格</v>
      </c>
      <c r="AP318" s="31">
        <f t="shared" si="49"/>
        <v>0.25510204081632698</v>
      </c>
      <c r="AQ318" s="31" t="str">
        <f t="shared" si="50"/>
        <v>合格</v>
      </c>
    </row>
    <row r="319" spans="1:43" ht="15">
      <c r="A319" s="18">
        <v>317</v>
      </c>
      <c r="B319" s="19" t="s">
        <v>1056</v>
      </c>
      <c r="C319" s="19" t="s">
        <v>1362</v>
      </c>
      <c r="D319" s="19" t="s">
        <v>1363</v>
      </c>
      <c r="E319" s="19" t="s">
        <v>1364</v>
      </c>
      <c r="F319" s="19" t="s">
        <v>1365</v>
      </c>
      <c r="G319" s="51" t="s">
        <v>1362</v>
      </c>
      <c r="H319" s="19">
        <v>3</v>
      </c>
      <c r="I319" s="19">
        <v>3</v>
      </c>
      <c r="J319" s="19" t="s">
        <v>47</v>
      </c>
      <c r="K319" s="19">
        <f t="shared" si="41"/>
        <v>16000</v>
      </c>
      <c r="L319" s="19"/>
      <c r="M319" s="22">
        <v>16000</v>
      </c>
      <c r="N319" s="22"/>
      <c r="O319" s="19">
        <f t="shared" si="42"/>
        <v>1784.42</v>
      </c>
      <c r="P319" s="19"/>
      <c r="Q319" s="19"/>
      <c r="R319" s="19"/>
      <c r="S319" s="19"/>
      <c r="T319" s="19"/>
      <c r="U319" s="19"/>
      <c r="V319" s="19"/>
      <c r="W319" s="22">
        <v>1784.42</v>
      </c>
      <c r="X319" s="22">
        <v>100000</v>
      </c>
      <c r="Y319" s="19">
        <f t="shared" si="43"/>
        <v>28000</v>
      </c>
      <c r="Z319" s="22">
        <v>28000</v>
      </c>
      <c r="AA319" s="22"/>
      <c r="AB319" s="19">
        <f t="shared" si="44"/>
        <v>117784.42</v>
      </c>
      <c r="AC319" s="19">
        <f t="shared" si="45"/>
        <v>89784.42</v>
      </c>
      <c r="AD319" s="19">
        <f t="shared" si="46"/>
        <v>29928.14</v>
      </c>
      <c r="AE319" s="19" t="s">
        <v>53</v>
      </c>
      <c r="AF319" s="25">
        <v>29594.94</v>
      </c>
      <c r="AG319" s="31">
        <f t="shared" si="47"/>
        <v>1.1258681382695901E-2</v>
      </c>
      <c r="AH319" t="e">
        <f ca="1">IF(_xlfn.XLOOKUP(D319,'参考（不要动）'!A:A,'参考（不要动）'!B:B)&lt;1,"无养老金")</f>
        <v>#NAME?</v>
      </c>
      <c r="AI319" t="e">
        <f>IF(_xlfn.XLOOKUP(D319,'参考（不要动）'!D:D,'参考（不要动）'!E:E)&lt;1,"无公益岗工资")</f>
        <v>#N/A</v>
      </c>
      <c r="AJ319" t="e">
        <f ca="1">IF(_xlfn.XLOOKUP(D319,'参考（不要动）'!G:G,'参考（不要动）'!H:H)&lt;1,"无其他工资")</f>
        <v>#NAME?</v>
      </c>
      <c r="AK319" t="e">
        <f>IF(_xlfn.XLOOKUP(D319,'参考（不要动）'!J:J,'参考（不要动）'!K:K)&lt;1,"无低保金")</f>
        <v>#N/A</v>
      </c>
      <c r="AL319" t="e">
        <f>IF(_xlfn.XLOOKUP(D319,'参考（不要动）'!M:M,'参考（不要动）'!N:N)&lt;1,"无五保金")</f>
        <v>#N/A</v>
      </c>
      <c r="AM319" t="e">
        <f>IF(_xlfn.XLOOKUP(D319,'参考（不要动）'!P:P,'参考（不要动）'!Q:Q)&lt;1,"无产业奖励2000元")</f>
        <v>#N/A</v>
      </c>
      <c r="AN319" t="e">
        <f>_xlfn.XLOOKUP(D319,'参考（不要动）'!S:S,'参考（不要动）'!W:W)</f>
        <v>#N/A</v>
      </c>
      <c r="AO319" t="str">
        <f t="shared" si="48"/>
        <v>合格</v>
      </c>
      <c r="AP319" s="31">
        <f t="shared" si="49"/>
        <v>0.28000000000000003</v>
      </c>
      <c r="AQ319" s="31" t="str">
        <f t="shared" si="50"/>
        <v>合格</v>
      </c>
    </row>
    <row r="320" spans="1:43" ht="15">
      <c r="A320" s="18">
        <v>318</v>
      </c>
      <c r="B320" s="19" t="s">
        <v>1056</v>
      </c>
      <c r="C320" s="19" t="s">
        <v>1366</v>
      </c>
      <c r="D320" s="19" t="s">
        <v>1367</v>
      </c>
      <c r="E320" s="19" t="s">
        <v>1368</v>
      </c>
      <c r="F320" s="19" t="s">
        <v>1369</v>
      </c>
      <c r="G320" s="51" t="s">
        <v>1366</v>
      </c>
      <c r="H320" s="19">
        <v>5</v>
      </c>
      <c r="I320" s="19">
        <v>5</v>
      </c>
      <c r="J320" s="19" t="s">
        <v>47</v>
      </c>
      <c r="K320" s="19">
        <f t="shared" si="41"/>
        <v>0</v>
      </c>
      <c r="L320" s="19"/>
      <c r="M320" s="22"/>
      <c r="N320" s="22"/>
      <c r="O320" s="19">
        <f t="shared" si="42"/>
        <v>13154.33</v>
      </c>
      <c r="P320" s="19"/>
      <c r="Q320" s="19"/>
      <c r="R320" s="19">
        <v>3792</v>
      </c>
      <c r="S320" s="19"/>
      <c r="T320" s="19"/>
      <c r="U320" s="19"/>
      <c r="V320" s="19"/>
      <c r="W320" s="22">
        <v>9362.33</v>
      </c>
      <c r="X320" s="22">
        <v>270000</v>
      </c>
      <c r="Y320" s="19">
        <f t="shared" si="43"/>
        <v>130000</v>
      </c>
      <c r="Z320" s="22">
        <v>130000</v>
      </c>
      <c r="AA320" s="22"/>
      <c r="AB320" s="19">
        <f t="shared" si="44"/>
        <v>283154.33</v>
      </c>
      <c r="AC320" s="19">
        <f t="shared" si="45"/>
        <v>153154.32999999999</v>
      </c>
      <c r="AD320" s="19">
        <f t="shared" si="46"/>
        <v>30630.866000000002</v>
      </c>
      <c r="AE320" s="19" t="s">
        <v>53</v>
      </c>
      <c r="AF320" s="25">
        <v>27072.47</v>
      </c>
      <c r="AG320" s="30">
        <f t="shared" si="47"/>
        <v>0.13143965068573399</v>
      </c>
      <c r="AH320" t="e">
        <f ca="1">IF(_xlfn.XLOOKUP(D320,'参考（不要动）'!A:A,'参考（不要动）'!B:B)&lt;1,"无养老金")</f>
        <v>#NAME?</v>
      </c>
      <c r="AI320" t="e">
        <f>IF(_xlfn.XLOOKUP(D320,'参考（不要动）'!D:D,'参考（不要动）'!E:E)&lt;1,"无公益岗工资")</f>
        <v>#N/A</v>
      </c>
      <c r="AJ320" t="e">
        <f ca="1">IF(_xlfn.XLOOKUP(D320,'参考（不要动）'!G:G,'参考（不要动）'!H:H)&lt;1,"无其他工资")</f>
        <v>#NAME?</v>
      </c>
      <c r="AK320" t="e">
        <f>IF(_xlfn.XLOOKUP(D320,'参考（不要动）'!J:J,'参考（不要动）'!K:K)&lt;1,"无低保金")</f>
        <v>#N/A</v>
      </c>
      <c r="AL320" t="e">
        <f>IF(_xlfn.XLOOKUP(D320,'参考（不要动）'!M:M,'参考（不要动）'!N:N)&lt;1,"无五保金")</f>
        <v>#N/A</v>
      </c>
      <c r="AM320" t="e">
        <f>IF(_xlfn.XLOOKUP(D320,'参考（不要动）'!P:P,'参考（不要动）'!Q:Q)&lt;1,"无产业奖励2000元")</f>
        <v>#N/A</v>
      </c>
      <c r="AN320" t="e">
        <f>_xlfn.XLOOKUP(D320,'参考（不要动）'!S:S,'参考（不要动）'!W:W)</f>
        <v>#N/A</v>
      </c>
      <c r="AO320" t="str">
        <f t="shared" si="48"/>
        <v>合格</v>
      </c>
      <c r="AP320" s="31">
        <f t="shared" si="49"/>
        <v>0.48148148148148101</v>
      </c>
      <c r="AQ320" s="31" t="str">
        <f t="shared" si="50"/>
        <v>合格</v>
      </c>
    </row>
    <row r="321" spans="1:43" ht="15">
      <c r="A321" s="18">
        <v>319</v>
      </c>
      <c r="B321" s="19" t="s">
        <v>1056</v>
      </c>
      <c r="C321" s="19" t="s">
        <v>1370</v>
      </c>
      <c r="D321" s="19" t="s">
        <v>1371</v>
      </c>
      <c r="E321" s="19" t="s">
        <v>1372</v>
      </c>
      <c r="F321" s="19" t="s">
        <v>1373</v>
      </c>
      <c r="G321" s="51" t="s">
        <v>1370</v>
      </c>
      <c r="H321" s="19">
        <v>4</v>
      </c>
      <c r="I321" s="19">
        <v>4</v>
      </c>
      <c r="J321" s="19" t="s">
        <v>47</v>
      </c>
      <c r="K321" s="19">
        <f t="shared" si="41"/>
        <v>50000</v>
      </c>
      <c r="L321" s="19"/>
      <c r="M321" s="22">
        <v>50000</v>
      </c>
      <c r="N321" s="22"/>
      <c r="O321" s="19">
        <f t="shared" si="42"/>
        <v>5766.28</v>
      </c>
      <c r="P321" s="19"/>
      <c r="Q321" s="19"/>
      <c r="R321" s="19">
        <v>3792</v>
      </c>
      <c r="S321" s="19"/>
      <c r="T321" s="19"/>
      <c r="U321" s="19"/>
      <c r="V321" s="19"/>
      <c r="W321" s="22">
        <v>1974.28</v>
      </c>
      <c r="X321" s="22">
        <v>185000</v>
      </c>
      <c r="Y321" s="19">
        <f t="shared" si="43"/>
        <v>80000</v>
      </c>
      <c r="Z321" s="22">
        <v>80000</v>
      </c>
      <c r="AA321" s="22"/>
      <c r="AB321" s="19">
        <f t="shared" si="44"/>
        <v>240766.28</v>
      </c>
      <c r="AC321" s="19">
        <f t="shared" si="45"/>
        <v>160766.28</v>
      </c>
      <c r="AD321" s="19">
        <f t="shared" si="46"/>
        <v>40191.57</v>
      </c>
      <c r="AE321" s="19" t="s">
        <v>53</v>
      </c>
      <c r="AF321" s="25">
        <v>38731.019999999997</v>
      </c>
      <c r="AG321" s="31">
        <f t="shared" si="47"/>
        <v>3.7710083545437298E-2</v>
      </c>
      <c r="AH321" t="e">
        <f ca="1">IF(_xlfn.XLOOKUP(D321,'参考（不要动）'!A:A,'参考（不要动）'!B:B)&lt;1,"无养老金")</f>
        <v>#NAME?</v>
      </c>
      <c r="AI321" t="e">
        <f>IF(_xlfn.XLOOKUP(D321,'参考（不要动）'!D:D,'参考（不要动）'!E:E)&lt;1,"无公益岗工资")</f>
        <v>#N/A</v>
      </c>
      <c r="AJ321" t="e">
        <f ca="1">IF(_xlfn.XLOOKUP(D321,'参考（不要动）'!G:G,'参考（不要动）'!H:H)&lt;1,"无其他工资")</f>
        <v>#NAME?</v>
      </c>
      <c r="AK321" t="e">
        <f>IF(_xlfn.XLOOKUP(D321,'参考（不要动）'!J:J,'参考（不要动）'!K:K)&lt;1,"无低保金")</f>
        <v>#N/A</v>
      </c>
      <c r="AL321" t="e">
        <f>IF(_xlfn.XLOOKUP(D321,'参考（不要动）'!M:M,'参考（不要动）'!N:N)&lt;1,"无五保金")</f>
        <v>#N/A</v>
      </c>
      <c r="AM321" t="e">
        <f>IF(_xlfn.XLOOKUP(D321,'参考（不要动）'!P:P,'参考（不要动）'!Q:Q)&lt;1,"无产业奖励2000元")</f>
        <v>#N/A</v>
      </c>
      <c r="AN321" t="e">
        <f>_xlfn.XLOOKUP(D321,'参考（不要动）'!S:S,'参考（不要动）'!W:W)</f>
        <v>#N/A</v>
      </c>
      <c r="AO321" t="str">
        <f t="shared" si="48"/>
        <v>合格</v>
      </c>
      <c r="AP321" s="31">
        <f t="shared" si="49"/>
        <v>0.43243243243243201</v>
      </c>
      <c r="AQ321" s="31" t="str">
        <f t="shared" si="50"/>
        <v>合格</v>
      </c>
    </row>
    <row r="322" spans="1:43" ht="15">
      <c r="A322" s="18">
        <v>320</v>
      </c>
      <c r="B322" s="19" t="s">
        <v>1056</v>
      </c>
      <c r="C322" s="19" t="s">
        <v>1374</v>
      </c>
      <c r="D322" s="19" t="s">
        <v>1375</v>
      </c>
      <c r="E322" s="19" t="s">
        <v>1376</v>
      </c>
      <c r="F322" s="19" t="s">
        <v>1377</v>
      </c>
      <c r="G322" s="51" t="s">
        <v>1374</v>
      </c>
      <c r="H322" s="19">
        <v>4</v>
      </c>
      <c r="I322" s="19">
        <v>4</v>
      </c>
      <c r="J322" s="19" t="s">
        <v>47</v>
      </c>
      <c r="K322" s="19">
        <f t="shared" si="41"/>
        <v>0</v>
      </c>
      <c r="L322" s="19"/>
      <c r="M322" s="22"/>
      <c r="N322" s="22">
        <v>10000</v>
      </c>
      <c r="O322" s="19">
        <f t="shared" si="42"/>
        <v>2051.06</v>
      </c>
      <c r="P322" s="19"/>
      <c r="Q322" s="19"/>
      <c r="R322" s="19"/>
      <c r="S322" s="19"/>
      <c r="T322" s="19"/>
      <c r="U322" s="19"/>
      <c r="V322" s="19"/>
      <c r="W322" s="22">
        <v>2051.06</v>
      </c>
      <c r="X322" s="22">
        <v>120000</v>
      </c>
      <c r="Y322" s="19">
        <f t="shared" si="43"/>
        <v>56000</v>
      </c>
      <c r="Z322" s="22">
        <v>56000</v>
      </c>
      <c r="AA322" s="22"/>
      <c r="AB322" s="19">
        <f t="shared" si="44"/>
        <v>132051.06</v>
      </c>
      <c r="AC322" s="19">
        <f t="shared" si="45"/>
        <v>76051.06</v>
      </c>
      <c r="AD322" s="19">
        <f t="shared" si="46"/>
        <v>19012.764999999999</v>
      </c>
      <c r="AE322" s="19" t="s">
        <v>53</v>
      </c>
      <c r="AF322" s="25">
        <v>16512.77</v>
      </c>
      <c r="AG322" s="30">
        <f t="shared" si="47"/>
        <v>0.15139767585934999</v>
      </c>
      <c r="AH322" t="e">
        <f ca="1">IF(_xlfn.XLOOKUP(D322,'参考（不要动）'!A:A,'参考（不要动）'!B:B)&lt;1,"无养老金")</f>
        <v>#NAME?</v>
      </c>
      <c r="AI322" t="e">
        <f>IF(_xlfn.XLOOKUP(D322,'参考（不要动）'!D:D,'参考（不要动）'!E:E)&lt;1,"无公益岗工资")</f>
        <v>#N/A</v>
      </c>
      <c r="AJ322" t="e">
        <f ca="1">IF(_xlfn.XLOOKUP(D322,'参考（不要动）'!G:G,'参考（不要动）'!H:H)&lt;1,"无其他工资")</f>
        <v>#NAME?</v>
      </c>
      <c r="AK322" t="e">
        <f>IF(_xlfn.XLOOKUP(D322,'参考（不要动）'!J:J,'参考（不要动）'!K:K)&lt;1,"无低保金")</f>
        <v>#N/A</v>
      </c>
      <c r="AL322" t="e">
        <f>IF(_xlfn.XLOOKUP(D322,'参考（不要动）'!M:M,'参考（不要动）'!N:N)&lt;1,"无五保金")</f>
        <v>#N/A</v>
      </c>
      <c r="AM322" t="e">
        <f>IF(_xlfn.XLOOKUP(D322,'参考（不要动）'!P:P,'参考（不要动）'!Q:Q)&lt;1,"无产业奖励2000元")</f>
        <v>#N/A</v>
      </c>
      <c r="AN322" t="e">
        <f>_xlfn.XLOOKUP(D322,'参考（不要动）'!S:S,'参考（不要动）'!W:W)</f>
        <v>#N/A</v>
      </c>
      <c r="AO322" t="str">
        <f t="shared" si="48"/>
        <v>合格</v>
      </c>
      <c r="AP322" s="31">
        <f t="shared" si="49"/>
        <v>0.46666666666666701</v>
      </c>
      <c r="AQ322" s="31" t="str">
        <f t="shared" si="50"/>
        <v>合格</v>
      </c>
    </row>
    <row r="323" spans="1:43" ht="15">
      <c r="A323" s="18">
        <v>321</v>
      </c>
      <c r="B323" s="19" t="s">
        <v>1056</v>
      </c>
      <c r="C323" s="19" t="s">
        <v>1378</v>
      </c>
      <c r="D323" s="19" t="s">
        <v>1379</v>
      </c>
      <c r="E323" s="19" t="s">
        <v>1380</v>
      </c>
      <c r="F323" s="19" t="s">
        <v>1381</v>
      </c>
      <c r="G323" s="51" t="s">
        <v>1378</v>
      </c>
      <c r="H323" s="19">
        <v>4</v>
      </c>
      <c r="I323" s="19">
        <v>4</v>
      </c>
      <c r="J323" s="19" t="s">
        <v>47</v>
      </c>
      <c r="K323" s="19">
        <f t="shared" si="41"/>
        <v>38000</v>
      </c>
      <c r="L323" s="19"/>
      <c r="M323" s="22">
        <v>38000</v>
      </c>
      <c r="N323" s="22"/>
      <c r="O323" s="19">
        <f t="shared" si="42"/>
        <v>3856.43</v>
      </c>
      <c r="P323" s="19"/>
      <c r="Q323" s="19"/>
      <c r="R323" s="19"/>
      <c r="S323" s="19"/>
      <c r="T323" s="19"/>
      <c r="U323" s="19"/>
      <c r="V323" s="19"/>
      <c r="W323" s="22">
        <v>3856.43</v>
      </c>
      <c r="X323" s="22">
        <v>194000</v>
      </c>
      <c r="Y323" s="19">
        <f t="shared" si="43"/>
        <v>90000</v>
      </c>
      <c r="Z323" s="22">
        <v>90000</v>
      </c>
      <c r="AA323" s="22"/>
      <c r="AB323" s="19">
        <f t="shared" si="44"/>
        <v>235856.43</v>
      </c>
      <c r="AC323" s="19">
        <f t="shared" si="45"/>
        <v>145856.43</v>
      </c>
      <c r="AD323" s="19">
        <f t="shared" si="46"/>
        <v>36464.107499999998</v>
      </c>
      <c r="AE323" s="19" t="s">
        <v>53</v>
      </c>
      <c r="AF323" s="25">
        <v>35964.11</v>
      </c>
      <c r="AG323" s="31">
        <f t="shared" si="47"/>
        <v>1.3902679643677999E-2</v>
      </c>
      <c r="AH323" t="e">
        <f ca="1">IF(_xlfn.XLOOKUP(D323,'参考（不要动）'!A:A,'参考（不要动）'!B:B)&lt;1,"无养老金")</f>
        <v>#NAME?</v>
      </c>
      <c r="AI323" t="e">
        <f>IF(_xlfn.XLOOKUP(D323,'参考（不要动）'!D:D,'参考（不要动）'!E:E)&lt;1,"无公益岗工资")</f>
        <v>#N/A</v>
      </c>
      <c r="AJ323" t="e">
        <f ca="1">IF(_xlfn.XLOOKUP(D323,'参考（不要动）'!G:G,'参考（不要动）'!H:H)&lt;1,"无其他工资")</f>
        <v>#NAME?</v>
      </c>
      <c r="AK323" t="e">
        <f>IF(_xlfn.XLOOKUP(D323,'参考（不要动）'!J:J,'参考（不要动）'!K:K)&lt;1,"无低保金")</f>
        <v>#N/A</v>
      </c>
      <c r="AL323" t="e">
        <f>IF(_xlfn.XLOOKUP(D323,'参考（不要动）'!M:M,'参考（不要动）'!N:N)&lt;1,"无五保金")</f>
        <v>#N/A</v>
      </c>
      <c r="AM323" t="e">
        <f>IF(_xlfn.XLOOKUP(D323,'参考（不要动）'!P:P,'参考（不要动）'!Q:Q)&lt;1,"无产业奖励2000元")</f>
        <v>#N/A</v>
      </c>
      <c r="AN323" t="e">
        <f>_xlfn.XLOOKUP(D323,'参考（不要动）'!S:S,'参考（不要动）'!W:W)</f>
        <v>#N/A</v>
      </c>
      <c r="AO323" t="str">
        <f t="shared" si="48"/>
        <v>合格</v>
      </c>
      <c r="AP323" s="31">
        <f t="shared" si="49"/>
        <v>0.463917525773196</v>
      </c>
      <c r="AQ323" s="31" t="str">
        <f t="shared" si="50"/>
        <v>合格</v>
      </c>
    </row>
    <row r="324" spans="1:43" ht="15">
      <c r="A324" s="18">
        <v>322</v>
      </c>
      <c r="B324" s="19" t="s">
        <v>1056</v>
      </c>
      <c r="C324" s="19" t="s">
        <v>1382</v>
      </c>
      <c r="D324" s="19" t="s">
        <v>1383</v>
      </c>
      <c r="E324" s="19" t="s">
        <v>1384</v>
      </c>
      <c r="F324" s="19" t="s">
        <v>1385</v>
      </c>
      <c r="G324" s="51" t="s">
        <v>1386</v>
      </c>
      <c r="H324" s="19">
        <v>3</v>
      </c>
      <c r="I324" s="19">
        <v>3</v>
      </c>
      <c r="J324" s="19" t="s">
        <v>47</v>
      </c>
      <c r="K324" s="19">
        <f t="shared" ref="K324:K387" si="51">L324+M324</f>
        <v>33000</v>
      </c>
      <c r="L324" s="19"/>
      <c r="M324" s="22">
        <v>33000</v>
      </c>
      <c r="N324" s="22"/>
      <c r="O324" s="19">
        <f t="shared" ref="O324:O387" si="52">P324+Q324+R324+S324+T324+U324+V324+W324</f>
        <v>1900.12</v>
      </c>
      <c r="P324" s="19"/>
      <c r="Q324" s="19"/>
      <c r="R324" s="19"/>
      <c r="S324" s="19"/>
      <c r="T324" s="19"/>
      <c r="U324" s="19"/>
      <c r="V324" s="19"/>
      <c r="W324" s="22">
        <v>1900.12</v>
      </c>
      <c r="X324" s="22">
        <v>98000</v>
      </c>
      <c r="Y324" s="19">
        <f t="shared" ref="Y324:Y387" si="53">Z324</f>
        <v>44000</v>
      </c>
      <c r="Z324" s="22">
        <v>44000</v>
      </c>
      <c r="AA324" s="22"/>
      <c r="AB324" s="19">
        <f t="shared" ref="AB324:AB387" si="54">L324+M324+N324+P324+Q324+R324+S324+T324+W324+X324+U324+V324</f>
        <v>132900.12</v>
      </c>
      <c r="AC324" s="19">
        <f t="shared" ref="AC324:AC387" si="55">AB324-Z324</f>
        <v>88900.12</v>
      </c>
      <c r="AD324" s="19">
        <f t="shared" ref="AD324:AD387" si="56">AC324/I324</f>
        <v>29633.3733333333</v>
      </c>
      <c r="AE324" s="19" t="s">
        <v>53</v>
      </c>
      <c r="AF324" s="25">
        <v>29302.71</v>
      </c>
      <c r="AG324" s="31">
        <f t="shared" ref="AG324:AG387" si="57">(AD324-AF324)/AF324</f>
        <v>1.12843942875352E-2</v>
      </c>
      <c r="AH324" t="e">
        <f ca="1">IF(_xlfn.XLOOKUP(D324,'参考（不要动）'!A:A,'参考（不要动）'!B:B)&lt;1,"无养老金")</f>
        <v>#NAME?</v>
      </c>
      <c r="AI324" t="e">
        <f>IF(_xlfn.XLOOKUP(D324,'参考（不要动）'!D:D,'参考（不要动）'!E:E)&lt;1,"无公益岗工资")</f>
        <v>#N/A</v>
      </c>
      <c r="AJ324" t="e">
        <f ca="1">IF(_xlfn.XLOOKUP(D324,'参考（不要动）'!G:G,'参考（不要动）'!H:H)&lt;1,"无其他工资")</f>
        <v>#NAME?</v>
      </c>
      <c r="AK324" t="e">
        <f>IF(_xlfn.XLOOKUP(D324,'参考（不要动）'!J:J,'参考（不要动）'!K:K)&lt;1,"无低保金")</f>
        <v>#N/A</v>
      </c>
      <c r="AL324" t="e">
        <f>IF(_xlfn.XLOOKUP(D324,'参考（不要动）'!M:M,'参考（不要动）'!N:N)&lt;1,"无五保金")</f>
        <v>#N/A</v>
      </c>
      <c r="AM324" t="e">
        <f>IF(_xlfn.XLOOKUP(D324,'参考（不要动）'!P:P,'参考（不要动）'!Q:Q)&lt;1,"无产业奖励2000元")</f>
        <v>#N/A</v>
      </c>
      <c r="AN324" t="e">
        <f>_xlfn.XLOOKUP(D324,'参考（不要动）'!S:S,'参考（不要动）'!W:W)</f>
        <v>#N/A</v>
      </c>
      <c r="AO324" t="str">
        <f t="shared" ref="AO324:AO387" si="58">IF(AD324&lt;12000,"小于12000元",IF(AD324&lt;AF324,"不合格",IF(AD324&gt;AF324,"合格")))</f>
        <v>合格</v>
      </c>
      <c r="AP324" s="31">
        <f t="shared" ref="AP324:AP387" si="59">Z324/X324</f>
        <v>0.44897959183673503</v>
      </c>
      <c r="AQ324" s="31" t="str">
        <f t="shared" si="50"/>
        <v>合格</v>
      </c>
    </row>
    <row r="325" spans="1:43" ht="15">
      <c r="A325" s="18">
        <v>323</v>
      </c>
      <c r="B325" s="19" t="s">
        <v>1056</v>
      </c>
      <c r="C325" s="19" t="s">
        <v>1387</v>
      </c>
      <c r="D325" s="19" t="s">
        <v>1388</v>
      </c>
      <c r="E325" s="19" t="s">
        <v>1389</v>
      </c>
      <c r="F325" s="19" t="s">
        <v>1390</v>
      </c>
      <c r="G325" s="51" t="s">
        <v>1387</v>
      </c>
      <c r="H325" s="19">
        <v>2</v>
      </c>
      <c r="I325" s="19">
        <v>2</v>
      </c>
      <c r="J325" s="19" t="s">
        <v>47</v>
      </c>
      <c r="K325" s="19">
        <f t="shared" si="51"/>
        <v>52000</v>
      </c>
      <c r="L325" s="19"/>
      <c r="M325" s="22">
        <v>52000</v>
      </c>
      <c r="N325" s="22">
        <v>9900</v>
      </c>
      <c r="O325" s="19">
        <f t="shared" si="52"/>
        <v>2022.98</v>
      </c>
      <c r="P325" s="19"/>
      <c r="Q325" s="19"/>
      <c r="R325" s="19"/>
      <c r="S325" s="19"/>
      <c r="T325" s="19"/>
      <c r="U325" s="19"/>
      <c r="V325" s="19"/>
      <c r="W325" s="22">
        <v>2022.98</v>
      </c>
      <c r="X325" s="22"/>
      <c r="Y325" s="19">
        <f t="shared" si="53"/>
        <v>0</v>
      </c>
      <c r="Z325" s="22"/>
      <c r="AA325" s="22"/>
      <c r="AB325" s="19">
        <f t="shared" si="54"/>
        <v>63922.98</v>
      </c>
      <c r="AC325" s="19">
        <f t="shared" si="55"/>
        <v>63922.98</v>
      </c>
      <c r="AD325" s="19">
        <f t="shared" si="56"/>
        <v>31961.49</v>
      </c>
      <c r="AE325" s="19" t="s">
        <v>48</v>
      </c>
      <c r="AF325" s="25">
        <v>30961.49</v>
      </c>
      <c r="AG325" s="31">
        <f t="shared" si="57"/>
        <v>3.2298187199646999E-2</v>
      </c>
      <c r="AH325" t="e">
        <f ca="1">IF(_xlfn.XLOOKUP(D325,'参考（不要动）'!A:A,'参考（不要动）'!B:B)&lt;1,"无养老金")</f>
        <v>#NAME?</v>
      </c>
      <c r="AI325" t="e">
        <f>IF(_xlfn.XLOOKUP(D325,'参考（不要动）'!D:D,'参考（不要动）'!E:E)&lt;1,"无公益岗工资")</f>
        <v>#N/A</v>
      </c>
      <c r="AJ325" t="e">
        <f ca="1">IF(_xlfn.XLOOKUP(D325,'参考（不要动）'!G:G,'参考（不要动）'!H:H)&lt;1,"无其他工资")</f>
        <v>#NAME?</v>
      </c>
      <c r="AK325" t="e">
        <f>IF(_xlfn.XLOOKUP(D325,'参考（不要动）'!J:J,'参考（不要动）'!K:K)&lt;1,"无低保金")</f>
        <v>#N/A</v>
      </c>
      <c r="AL325" t="e">
        <f>IF(_xlfn.XLOOKUP(D325,'参考（不要动）'!M:M,'参考（不要动）'!N:N)&lt;1,"无五保金")</f>
        <v>#N/A</v>
      </c>
      <c r="AM325" t="e">
        <f>IF(_xlfn.XLOOKUP(D325,'参考（不要动）'!P:P,'参考（不要动）'!Q:Q)&lt;1,"无产业奖励2000元")</f>
        <v>#N/A</v>
      </c>
      <c r="AN325" t="e">
        <f>_xlfn.XLOOKUP(D325,'参考（不要动）'!S:S,'参考（不要动）'!W:W)</f>
        <v>#N/A</v>
      </c>
      <c r="AO325" t="str">
        <f t="shared" si="58"/>
        <v>合格</v>
      </c>
      <c r="AP325" s="31" t="e">
        <f t="shared" si="59"/>
        <v>#DIV/0!</v>
      </c>
      <c r="AQ325" s="31" t="e">
        <f t="shared" si="50"/>
        <v>#DIV/0!</v>
      </c>
    </row>
    <row r="326" spans="1:43" ht="15">
      <c r="A326" s="18">
        <v>324</v>
      </c>
      <c r="B326" s="19" t="s">
        <v>1056</v>
      </c>
      <c r="C326" s="19" t="s">
        <v>1391</v>
      </c>
      <c r="D326" s="19" t="s">
        <v>1392</v>
      </c>
      <c r="E326" s="19" t="s">
        <v>1393</v>
      </c>
      <c r="F326" s="19" t="s">
        <v>1394</v>
      </c>
      <c r="G326" s="51" t="s">
        <v>1391</v>
      </c>
      <c r="H326" s="19">
        <v>2</v>
      </c>
      <c r="I326" s="19">
        <v>2</v>
      </c>
      <c r="J326" s="19" t="s">
        <v>47</v>
      </c>
      <c r="K326" s="19">
        <f t="shared" si="51"/>
        <v>0</v>
      </c>
      <c r="L326" s="19"/>
      <c r="M326" s="22"/>
      <c r="N326" s="22"/>
      <c r="O326" s="19">
        <f t="shared" si="52"/>
        <v>12326.28</v>
      </c>
      <c r="P326" s="19"/>
      <c r="Q326" s="19"/>
      <c r="R326" s="19">
        <v>3792</v>
      </c>
      <c r="S326" s="19"/>
      <c r="T326" s="19"/>
      <c r="U326" s="19"/>
      <c r="V326" s="19"/>
      <c r="W326" s="22">
        <v>8534.2800000000007</v>
      </c>
      <c r="X326" s="22">
        <v>64000</v>
      </c>
      <c r="Y326" s="19">
        <f t="shared" si="53"/>
        <v>18333.3</v>
      </c>
      <c r="Z326" s="22">
        <v>18333.3</v>
      </c>
      <c r="AA326" s="22"/>
      <c r="AB326" s="19">
        <f t="shared" si="54"/>
        <v>76326.28</v>
      </c>
      <c r="AC326" s="19">
        <f t="shared" si="55"/>
        <v>57992.98</v>
      </c>
      <c r="AD326" s="19">
        <f t="shared" si="56"/>
        <v>28996.49</v>
      </c>
      <c r="AE326" s="19" t="s">
        <v>53</v>
      </c>
      <c r="AF326" s="25">
        <v>26767.14</v>
      </c>
      <c r="AG326" s="30">
        <f t="shared" si="57"/>
        <v>8.3286821079876394E-2</v>
      </c>
      <c r="AH326" t="e">
        <f ca="1">IF(_xlfn.XLOOKUP(D326,'参考（不要动）'!A:A,'参考（不要动）'!B:B)&lt;1,"无养老金")</f>
        <v>#NAME?</v>
      </c>
      <c r="AI326" t="e">
        <f>IF(_xlfn.XLOOKUP(D326,'参考（不要动）'!D:D,'参考（不要动）'!E:E)&lt;1,"无公益岗工资")</f>
        <v>#N/A</v>
      </c>
      <c r="AJ326" t="e">
        <f ca="1">IF(_xlfn.XLOOKUP(D326,'参考（不要动）'!G:G,'参考（不要动）'!H:H)&lt;1,"无其他工资")</f>
        <v>#NAME?</v>
      </c>
      <c r="AK326" t="e">
        <f>IF(_xlfn.XLOOKUP(D326,'参考（不要动）'!J:J,'参考（不要动）'!K:K)&lt;1,"无低保金")</f>
        <v>#N/A</v>
      </c>
      <c r="AL326" t="e">
        <f>IF(_xlfn.XLOOKUP(D326,'参考（不要动）'!M:M,'参考（不要动）'!N:N)&lt;1,"无五保金")</f>
        <v>#N/A</v>
      </c>
      <c r="AM326" t="e">
        <f>IF(_xlfn.XLOOKUP(D326,'参考（不要动）'!P:P,'参考（不要动）'!Q:Q)&lt;1,"无产业奖励2000元")</f>
        <v>#N/A</v>
      </c>
      <c r="AN326" t="e">
        <f>_xlfn.XLOOKUP(D326,'参考（不要动）'!S:S,'参考（不要动）'!W:W)</f>
        <v>#N/A</v>
      </c>
      <c r="AO326" t="str">
        <f t="shared" si="58"/>
        <v>合格</v>
      </c>
      <c r="AP326" s="31">
        <f t="shared" si="59"/>
        <v>0.28645781250000002</v>
      </c>
      <c r="AQ326" s="31" t="str">
        <f t="shared" si="50"/>
        <v>合格</v>
      </c>
    </row>
    <row r="327" spans="1:43" ht="15">
      <c r="A327" s="18">
        <v>325</v>
      </c>
      <c r="B327" s="19" t="s">
        <v>1056</v>
      </c>
      <c r="C327" s="19" t="s">
        <v>1395</v>
      </c>
      <c r="D327" s="19" t="s">
        <v>1396</v>
      </c>
      <c r="E327" s="19" t="s">
        <v>1397</v>
      </c>
      <c r="F327" s="19" t="s">
        <v>1398</v>
      </c>
      <c r="G327" s="51" t="s">
        <v>1395</v>
      </c>
      <c r="H327" s="19">
        <v>3</v>
      </c>
      <c r="I327" s="19">
        <v>3</v>
      </c>
      <c r="J327" s="19" t="s">
        <v>47</v>
      </c>
      <c r="K327" s="19">
        <f t="shared" si="51"/>
        <v>0</v>
      </c>
      <c r="L327" s="19"/>
      <c r="M327" s="22"/>
      <c r="N327" s="22">
        <v>60000</v>
      </c>
      <c r="O327" s="19">
        <f t="shared" si="52"/>
        <v>7659.49</v>
      </c>
      <c r="P327" s="19"/>
      <c r="Q327" s="19"/>
      <c r="R327" s="19">
        <v>3792</v>
      </c>
      <c r="S327" s="19"/>
      <c r="T327" s="19"/>
      <c r="U327" s="19"/>
      <c r="V327" s="19"/>
      <c r="W327" s="22">
        <v>3867.49</v>
      </c>
      <c r="X327" s="22">
        <v>42000</v>
      </c>
      <c r="Y327" s="19">
        <f t="shared" si="53"/>
        <v>20000</v>
      </c>
      <c r="Z327" s="22">
        <v>20000</v>
      </c>
      <c r="AA327" s="22"/>
      <c r="AB327" s="19">
        <f t="shared" si="54"/>
        <v>109659.49</v>
      </c>
      <c r="AC327" s="19">
        <f t="shared" si="55"/>
        <v>89659.49</v>
      </c>
      <c r="AD327" s="19">
        <f t="shared" si="56"/>
        <v>29886.496666666699</v>
      </c>
      <c r="AE327" s="19" t="s">
        <v>53</v>
      </c>
      <c r="AF327" s="25">
        <v>27955.83</v>
      </c>
      <c r="AG327" s="31">
        <f t="shared" si="57"/>
        <v>6.9061325192873793E-2</v>
      </c>
      <c r="AH327" t="e">
        <f ca="1">IF(_xlfn.XLOOKUP(D327,'参考（不要动）'!A:A,'参考（不要动）'!B:B)&lt;1,"无养老金")</f>
        <v>#NAME?</v>
      </c>
      <c r="AI327" t="e">
        <f>IF(_xlfn.XLOOKUP(D327,'参考（不要动）'!D:D,'参考（不要动）'!E:E)&lt;1,"无公益岗工资")</f>
        <v>#N/A</v>
      </c>
      <c r="AJ327" t="e">
        <f ca="1">IF(_xlfn.XLOOKUP(D327,'参考（不要动）'!G:G,'参考（不要动）'!H:H)&lt;1,"无其他工资")</f>
        <v>#NAME?</v>
      </c>
      <c r="AK327" t="e">
        <f>IF(_xlfn.XLOOKUP(D327,'参考（不要动）'!J:J,'参考（不要动）'!K:K)&lt;1,"无低保金")</f>
        <v>#N/A</v>
      </c>
      <c r="AL327" t="e">
        <f>IF(_xlfn.XLOOKUP(D327,'参考（不要动）'!M:M,'参考（不要动）'!N:N)&lt;1,"无五保金")</f>
        <v>#N/A</v>
      </c>
      <c r="AM327" t="e">
        <f>IF(_xlfn.XLOOKUP(D327,'参考（不要动）'!P:P,'参考（不要动）'!Q:Q)&lt;1,"无产业奖励2000元")</f>
        <v>#N/A</v>
      </c>
      <c r="AN327" t="e">
        <f>_xlfn.XLOOKUP(D327,'参考（不要动）'!S:S,'参考（不要动）'!W:W)</f>
        <v>#N/A</v>
      </c>
      <c r="AO327" t="str">
        <f t="shared" si="58"/>
        <v>合格</v>
      </c>
      <c r="AP327" s="31">
        <f t="shared" si="59"/>
        <v>0.476190476190476</v>
      </c>
      <c r="AQ327" s="31" t="str">
        <f t="shared" si="50"/>
        <v>合格</v>
      </c>
    </row>
    <row r="328" spans="1:43" ht="15">
      <c r="A328" s="18">
        <v>326</v>
      </c>
      <c r="B328" s="19" t="s">
        <v>1056</v>
      </c>
      <c r="C328" s="19" t="s">
        <v>1399</v>
      </c>
      <c r="D328" s="19" t="s">
        <v>1400</v>
      </c>
      <c r="E328" s="19" t="s">
        <v>1401</v>
      </c>
      <c r="F328" s="19" t="s">
        <v>1402</v>
      </c>
      <c r="G328" s="51" t="s">
        <v>1399</v>
      </c>
      <c r="H328" s="19">
        <v>1</v>
      </c>
      <c r="I328" s="19">
        <v>1</v>
      </c>
      <c r="J328" s="19" t="s">
        <v>47</v>
      </c>
      <c r="K328" s="19">
        <f t="shared" si="51"/>
        <v>0</v>
      </c>
      <c r="L328" s="19"/>
      <c r="M328" s="22"/>
      <c r="N328" s="22">
        <v>9300</v>
      </c>
      <c r="O328" s="19">
        <f t="shared" si="52"/>
        <v>13239</v>
      </c>
      <c r="P328" s="19">
        <v>4230</v>
      </c>
      <c r="Q328" s="19"/>
      <c r="R328" s="19">
        <v>1896</v>
      </c>
      <c r="S328" s="19"/>
      <c r="T328" s="19"/>
      <c r="U328" s="19"/>
      <c r="V328" s="19"/>
      <c r="W328" s="22">
        <v>7113</v>
      </c>
      <c r="X328" s="22"/>
      <c r="Y328" s="19">
        <f t="shared" si="53"/>
        <v>0</v>
      </c>
      <c r="Z328" s="22"/>
      <c r="AA328" s="22"/>
      <c r="AB328" s="19">
        <f t="shared" si="54"/>
        <v>22539</v>
      </c>
      <c r="AC328" s="19">
        <f t="shared" si="55"/>
        <v>22539</v>
      </c>
      <c r="AD328" s="19">
        <f t="shared" si="56"/>
        <v>22539</v>
      </c>
      <c r="AE328" s="19" t="s">
        <v>53</v>
      </c>
      <c r="AF328" s="25">
        <v>20443</v>
      </c>
      <c r="AG328" s="30">
        <f t="shared" si="57"/>
        <v>0.102528983025975</v>
      </c>
      <c r="AH328" t="e">
        <f ca="1">IF(_xlfn.XLOOKUP(D328,'参考（不要动）'!A:A,'参考（不要动）'!B:B)&lt;1,"无养老金")</f>
        <v>#NAME?</v>
      </c>
      <c r="AI328" t="e">
        <f>IF(_xlfn.XLOOKUP(D328,'参考（不要动）'!D:D,'参考（不要动）'!E:E)&lt;1,"无公益岗工资")</f>
        <v>#N/A</v>
      </c>
      <c r="AJ328" t="e">
        <f ca="1">IF(_xlfn.XLOOKUP(D328,'参考（不要动）'!G:G,'参考（不要动）'!H:H)&lt;1,"无其他工资")</f>
        <v>#NAME?</v>
      </c>
      <c r="AK328" t="b">
        <f>IF(_xlfn.XLOOKUP(D328,'参考（不要动）'!J:J,'参考（不要动）'!K:K)&lt;1,"无低保金")</f>
        <v>0</v>
      </c>
      <c r="AL328" t="e">
        <f>IF(_xlfn.XLOOKUP(D328,'参考（不要动）'!M:M,'参考（不要动）'!N:N)&lt;1,"无五保金")</f>
        <v>#N/A</v>
      </c>
      <c r="AM328" t="e">
        <f>IF(_xlfn.XLOOKUP(D328,'参考（不要动）'!P:P,'参考（不要动）'!Q:Q)&lt;1,"无产业奖励2000元")</f>
        <v>#N/A</v>
      </c>
      <c r="AN328" t="e">
        <f>_xlfn.XLOOKUP(D328,'参考（不要动）'!S:S,'参考（不要动）'!W:W)</f>
        <v>#N/A</v>
      </c>
      <c r="AO328" t="str">
        <f t="shared" si="58"/>
        <v>合格</v>
      </c>
      <c r="AP328" s="31" t="e">
        <f t="shared" si="59"/>
        <v>#DIV/0!</v>
      </c>
      <c r="AQ328" s="31" t="e">
        <f t="shared" si="50"/>
        <v>#DIV/0!</v>
      </c>
    </row>
    <row r="329" spans="1:43" ht="15">
      <c r="A329" s="18">
        <v>327</v>
      </c>
      <c r="B329" s="19" t="s">
        <v>1056</v>
      </c>
      <c r="C329" s="19" t="s">
        <v>1403</v>
      </c>
      <c r="D329" s="19" t="s">
        <v>1404</v>
      </c>
      <c r="E329" s="19" t="s">
        <v>1405</v>
      </c>
      <c r="F329" s="19" t="s">
        <v>1406</v>
      </c>
      <c r="G329" s="51" t="s">
        <v>1403</v>
      </c>
      <c r="H329" s="19">
        <v>4</v>
      </c>
      <c r="I329" s="19">
        <v>4</v>
      </c>
      <c r="J329" s="19" t="s">
        <v>47</v>
      </c>
      <c r="K329" s="19">
        <f t="shared" si="51"/>
        <v>1000</v>
      </c>
      <c r="L329" s="19"/>
      <c r="M329" s="22">
        <v>1000</v>
      </c>
      <c r="N329" s="22"/>
      <c r="O329" s="19">
        <f t="shared" si="52"/>
        <v>1888.43</v>
      </c>
      <c r="P329" s="19"/>
      <c r="Q329" s="19"/>
      <c r="R329" s="19"/>
      <c r="S329" s="19"/>
      <c r="T329" s="19"/>
      <c r="U329" s="19"/>
      <c r="V329" s="19"/>
      <c r="W329" s="22">
        <v>1888.43</v>
      </c>
      <c r="X329" s="22">
        <v>210000</v>
      </c>
      <c r="Y329" s="19">
        <f t="shared" si="53"/>
        <v>55000</v>
      </c>
      <c r="Z329" s="22">
        <v>55000</v>
      </c>
      <c r="AA329" s="22"/>
      <c r="AB329" s="19">
        <f t="shared" si="54"/>
        <v>212888.43</v>
      </c>
      <c r="AC329" s="19">
        <f t="shared" si="55"/>
        <v>157888.43</v>
      </c>
      <c r="AD329" s="19">
        <f t="shared" si="56"/>
        <v>39472.107499999998</v>
      </c>
      <c r="AE329" s="19" t="s">
        <v>48</v>
      </c>
      <c r="AF329" s="25">
        <v>39222.11</v>
      </c>
      <c r="AG329" s="31">
        <f t="shared" si="57"/>
        <v>6.3738921745922798E-3</v>
      </c>
      <c r="AH329" t="e">
        <f ca="1">IF(_xlfn.XLOOKUP(D329,'参考（不要动）'!A:A,'参考（不要动）'!B:B)&lt;1,"无养老金")</f>
        <v>#NAME?</v>
      </c>
      <c r="AI329" t="e">
        <f>IF(_xlfn.XLOOKUP(D329,'参考（不要动）'!D:D,'参考（不要动）'!E:E)&lt;1,"无公益岗工资")</f>
        <v>#N/A</v>
      </c>
      <c r="AJ329" t="e">
        <f ca="1">IF(_xlfn.XLOOKUP(D329,'参考（不要动）'!G:G,'参考（不要动）'!H:H)&lt;1,"无其他工资")</f>
        <v>#NAME?</v>
      </c>
      <c r="AK329" t="e">
        <f>IF(_xlfn.XLOOKUP(D329,'参考（不要动）'!J:J,'参考（不要动）'!K:K)&lt;1,"无低保金")</f>
        <v>#N/A</v>
      </c>
      <c r="AL329" t="e">
        <f>IF(_xlfn.XLOOKUP(D329,'参考（不要动）'!M:M,'参考（不要动）'!N:N)&lt;1,"无五保金")</f>
        <v>#N/A</v>
      </c>
      <c r="AM329" t="e">
        <f>IF(_xlfn.XLOOKUP(D329,'参考（不要动）'!P:P,'参考（不要动）'!Q:Q)&lt;1,"无产业奖励2000元")</f>
        <v>#N/A</v>
      </c>
      <c r="AN329" t="e">
        <f>_xlfn.XLOOKUP(D329,'参考（不要动）'!S:S,'参考（不要动）'!W:W)</f>
        <v>#N/A</v>
      </c>
      <c r="AO329" t="str">
        <f t="shared" si="58"/>
        <v>合格</v>
      </c>
      <c r="AP329" s="31">
        <f t="shared" si="59"/>
        <v>0.26190476190476197</v>
      </c>
      <c r="AQ329" s="31" t="str">
        <f t="shared" si="50"/>
        <v>合格</v>
      </c>
    </row>
    <row r="330" spans="1:43" ht="15">
      <c r="A330" s="18">
        <v>328</v>
      </c>
      <c r="B330" s="19" t="s">
        <v>1056</v>
      </c>
      <c r="C330" s="19" t="s">
        <v>1407</v>
      </c>
      <c r="D330" s="19" t="s">
        <v>1408</v>
      </c>
      <c r="E330" s="19" t="s">
        <v>1409</v>
      </c>
      <c r="F330" s="19" t="s">
        <v>1410</v>
      </c>
      <c r="G330" s="51" t="s">
        <v>1407</v>
      </c>
      <c r="H330" s="19">
        <v>3</v>
      </c>
      <c r="I330" s="19">
        <v>3.17</v>
      </c>
      <c r="J330" s="19" t="s">
        <v>47</v>
      </c>
      <c r="K330" s="19">
        <f t="shared" si="51"/>
        <v>50300</v>
      </c>
      <c r="L330" s="19"/>
      <c r="M330" s="22">
        <v>50300</v>
      </c>
      <c r="N330" s="22"/>
      <c r="O330" s="19">
        <f t="shared" si="52"/>
        <v>9545.32</v>
      </c>
      <c r="P330" s="19"/>
      <c r="Q330" s="19"/>
      <c r="R330" s="19"/>
      <c r="S330" s="19"/>
      <c r="T330" s="19"/>
      <c r="U330" s="19"/>
      <c r="V330" s="19"/>
      <c r="W330" s="22">
        <v>9545.32</v>
      </c>
      <c r="X330" s="22">
        <v>56000</v>
      </c>
      <c r="Y330" s="19">
        <f t="shared" si="53"/>
        <v>16000</v>
      </c>
      <c r="Z330" s="22">
        <v>16000</v>
      </c>
      <c r="AA330" s="22"/>
      <c r="AB330" s="19">
        <f t="shared" si="54"/>
        <v>115845.32</v>
      </c>
      <c r="AC330" s="19">
        <f t="shared" si="55"/>
        <v>99845.32</v>
      </c>
      <c r="AD330" s="19">
        <f t="shared" si="56"/>
        <v>31496.9463722398</v>
      </c>
      <c r="AE330" s="19" t="s">
        <v>53</v>
      </c>
      <c r="AF330" s="25">
        <v>24886.33</v>
      </c>
      <c r="AG330" s="32">
        <f t="shared" si="57"/>
        <v>0.26563243243337997</v>
      </c>
      <c r="AH330" t="e">
        <f ca="1">IF(_xlfn.XLOOKUP(D330,'参考（不要动）'!A:A,'参考（不要动）'!B:B)&lt;1,"无养老金")</f>
        <v>#NAME?</v>
      </c>
      <c r="AI330" t="e">
        <f>IF(_xlfn.XLOOKUP(D330,'参考（不要动）'!D:D,'参考（不要动）'!E:E)&lt;1,"无公益岗工资")</f>
        <v>#N/A</v>
      </c>
      <c r="AJ330" t="e">
        <f ca="1">IF(_xlfn.XLOOKUP(D330,'参考（不要动）'!G:G,'参考（不要动）'!H:H)&lt;1,"无其他工资")</f>
        <v>#NAME?</v>
      </c>
      <c r="AK330" t="e">
        <f>IF(_xlfn.XLOOKUP(D330,'参考（不要动）'!J:J,'参考（不要动）'!K:K)&lt;1,"无低保金")</f>
        <v>#N/A</v>
      </c>
      <c r="AL330" t="e">
        <f>IF(_xlfn.XLOOKUP(D330,'参考（不要动）'!M:M,'参考（不要动）'!N:N)&lt;1,"无五保金")</f>
        <v>#N/A</v>
      </c>
      <c r="AM330" t="e">
        <f>IF(_xlfn.XLOOKUP(D330,'参考（不要动）'!P:P,'参考（不要动）'!Q:Q)&lt;1,"无产业奖励2000元")</f>
        <v>#N/A</v>
      </c>
      <c r="AN330" t="e">
        <f>_xlfn.XLOOKUP(D330,'参考（不要动）'!S:S,'参考（不要动）'!W:W)</f>
        <v>#N/A</v>
      </c>
      <c r="AO330" t="str">
        <f t="shared" si="58"/>
        <v>合格</v>
      </c>
      <c r="AP330" s="31">
        <f t="shared" si="59"/>
        <v>0.28571428571428598</v>
      </c>
      <c r="AQ330" s="31" t="str">
        <f t="shared" si="50"/>
        <v>合格</v>
      </c>
    </row>
    <row r="331" spans="1:43" ht="15">
      <c r="A331" s="18">
        <v>329</v>
      </c>
      <c r="B331" s="19" t="s">
        <v>1056</v>
      </c>
      <c r="C331" s="19" t="s">
        <v>1411</v>
      </c>
      <c r="D331" s="19" t="s">
        <v>1412</v>
      </c>
      <c r="E331" s="19" t="s">
        <v>1413</v>
      </c>
      <c r="F331" s="19" t="s">
        <v>1414</v>
      </c>
      <c r="G331" s="51" t="s">
        <v>1411</v>
      </c>
      <c r="H331" s="19">
        <v>4</v>
      </c>
      <c r="I331" s="19">
        <v>4</v>
      </c>
      <c r="J331" s="19" t="s">
        <v>47</v>
      </c>
      <c r="K331" s="19">
        <f t="shared" si="51"/>
        <v>1000</v>
      </c>
      <c r="L331" s="19"/>
      <c r="M331" s="19">
        <v>1000</v>
      </c>
      <c r="N331" s="19"/>
      <c r="O331" s="19">
        <f t="shared" si="52"/>
        <v>1238.73</v>
      </c>
      <c r="P331" s="19"/>
      <c r="Q331" s="19"/>
      <c r="R331" s="19"/>
      <c r="S331" s="19"/>
      <c r="T331" s="22"/>
      <c r="U331" s="22"/>
      <c r="V331" s="22"/>
      <c r="W331" s="19">
        <v>1238.73</v>
      </c>
      <c r="X331" s="19">
        <v>140000</v>
      </c>
      <c r="Y331" s="19">
        <f t="shared" si="53"/>
        <v>35000</v>
      </c>
      <c r="Z331" s="19">
        <v>35000</v>
      </c>
      <c r="AA331" s="19"/>
      <c r="AB331" s="19">
        <f t="shared" si="54"/>
        <v>142238.73000000001</v>
      </c>
      <c r="AC331" s="19">
        <f t="shared" si="55"/>
        <v>107238.73</v>
      </c>
      <c r="AD331" s="19">
        <f t="shared" si="56"/>
        <v>26809.682499999999</v>
      </c>
      <c r="AE331" s="19" t="s">
        <v>53</v>
      </c>
      <c r="AF331" s="25">
        <v>26559.68</v>
      </c>
      <c r="AG331" s="31">
        <f t="shared" si="57"/>
        <v>9.4128581368449708E-3</v>
      </c>
      <c r="AH331" t="e">
        <f ca="1">IF(_xlfn.XLOOKUP(D331,'参考（不要动）'!A:A,'参考（不要动）'!B:B)&lt;1,"无养老金")</f>
        <v>#NAME?</v>
      </c>
      <c r="AI331" t="e">
        <f>IF(_xlfn.XLOOKUP(D331,'参考（不要动）'!D:D,'参考（不要动）'!E:E)&lt;1,"无公益岗工资")</f>
        <v>#N/A</v>
      </c>
      <c r="AJ331" t="e">
        <f ca="1">IF(_xlfn.XLOOKUP(D331,'参考（不要动）'!G:G,'参考（不要动）'!H:H)&lt;1,"无其他工资")</f>
        <v>#NAME?</v>
      </c>
      <c r="AK331" t="e">
        <f>IF(_xlfn.XLOOKUP(D331,'参考（不要动）'!J:J,'参考（不要动）'!K:K)&lt;1,"无低保金")</f>
        <v>#N/A</v>
      </c>
      <c r="AL331" t="e">
        <f>IF(_xlfn.XLOOKUP(D331,'参考（不要动）'!M:M,'参考（不要动）'!N:N)&lt;1,"无五保金")</f>
        <v>#N/A</v>
      </c>
      <c r="AM331" t="e">
        <f>IF(_xlfn.XLOOKUP(D331,'参考（不要动）'!P:P,'参考（不要动）'!Q:Q)&lt;1,"无产业奖励2000元")</f>
        <v>#N/A</v>
      </c>
      <c r="AN331" t="e">
        <f>_xlfn.XLOOKUP(D331,'参考（不要动）'!S:S,'参考（不要动）'!W:W)</f>
        <v>#N/A</v>
      </c>
      <c r="AO331" t="str">
        <f t="shared" si="58"/>
        <v>合格</v>
      </c>
      <c r="AP331" s="31">
        <f t="shared" si="59"/>
        <v>0.25</v>
      </c>
      <c r="AQ331" s="31" t="str">
        <f t="shared" si="50"/>
        <v>合格</v>
      </c>
    </row>
    <row r="332" spans="1:43" ht="15">
      <c r="A332" s="18">
        <v>330</v>
      </c>
      <c r="B332" s="19" t="s">
        <v>1056</v>
      </c>
      <c r="C332" s="19" t="s">
        <v>1415</v>
      </c>
      <c r="D332" s="19" t="s">
        <v>1416</v>
      </c>
      <c r="E332" s="19" t="s">
        <v>1417</v>
      </c>
      <c r="F332" s="19" t="s">
        <v>1418</v>
      </c>
      <c r="G332" s="51" t="s">
        <v>1415</v>
      </c>
      <c r="H332" s="19">
        <v>4</v>
      </c>
      <c r="I332" s="19">
        <v>4</v>
      </c>
      <c r="J332" s="19" t="s">
        <v>47</v>
      </c>
      <c r="K332" s="19">
        <f t="shared" si="51"/>
        <v>70500</v>
      </c>
      <c r="L332" s="19"/>
      <c r="M332" s="19">
        <v>70500</v>
      </c>
      <c r="N332" s="19"/>
      <c r="O332" s="19">
        <f t="shared" si="52"/>
        <v>2424.25</v>
      </c>
      <c r="P332" s="19"/>
      <c r="Q332" s="19"/>
      <c r="R332" s="19"/>
      <c r="S332" s="19"/>
      <c r="T332" s="19"/>
      <c r="U332" s="19"/>
      <c r="V332" s="19"/>
      <c r="W332" s="19">
        <v>2424.25</v>
      </c>
      <c r="X332" s="19">
        <v>138000</v>
      </c>
      <c r="Y332" s="19">
        <f t="shared" si="53"/>
        <v>51000</v>
      </c>
      <c r="Z332" s="19">
        <v>51000</v>
      </c>
      <c r="AA332" s="19"/>
      <c r="AB332" s="19">
        <f t="shared" si="54"/>
        <v>210924.25</v>
      </c>
      <c r="AC332" s="19">
        <f t="shared" si="55"/>
        <v>159924.25</v>
      </c>
      <c r="AD332" s="19">
        <f t="shared" si="56"/>
        <v>39981.0625</v>
      </c>
      <c r="AE332" s="19" t="s">
        <v>53</v>
      </c>
      <c r="AF332" s="25">
        <v>39856.06</v>
      </c>
      <c r="AG332" s="31">
        <f t="shared" si="57"/>
        <v>3.1363486506193099E-3</v>
      </c>
      <c r="AH332" t="e">
        <f ca="1">IF(_xlfn.XLOOKUP(D332,'参考（不要动）'!A:A,'参考（不要动）'!B:B)&lt;1,"无养老金")</f>
        <v>#NAME?</v>
      </c>
      <c r="AI332" t="e">
        <f>IF(_xlfn.XLOOKUP(D332,'参考（不要动）'!D:D,'参考（不要动）'!E:E)&lt;1,"无公益岗工资")</f>
        <v>#N/A</v>
      </c>
      <c r="AJ332" t="e">
        <f ca="1">IF(_xlfn.XLOOKUP(D332,'参考（不要动）'!G:G,'参考（不要动）'!H:H)&lt;1,"无其他工资")</f>
        <v>#NAME?</v>
      </c>
      <c r="AK332" t="e">
        <f>IF(_xlfn.XLOOKUP(D332,'参考（不要动）'!J:J,'参考（不要动）'!K:K)&lt;1,"无低保金")</f>
        <v>#N/A</v>
      </c>
      <c r="AL332" t="e">
        <f>IF(_xlfn.XLOOKUP(D332,'参考（不要动）'!M:M,'参考（不要动）'!N:N)&lt;1,"无五保金")</f>
        <v>#N/A</v>
      </c>
      <c r="AM332" t="e">
        <f>IF(_xlfn.XLOOKUP(D332,'参考（不要动）'!P:P,'参考（不要动）'!Q:Q)&lt;1,"无产业奖励2000元")</f>
        <v>#N/A</v>
      </c>
      <c r="AN332" t="e">
        <f>_xlfn.XLOOKUP(D332,'参考（不要动）'!S:S,'参考（不要动）'!W:W)</f>
        <v>#N/A</v>
      </c>
      <c r="AO332" t="str">
        <f t="shared" si="58"/>
        <v>合格</v>
      </c>
      <c r="AP332" s="31">
        <f t="shared" si="59"/>
        <v>0.36956521739130399</v>
      </c>
      <c r="AQ332" s="31" t="str">
        <f t="shared" si="50"/>
        <v>合格</v>
      </c>
    </row>
    <row r="333" spans="1:43" ht="15">
      <c r="A333" s="18">
        <v>331</v>
      </c>
      <c r="B333" s="19" t="s">
        <v>1056</v>
      </c>
      <c r="C333" s="19" t="s">
        <v>1419</v>
      </c>
      <c r="D333" s="19" t="s">
        <v>1420</v>
      </c>
      <c r="E333" s="19" t="s">
        <v>1421</v>
      </c>
      <c r="F333" s="19" t="s">
        <v>1422</v>
      </c>
      <c r="G333" s="51" t="s">
        <v>1423</v>
      </c>
      <c r="H333" s="19">
        <v>1</v>
      </c>
      <c r="I333" s="19">
        <v>1</v>
      </c>
      <c r="J333" s="19" t="s">
        <v>47</v>
      </c>
      <c r="K333" s="19">
        <f t="shared" si="51"/>
        <v>0</v>
      </c>
      <c r="L333" s="19"/>
      <c r="M333" s="19"/>
      <c r="N333" s="19">
        <v>2800</v>
      </c>
      <c r="O333" s="19">
        <f t="shared" si="52"/>
        <v>10605</v>
      </c>
      <c r="P333" s="19"/>
      <c r="Q333" s="19">
        <v>9025</v>
      </c>
      <c r="R333" s="19"/>
      <c r="S333" s="19"/>
      <c r="T333" s="19"/>
      <c r="U333" s="19"/>
      <c r="V333" s="19"/>
      <c r="W333" s="19">
        <v>1580</v>
      </c>
      <c r="X333" s="19">
        <v>28000</v>
      </c>
      <c r="Y333" s="19">
        <f t="shared" si="53"/>
        <v>13000</v>
      </c>
      <c r="Z333" s="19">
        <v>13000</v>
      </c>
      <c r="AA333" s="19"/>
      <c r="AB333" s="19">
        <f t="shared" si="54"/>
        <v>41405</v>
      </c>
      <c r="AC333" s="19">
        <f t="shared" si="55"/>
        <v>28405</v>
      </c>
      <c r="AD333" s="19">
        <f t="shared" si="56"/>
        <v>28405</v>
      </c>
      <c r="AE333" s="19" t="s">
        <v>53</v>
      </c>
      <c r="AF333" s="25">
        <v>27213.1</v>
      </c>
      <c r="AG333" s="31">
        <f t="shared" si="57"/>
        <v>4.3798758686074003E-2</v>
      </c>
      <c r="AH333" t="e">
        <f ca="1">IF(_xlfn.XLOOKUP(D333,'参考（不要动）'!A:A,'参考（不要动）'!B:B)&lt;1,"无养老金")</f>
        <v>#NAME?</v>
      </c>
      <c r="AI333" t="e">
        <f>IF(_xlfn.XLOOKUP(D333,'参考（不要动）'!D:D,'参考（不要动）'!E:E)&lt;1,"无公益岗工资")</f>
        <v>#N/A</v>
      </c>
      <c r="AJ333" t="e">
        <f ca="1">IF(_xlfn.XLOOKUP(D333,'参考（不要动）'!G:G,'参考（不要动）'!H:H)&lt;1,"无其他工资")</f>
        <v>#NAME?</v>
      </c>
      <c r="AK333" t="e">
        <f>IF(_xlfn.XLOOKUP(D333,'参考（不要动）'!J:J,'参考（不要动）'!K:K)&lt;1,"无低保金")</f>
        <v>#N/A</v>
      </c>
      <c r="AL333" t="b">
        <f>IF(_xlfn.XLOOKUP(D333,'参考（不要动）'!M:M,'参考（不要动）'!N:N)&lt;1,"无五保金")</f>
        <v>0</v>
      </c>
      <c r="AM333" t="e">
        <f>IF(_xlfn.XLOOKUP(D333,'参考（不要动）'!P:P,'参考（不要动）'!Q:Q)&lt;1,"无产业奖励2000元")</f>
        <v>#N/A</v>
      </c>
      <c r="AN333" t="e">
        <f>_xlfn.XLOOKUP(D333,'参考（不要动）'!S:S,'参考（不要动）'!W:W)</f>
        <v>#N/A</v>
      </c>
      <c r="AO333" t="str">
        <f t="shared" si="58"/>
        <v>合格</v>
      </c>
      <c r="AP333" s="31">
        <f t="shared" si="59"/>
        <v>0.46428571428571402</v>
      </c>
      <c r="AQ333" s="31" t="str">
        <f t="shared" si="50"/>
        <v>合格</v>
      </c>
    </row>
    <row r="334" spans="1:43" ht="15">
      <c r="A334" s="18">
        <v>332</v>
      </c>
      <c r="B334" s="19" t="s">
        <v>1056</v>
      </c>
      <c r="C334" s="19" t="s">
        <v>1424</v>
      </c>
      <c r="D334" s="19" t="s">
        <v>1425</v>
      </c>
      <c r="E334" s="19" t="s">
        <v>1426</v>
      </c>
      <c r="F334" s="19" t="s">
        <v>1427</v>
      </c>
      <c r="G334" s="51" t="s">
        <v>1424</v>
      </c>
      <c r="H334" s="19">
        <v>2</v>
      </c>
      <c r="I334" s="19">
        <v>2</v>
      </c>
      <c r="J334" s="19" t="s">
        <v>47</v>
      </c>
      <c r="K334" s="19">
        <f t="shared" si="51"/>
        <v>10500</v>
      </c>
      <c r="L334" s="19"/>
      <c r="M334" s="22">
        <v>10500</v>
      </c>
      <c r="N334" s="19"/>
      <c r="O334" s="19">
        <f t="shared" si="52"/>
        <v>772.95</v>
      </c>
      <c r="P334" s="19"/>
      <c r="Q334" s="19"/>
      <c r="R334" s="19"/>
      <c r="S334" s="19"/>
      <c r="T334" s="19"/>
      <c r="U334" s="19"/>
      <c r="V334" s="19"/>
      <c r="W334" s="22">
        <v>772.95</v>
      </c>
      <c r="X334" s="22">
        <v>57000</v>
      </c>
      <c r="Y334" s="19">
        <f t="shared" si="53"/>
        <v>16500</v>
      </c>
      <c r="Z334" s="22">
        <v>16500</v>
      </c>
      <c r="AA334" s="22"/>
      <c r="AB334" s="19">
        <f t="shared" si="54"/>
        <v>68272.95</v>
      </c>
      <c r="AC334" s="19">
        <f t="shared" si="55"/>
        <v>51772.95</v>
      </c>
      <c r="AD334" s="19">
        <f t="shared" si="56"/>
        <v>25886.474999999999</v>
      </c>
      <c r="AE334" s="19" t="s">
        <v>48</v>
      </c>
      <c r="AF334" s="25">
        <v>25636.48</v>
      </c>
      <c r="AG334" s="31">
        <f t="shared" si="57"/>
        <v>9.7515337519034993E-3</v>
      </c>
      <c r="AH334" t="e">
        <f ca="1">IF(_xlfn.XLOOKUP(D334,'参考（不要动）'!A:A,'参考（不要动）'!B:B)&lt;1,"无养老金")</f>
        <v>#NAME?</v>
      </c>
      <c r="AI334" t="e">
        <f>IF(_xlfn.XLOOKUP(D334,'参考（不要动）'!D:D,'参考（不要动）'!E:E)&lt;1,"无公益岗工资")</f>
        <v>#N/A</v>
      </c>
      <c r="AJ334" t="e">
        <f ca="1">IF(_xlfn.XLOOKUP(D334,'参考（不要动）'!G:G,'参考（不要动）'!H:H)&lt;1,"无其他工资")</f>
        <v>#NAME?</v>
      </c>
      <c r="AK334" t="e">
        <f>IF(_xlfn.XLOOKUP(D334,'参考（不要动）'!J:J,'参考（不要动）'!K:K)&lt;1,"无低保金")</f>
        <v>#N/A</v>
      </c>
      <c r="AL334" t="e">
        <f>IF(_xlfn.XLOOKUP(D334,'参考（不要动）'!M:M,'参考（不要动）'!N:N)&lt;1,"无五保金")</f>
        <v>#N/A</v>
      </c>
      <c r="AM334" t="e">
        <f>IF(_xlfn.XLOOKUP(D334,'参考（不要动）'!P:P,'参考（不要动）'!Q:Q)&lt;1,"无产业奖励2000元")</f>
        <v>#N/A</v>
      </c>
      <c r="AN334" t="e">
        <f>_xlfn.XLOOKUP(D334,'参考（不要动）'!S:S,'参考（不要动）'!W:W)</f>
        <v>#N/A</v>
      </c>
      <c r="AO334" t="str">
        <f t="shared" si="58"/>
        <v>合格</v>
      </c>
      <c r="AP334" s="31">
        <f t="shared" si="59"/>
        <v>0.28947368421052599</v>
      </c>
      <c r="AQ334" s="31" t="str">
        <f t="shared" si="50"/>
        <v>合格</v>
      </c>
    </row>
    <row r="335" spans="1:43" ht="15">
      <c r="A335" s="18">
        <v>333</v>
      </c>
      <c r="B335" s="19" t="s">
        <v>1056</v>
      </c>
      <c r="C335" s="19" t="s">
        <v>1428</v>
      </c>
      <c r="D335" s="19" t="s">
        <v>1429</v>
      </c>
      <c r="E335" s="19" t="s">
        <v>1430</v>
      </c>
      <c r="F335" s="19" t="s">
        <v>1431</v>
      </c>
      <c r="G335" s="51" t="s">
        <v>1428</v>
      </c>
      <c r="H335" s="19">
        <v>3</v>
      </c>
      <c r="I335" s="19">
        <v>3</v>
      </c>
      <c r="J335" s="19" t="s">
        <v>47</v>
      </c>
      <c r="K335" s="19">
        <f t="shared" si="51"/>
        <v>35500</v>
      </c>
      <c r="L335" s="19"/>
      <c r="M335" s="22">
        <v>35500</v>
      </c>
      <c r="N335" s="22"/>
      <c r="O335" s="19">
        <f t="shared" si="52"/>
        <v>3257.59</v>
      </c>
      <c r="P335" s="19"/>
      <c r="Q335" s="19"/>
      <c r="R335" s="19"/>
      <c r="S335" s="19"/>
      <c r="T335" s="19"/>
      <c r="U335" s="19"/>
      <c r="V335" s="19"/>
      <c r="W335" s="22">
        <v>3257.59</v>
      </c>
      <c r="X335" s="22">
        <v>128000</v>
      </c>
      <c r="Y335" s="19">
        <f t="shared" si="53"/>
        <v>78000</v>
      </c>
      <c r="Z335" s="22">
        <v>78000</v>
      </c>
      <c r="AA335" s="22"/>
      <c r="AB335" s="19">
        <f t="shared" si="54"/>
        <v>166757.59</v>
      </c>
      <c r="AC335" s="19">
        <f t="shared" si="55"/>
        <v>88757.59</v>
      </c>
      <c r="AD335" s="19">
        <f t="shared" si="56"/>
        <v>29585.863333333298</v>
      </c>
      <c r="AE335" s="19" t="s">
        <v>53</v>
      </c>
      <c r="AF335" s="25">
        <v>29419.200000000001</v>
      </c>
      <c r="AG335" s="31">
        <f t="shared" si="57"/>
        <v>5.6651211906951103E-3</v>
      </c>
      <c r="AH335" t="e">
        <f ca="1">IF(_xlfn.XLOOKUP(D335,'参考（不要动）'!A:A,'参考（不要动）'!B:B)&lt;1,"无养老金")</f>
        <v>#NAME?</v>
      </c>
      <c r="AI335" t="e">
        <f>IF(_xlfn.XLOOKUP(D335,'参考（不要动）'!D:D,'参考（不要动）'!E:E)&lt;1,"无公益岗工资")</f>
        <v>#N/A</v>
      </c>
      <c r="AJ335" t="e">
        <f ca="1">IF(_xlfn.XLOOKUP(D335,'参考（不要动）'!G:G,'参考（不要动）'!H:H)&lt;1,"无其他工资")</f>
        <v>#NAME?</v>
      </c>
      <c r="AK335" t="e">
        <f>IF(_xlfn.XLOOKUP(D335,'参考（不要动）'!J:J,'参考（不要动）'!K:K)&lt;1,"无低保金")</f>
        <v>#N/A</v>
      </c>
      <c r="AL335" t="e">
        <f>IF(_xlfn.XLOOKUP(D335,'参考（不要动）'!M:M,'参考（不要动）'!N:N)&lt;1,"无五保金")</f>
        <v>#N/A</v>
      </c>
      <c r="AM335" t="e">
        <f>IF(_xlfn.XLOOKUP(D335,'参考（不要动）'!P:P,'参考（不要动）'!Q:Q)&lt;1,"无产业奖励2000元")</f>
        <v>#N/A</v>
      </c>
      <c r="AN335" t="e">
        <f>_xlfn.XLOOKUP(D335,'参考（不要动）'!S:S,'参考（不要动）'!W:W)</f>
        <v>#N/A</v>
      </c>
      <c r="AO335" t="str">
        <f t="shared" si="58"/>
        <v>合格</v>
      </c>
      <c r="AP335" s="31">
        <f t="shared" si="59"/>
        <v>0.609375</v>
      </c>
      <c r="AQ335" s="31" t="str">
        <f t="shared" si="50"/>
        <v>合格</v>
      </c>
    </row>
    <row r="336" spans="1:43" ht="15">
      <c r="A336" s="18">
        <v>334</v>
      </c>
      <c r="B336" s="19" t="s">
        <v>1056</v>
      </c>
      <c r="C336" s="19" t="s">
        <v>1432</v>
      </c>
      <c r="D336" s="19" t="s">
        <v>1433</v>
      </c>
      <c r="E336" s="19" t="s">
        <v>1434</v>
      </c>
      <c r="F336" s="19" t="s">
        <v>1435</v>
      </c>
      <c r="G336" s="51" t="s">
        <v>1432</v>
      </c>
      <c r="H336" s="19">
        <v>5</v>
      </c>
      <c r="I336" s="19">
        <v>5</v>
      </c>
      <c r="J336" s="19" t="s">
        <v>47</v>
      </c>
      <c r="K336" s="19">
        <f t="shared" si="51"/>
        <v>4000</v>
      </c>
      <c r="L336" s="19"/>
      <c r="M336" s="22">
        <v>4000</v>
      </c>
      <c r="N336" s="22"/>
      <c r="O336" s="19">
        <f t="shared" si="52"/>
        <v>10507.29</v>
      </c>
      <c r="P336" s="19"/>
      <c r="Q336" s="19"/>
      <c r="R336" s="19">
        <v>4032</v>
      </c>
      <c r="S336" s="19"/>
      <c r="T336" s="19"/>
      <c r="U336" s="19"/>
      <c r="V336" s="19"/>
      <c r="W336" s="22">
        <v>6475.29</v>
      </c>
      <c r="X336" s="22">
        <v>228000</v>
      </c>
      <c r="Y336" s="19">
        <f t="shared" si="53"/>
        <v>70000</v>
      </c>
      <c r="Z336" s="22">
        <v>70000</v>
      </c>
      <c r="AA336" s="22"/>
      <c r="AB336" s="19">
        <f t="shared" si="54"/>
        <v>242507.29</v>
      </c>
      <c r="AC336" s="19">
        <f t="shared" si="55"/>
        <v>172507.29</v>
      </c>
      <c r="AD336" s="19">
        <f t="shared" si="56"/>
        <v>34501.457999999999</v>
      </c>
      <c r="AE336" s="19" t="s">
        <v>53</v>
      </c>
      <c r="AF336" s="25">
        <v>32895.06</v>
      </c>
      <c r="AG336" s="31">
        <f t="shared" si="57"/>
        <v>4.8834019454592897E-2</v>
      </c>
      <c r="AH336" t="e">
        <f ca="1">IF(_xlfn.XLOOKUP(D336,'参考（不要动）'!A:A,'参考（不要动）'!B:B)&lt;1,"无养老金")</f>
        <v>#NAME?</v>
      </c>
      <c r="AI336" t="e">
        <f>IF(_xlfn.XLOOKUP(D336,'参考（不要动）'!D:D,'参考（不要动）'!E:E)&lt;1,"无公益岗工资")</f>
        <v>#N/A</v>
      </c>
      <c r="AJ336" t="e">
        <f ca="1">IF(_xlfn.XLOOKUP(D336,'参考（不要动）'!G:G,'参考（不要动）'!H:H)&lt;1,"无其他工资")</f>
        <v>#NAME?</v>
      </c>
      <c r="AK336" t="e">
        <f>IF(_xlfn.XLOOKUP(D336,'参考（不要动）'!J:J,'参考（不要动）'!K:K)&lt;1,"无低保金")</f>
        <v>#N/A</v>
      </c>
      <c r="AL336" t="e">
        <f>IF(_xlfn.XLOOKUP(D336,'参考（不要动）'!M:M,'参考（不要动）'!N:N)&lt;1,"无五保金")</f>
        <v>#N/A</v>
      </c>
      <c r="AM336" t="e">
        <f>IF(_xlfn.XLOOKUP(D336,'参考（不要动）'!P:P,'参考（不要动）'!Q:Q)&lt;1,"无产业奖励2000元")</f>
        <v>#N/A</v>
      </c>
      <c r="AN336" t="e">
        <f>_xlfn.XLOOKUP(D336,'参考（不要动）'!S:S,'参考（不要动）'!W:W)</f>
        <v>#N/A</v>
      </c>
      <c r="AO336" t="str">
        <f t="shared" si="58"/>
        <v>合格</v>
      </c>
      <c r="AP336" s="31">
        <f t="shared" si="59"/>
        <v>0.30701754385964902</v>
      </c>
      <c r="AQ336" s="31" t="str">
        <f t="shared" si="50"/>
        <v>合格</v>
      </c>
    </row>
    <row r="337" spans="1:43" ht="15">
      <c r="A337" s="18">
        <v>335</v>
      </c>
      <c r="B337" s="19" t="s">
        <v>1056</v>
      </c>
      <c r="C337" s="19" t="s">
        <v>1436</v>
      </c>
      <c r="D337" s="19" t="s">
        <v>1437</v>
      </c>
      <c r="E337" s="19" t="s">
        <v>1438</v>
      </c>
      <c r="F337" s="19" t="s">
        <v>1439</v>
      </c>
      <c r="G337" s="51" t="s">
        <v>1440</v>
      </c>
      <c r="H337" s="19">
        <v>2</v>
      </c>
      <c r="I337" s="19">
        <v>2</v>
      </c>
      <c r="J337" s="19" t="s">
        <v>47</v>
      </c>
      <c r="K337" s="19">
        <f t="shared" si="51"/>
        <v>0</v>
      </c>
      <c r="L337" s="19"/>
      <c r="M337" s="22"/>
      <c r="N337" s="22">
        <v>10300</v>
      </c>
      <c r="O337" s="19">
        <f t="shared" si="52"/>
        <v>22446.61</v>
      </c>
      <c r="P337" s="19">
        <v>8190</v>
      </c>
      <c r="Q337" s="19"/>
      <c r="R337" s="19">
        <v>4032</v>
      </c>
      <c r="S337" s="19"/>
      <c r="T337" s="19"/>
      <c r="U337" s="19"/>
      <c r="V337" s="19"/>
      <c r="W337" s="22">
        <v>10224.61</v>
      </c>
      <c r="X337" s="22"/>
      <c r="Y337" s="19">
        <f t="shared" si="53"/>
        <v>0</v>
      </c>
      <c r="Z337" s="22"/>
      <c r="AA337" s="22"/>
      <c r="AB337" s="19">
        <f t="shared" si="54"/>
        <v>32746.61</v>
      </c>
      <c r="AC337" s="19">
        <f t="shared" si="55"/>
        <v>32746.61</v>
      </c>
      <c r="AD337" s="19">
        <f t="shared" si="56"/>
        <v>16373.305</v>
      </c>
      <c r="AE337" s="19" t="s">
        <v>53</v>
      </c>
      <c r="AF337" s="25">
        <v>16320.22</v>
      </c>
      <c r="AG337" s="31">
        <f t="shared" si="57"/>
        <v>3.2527135050876101E-3</v>
      </c>
      <c r="AH337" t="e">
        <f ca="1">IF(_xlfn.XLOOKUP(D337,'参考（不要动）'!A:A,'参考（不要动）'!B:B)&lt;1,"无养老金")</f>
        <v>#NAME?</v>
      </c>
      <c r="AI337" t="e">
        <f>IF(_xlfn.XLOOKUP(D337,'参考（不要动）'!D:D,'参考（不要动）'!E:E)&lt;1,"无公益岗工资")</f>
        <v>#N/A</v>
      </c>
      <c r="AJ337" t="e">
        <f ca="1">IF(_xlfn.XLOOKUP(D337,'参考（不要动）'!G:G,'参考（不要动）'!H:H)&lt;1,"无其他工资")</f>
        <v>#NAME?</v>
      </c>
      <c r="AK337" t="b">
        <f>IF(_xlfn.XLOOKUP(D337,'参考（不要动）'!J:J,'参考（不要动）'!K:K)&lt;1,"无低保金")</f>
        <v>0</v>
      </c>
      <c r="AL337" t="e">
        <f>IF(_xlfn.XLOOKUP(D337,'参考（不要动）'!M:M,'参考（不要动）'!N:N)&lt;1,"无五保金")</f>
        <v>#N/A</v>
      </c>
      <c r="AM337" t="e">
        <f>IF(_xlfn.XLOOKUP(D337,'参考（不要动）'!P:P,'参考（不要动）'!Q:Q)&lt;1,"无产业奖励2000元")</f>
        <v>#N/A</v>
      </c>
      <c r="AN337" t="e">
        <f>_xlfn.XLOOKUP(D337,'参考（不要动）'!S:S,'参考（不要动）'!W:W)</f>
        <v>#N/A</v>
      </c>
      <c r="AO337" t="str">
        <f t="shared" si="58"/>
        <v>合格</v>
      </c>
      <c r="AP337" s="31" t="e">
        <f t="shared" si="59"/>
        <v>#DIV/0!</v>
      </c>
      <c r="AQ337" s="31" t="e">
        <f t="shared" si="50"/>
        <v>#DIV/0!</v>
      </c>
    </row>
    <row r="338" spans="1:43" ht="15">
      <c r="A338" s="18">
        <v>336</v>
      </c>
      <c r="B338" s="19" t="s">
        <v>1056</v>
      </c>
      <c r="C338" s="19" t="s">
        <v>1441</v>
      </c>
      <c r="D338" s="19" t="s">
        <v>1442</v>
      </c>
      <c r="E338" s="19" t="s">
        <v>1443</v>
      </c>
      <c r="F338" s="19" t="s">
        <v>1444</v>
      </c>
      <c r="G338" s="51" t="s">
        <v>1441</v>
      </c>
      <c r="H338" s="19">
        <v>6</v>
      </c>
      <c r="I338" s="19">
        <v>6</v>
      </c>
      <c r="J338" s="19" t="s">
        <v>47</v>
      </c>
      <c r="K338" s="19">
        <f t="shared" si="51"/>
        <v>5000</v>
      </c>
      <c r="L338" s="19"/>
      <c r="M338" s="22">
        <v>5000</v>
      </c>
      <c r="N338" s="22"/>
      <c r="O338" s="19">
        <f t="shared" si="52"/>
        <v>9655.14</v>
      </c>
      <c r="P338" s="19"/>
      <c r="Q338" s="19"/>
      <c r="R338" s="19">
        <v>3792</v>
      </c>
      <c r="S338" s="19"/>
      <c r="T338" s="19"/>
      <c r="U338" s="19"/>
      <c r="V338" s="19"/>
      <c r="W338" s="22">
        <v>5863.14</v>
      </c>
      <c r="X338" s="22">
        <v>280000</v>
      </c>
      <c r="Y338" s="19">
        <f t="shared" si="53"/>
        <v>95000</v>
      </c>
      <c r="Z338" s="22">
        <v>95000</v>
      </c>
      <c r="AA338" s="22"/>
      <c r="AB338" s="19">
        <f t="shared" si="54"/>
        <v>294655.14</v>
      </c>
      <c r="AC338" s="19">
        <f t="shared" si="55"/>
        <v>199655.14</v>
      </c>
      <c r="AD338" s="19">
        <f t="shared" si="56"/>
        <v>33275.856666666703</v>
      </c>
      <c r="AE338" s="19" t="s">
        <v>53</v>
      </c>
      <c r="AF338" s="25">
        <v>31810.52</v>
      </c>
      <c r="AG338" s="31">
        <f t="shared" si="57"/>
        <v>4.6064530434167798E-2</v>
      </c>
      <c r="AH338" t="e">
        <f ca="1">IF(_xlfn.XLOOKUP(D338,'参考（不要动）'!A:A,'参考（不要动）'!B:B)&lt;1,"无养老金")</f>
        <v>#NAME?</v>
      </c>
      <c r="AI338" t="e">
        <f>IF(_xlfn.XLOOKUP(D338,'参考（不要动）'!D:D,'参考（不要动）'!E:E)&lt;1,"无公益岗工资")</f>
        <v>#N/A</v>
      </c>
      <c r="AJ338" t="e">
        <f ca="1">IF(_xlfn.XLOOKUP(D338,'参考（不要动）'!G:G,'参考（不要动）'!H:H)&lt;1,"无其他工资")</f>
        <v>#NAME?</v>
      </c>
      <c r="AK338" t="e">
        <f>IF(_xlfn.XLOOKUP(D338,'参考（不要动）'!J:J,'参考（不要动）'!K:K)&lt;1,"无低保金")</f>
        <v>#N/A</v>
      </c>
      <c r="AL338" t="e">
        <f>IF(_xlfn.XLOOKUP(D338,'参考（不要动）'!M:M,'参考（不要动）'!N:N)&lt;1,"无五保金")</f>
        <v>#N/A</v>
      </c>
      <c r="AM338" t="e">
        <f>IF(_xlfn.XLOOKUP(D338,'参考（不要动）'!P:P,'参考（不要动）'!Q:Q)&lt;1,"无产业奖励2000元")</f>
        <v>#N/A</v>
      </c>
      <c r="AN338" t="e">
        <f>_xlfn.XLOOKUP(D338,'参考（不要动）'!S:S,'参考（不要动）'!W:W)</f>
        <v>#N/A</v>
      </c>
      <c r="AO338" t="str">
        <f t="shared" si="58"/>
        <v>合格</v>
      </c>
      <c r="AP338" s="31">
        <f t="shared" si="59"/>
        <v>0.33928571428571402</v>
      </c>
      <c r="AQ338" s="31" t="str">
        <f t="shared" si="50"/>
        <v>合格</v>
      </c>
    </row>
    <row r="339" spans="1:43" ht="15">
      <c r="A339" s="18">
        <v>337</v>
      </c>
      <c r="B339" s="19" t="s">
        <v>1056</v>
      </c>
      <c r="C339" s="19" t="s">
        <v>1445</v>
      </c>
      <c r="D339" s="19" t="s">
        <v>1446</v>
      </c>
      <c r="E339" s="19" t="s">
        <v>1447</v>
      </c>
      <c r="F339" s="19" t="s">
        <v>1448</v>
      </c>
      <c r="G339" s="51" t="s">
        <v>1445</v>
      </c>
      <c r="H339" s="19">
        <v>1</v>
      </c>
      <c r="I339" s="19">
        <v>1</v>
      </c>
      <c r="J339" s="19" t="s">
        <v>47</v>
      </c>
      <c r="K339" s="19">
        <f t="shared" si="51"/>
        <v>0</v>
      </c>
      <c r="L339" s="19"/>
      <c r="M339" s="22"/>
      <c r="N339" s="22">
        <v>8000</v>
      </c>
      <c r="O339" s="19">
        <f t="shared" si="52"/>
        <v>9062.82</v>
      </c>
      <c r="P339" s="19">
        <v>2965</v>
      </c>
      <c r="Q339" s="19"/>
      <c r="R339" s="22">
        <v>2016</v>
      </c>
      <c r="S339" s="19"/>
      <c r="T339" s="19"/>
      <c r="U339" s="19"/>
      <c r="V339" s="19"/>
      <c r="W339" s="22">
        <v>4081.82</v>
      </c>
      <c r="X339" s="22"/>
      <c r="Y339" s="19">
        <f t="shared" si="53"/>
        <v>0</v>
      </c>
      <c r="Z339" s="22"/>
      <c r="AA339" s="22"/>
      <c r="AB339" s="19">
        <f t="shared" si="54"/>
        <v>17062.82</v>
      </c>
      <c r="AC339" s="19">
        <f t="shared" si="55"/>
        <v>17062.82</v>
      </c>
      <c r="AD339" s="19">
        <f t="shared" si="56"/>
        <v>17062.82</v>
      </c>
      <c r="AE339" s="19" t="s">
        <v>53</v>
      </c>
      <c r="AF339" s="25">
        <v>15006.66</v>
      </c>
      <c r="AG339" s="30">
        <f t="shared" si="57"/>
        <v>0.137016498008218</v>
      </c>
      <c r="AH339" t="e">
        <f ca="1">IF(_xlfn.XLOOKUP(D339,'参考（不要动）'!A:A,'参考（不要动）'!B:B)&lt;1,"无养老金")</f>
        <v>#NAME?</v>
      </c>
      <c r="AI339" t="e">
        <f>IF(_xlfn.XLOOKUP(D339,'参考（不要动）'!D:D,'参考（不要动）'!E:E)&lt;1,"无公益岗工资")</f>
        <v>#N/A</v>
      </c>
      <c r="AJ339" t="e">
        <f ca="1">IF(_xlfn.XLOOKUP(D339,'参考（不要动）'!G:G,'参考（不要动）'!H:H)&lt;1,"无其他工资")</f>
        <v>#NAME?</v>
      </c>
      <c r="AK339" t="b">
        <f>IF(_xlfn.XLOOKUP(D339,'参考（不要动）'!J:J,'参考（不要动）'!K:K)&lt;1,"无低保金")</f>
        <v>0</v>
      </c>
      <c r="AL339" t="e">
        <f>IF(_xlfn.XLOOKUP(D339,'参考（不要动）'!M:M,'参考（不要动）'!N:N)&lt;1,"无五保金")</f>
        <v>#N/A</v>
      </c>
      <c r="AM339" t="e">
        <f>IF(_xlfn.XLOOKUP(D339,'参考（不要动）'!P:P,'参考（不要动）'!Q:Q)&lt;1,"无产业奖励2000元")</f>
        <v>#N/A</v>
      </c>
      <c r="AN339" t="e">
        <f>_xlfn.XLOOKUP(D339,'参考（不要动）'!S:S,'参考（不要动）'!W:W)</f>
        <v>#N/A</v>
      </c>
      <c r="AO339" t="str">
        <f t="shared" si="58"/>
        <v>合格</v>
      </c>
      <c r="AP339" s="31" t="e">
        <f t="shared" si="59"/>
        <v>#DIV/0!</v>
      </c>
      <c r="AQ339" s="31" t="e">
        <f t="shared" si="50"/>
        <v>#DIV/0!</v>
      </c>
    </row>
    <row r="340" spans="1:43" ht="15">
      <c r="A340" s="18">
        <v>338</v>
      </c>
      <c r="B340" s="19" t="s">
        <v>1056</v>
      </c>
      <c r="C340" s="19" t="s">
        <v>1449</v>
      </c>
      <c r="D340" s="19" t="s">
        <v>1450</v>
      </c>
      <c r="E340" s="19" t="s">
        <v>1451</v>
      </c>
      <c r="F340" s="19" t="s">
        <v>1452</v>
      </c>
      <c r="G340" s="51" t="s">
        <v>1449</v>
      </c>
      <c r="H340" s="19">
        <v>2</v>
      </c>
      <c r="I340" s="19">
        <v>2</v>
      </c>
      <c r="J340" s="19" t="s">
        <v>47</v>
      </c>
      <c r="K340" s="19">
        <f t="shared" si="51"/>
        <v>0</v>
      </c>
      <c r="L340" s="19"/>
      <c r="M340" s="22"/>
      <c r="N340" s="22"/>
      <c r="O340" s="19">
        <f t="shared" si="52"/>
        <v>19959.47</v>
      </c>
      <c r="P340" s="19">
        <v>2100</v>
      </c>
      <c r="Q340" s="19"/>
      <c r="R340" s="19">
        <v>3792</v>
      </c>
      <c r="S340" s="19"/>
      <c r="T340" s="19"/>
      <c r="U340" s="19"/>
      <c r="V340" s="19"/>
      <c r="W340" s="22">
        <v>14067.47</v>
      </c>
      <c r="X340" s="22">
        <v>43000</v>
      </c>
      <c r="Y340" s="19">
        <f t="shared" si="53"/>
        <v>18000</v>
      </c>
      <c r="Z340" s="22">
        <v>18000</v>
      </c>
      <c r="AA340" s="22"/>
      <c r="AB340" s="19">
        <f t="shared" si="54"/>
        <v>62959.47</v>
      </c>
      <c r="AC340" s="19">
        <f t="shared" si="55"/>
        <v>44959.47</v>
      </c>
      <c r="AD340" s="19">
        <f t="shared" si="56"/>
        <v>22479.735000000001</v>
      </c>
      <c r="AE340" s="19" t="s">
        <v>53</v>
      </c>
      <c r="AF340" s="25">
        <v>19433.740000000002</v>
      </c>
      <c r="AG340" s="30">
        <f t="shared" si="57"/>
        <v>0.15673745763810801</v>
      </c>
      <c r="AH340" t="e">
        <f ca="1">IF(_xlfn.XLOOKUP(D340,'参考（不要动）'!A:A,'参考（不要动）'!B:B)&lt;1,"无养老金")</f>
        <v>#NAME?</v>
      </c>
      <c r="AI340" t="e">
        <f>IF(_xlfn.XLOOKUP(D340,'参考（不要动）'!D:D,'参考（不要动）'!E:E)&lt;1,"无公益岗工资")</f>
        <v>#N/A</v>
      </c>
      <c r="AJ340" t="e">
        <f ca="1">IF(_xlfn.XLOOKUP(D340,'参考（不要动）'!G:G,'参考（不要动）'!H:H)&lt;1,"无其他工资")</f>
        <v>#NAME?</v>
      </c>
      <c r="AK340" t="b">
        <f>IF(_xlfn.XLOOKUP(D340,'参考（不要动）'!J:J,'参考（不要动）'!K:K)&lt;1,"无低保金")</f>
        <v>0</v>
      </c>
      <c r="AL340" t="e">
        <f>IF(_xlfn.XLOOKUP(D340,'参考（不要动）'!M:M,'参考（不要动）'!N:N)&lt;1,"无五保金")</f>
        <v>#N/A</v>
      </c>
      <c r="AM340" t="e">
        <f>IF(_xlfn.XLOOKUP(D340,'参考（不要动）'!P:P,'参考（不要动）'!Q:Q)&lt;1,"无产业奖励2000元")</f>
        <v>#N/A</v>
      </c>
      <c r="AN340" t="e">
        <f>_xlfn.XLOOKUP(D340,'参考（不要动）'!S:S,'参考（不要动）'!W:W)</f>
        <v>#N/A</v>
      </c>
      <c r="AO340" t="str">
        <f t="shared" si="58"/>
        <v>合格</v>
      </c>
      <c r="AP340" s="31">
        <f t="shared" si="59"/>
        <v>0.418604651162791</v>
      </c>
      <c r="AQ340" s="31" t="str">
        <f t="shared" si="50"/>
        <v>合格</v>
      </c>
    </row>
    <row r="341" spans="1:43" ht="15">
      <c r="A341" s="18">
        <v>339</v>
      </c>
      <c r="B341" s="19" t="s">
        <v>1056</v>
      </c>
      <c r="C341" s="19" t="s">
        <v>1453</v>
      </c>
      <c r="D341" s="19" t="s">
        <v>1454</v>
      </c>
      <c r="E341" s="19" t="s">
        <v>1455</v>
      </c>
      <c r="F341" s="19" t="s">
        <v>1456</v>
      </c>
      <c r="G341" s="51" t="s">
        <v>1453</v>
      </c>
      <c r="H341" s="19">
        <v>1</v>
      </c>
      <c r="I341" s="19">
        <v>1</v>
      </c>
      <c r="J341" s="19" t="s">
        <v>47</v>
      </c>
      <c r="K341" s="19">
        <f t="shared" si="51"/>
        <v>28000</v>
      </c>
      <c r="L341" s="19"/>
      <c r="M341" s="22">
        <v>28000</v>
      </c>
      <c r="N341" s="22">
        <v>5500</v>
      </c>
      <c r="O341" s="19">
        <f t="shared" si="52"/>
        <v>1212.54</v>
      </c>
      <c r="P341" s="19"/>
      <c r="Q341" s="19"/>
      <c r="R341" s="19"/>
      <c r="S341" s="19"/>
      <c r="T341" s="19"/>
      <c r="U341" s="19"/>
      <c r="V341" s="19"/>
      <c r="W341" s="22">
        <v>1212.54</v>
      </c>
      <c r="X341" s="22"/>
      <c r="Y341" s="19">
        <f t="shared" si="53"/>
        <v>0</v>
      </c>
      <c r="Z341" s="22"/>
      <c r="AA341" s="22"/>
      <c r="AB341" s="19">
        <f t="shared" si="54"/>
        <v>34712.54</v>
      </c>
      <c r="AC341" s="19">
        <f t="shared" si="55"/>
        <v>34712.54</v>
      </c>
      <c r="AD341" s="19">
        <f t="shared" si="56"/>
        <v>34712.54</v>
      </c>
      <c r="AE341" s="19" t="s">
        <v>53</v>
      </c>
      <c r="AF341" s="25">
        <v>31712.54</v>
      </c>
      <c r="AG341" s="30">
        <f t="shared" si="57"/>
        <v>9.45998018449484E-2</v>
      </c>
      <c r="AH341" t="e">
        <f ca="1">IF(_xlfn.XLOOKUP(D341,'参考（不要动）'!A:A,'参考（不要动）'!B:B)&lt;1,"无养老金")</f>
        <v>#NAME?</v>
      </c>
      <c r="AI341" t="e">
        <f>IF(_xlfn.XLOOKUP(D341,'参考（不要动）'!D:D,'参考（不要动）'!E:E)&lt;1,"无公益岗工资")</f>
        <v>#N/A</v>
      </c>
      <c r="AJ341" t="e">
        <f ca="1">IF(_xlfn.XLOOKUP(D341,'参考（不要动）'!G:G,'参考（不要动）'!H:H)&lt;1,"无其他工资")</f>
        <v>#NAME?</v>
      </c>
      <c r="AK341" t="e">
        <f>IF(_xlfn.XLOOKUP(D341,'参考（不要动）'!J:J,'参考（不要动）'!K:K)&lt;1,"无低保金")</f>
        <v>#N/A</v>
      </c>
      <c r="AL341" t="e">
        <f>IF(_xlfn.XLOOKUP(D341,'参考（不要动）'!M:M,'参考（不要动）'!N:N)&lt;1,"无五保金")</f>
        <v>#N/A</v>
      </c>
      <c r="AM341" t="e">
        <f>IF(_xlfn.XLOOKUP(D341,'参考（不要动）'!P:P,'参考（不要动）'!Q:Q)&lt;1,"无产业奖励2000元")</f>
        <v>#N/A</v>
      </c>
      <c r="AN341" t="e">
        <f>_xlfn.XLOOKUP(D341,'参考（不要动）'!S:S,'参考（不要动）'!W:W)</f>
        <v>#N/A</v>
      </c>
      <c r="AO341" t="str">
        <f t="shared" si="58"/>
        <v>合格</v>
      </c>
      <c r="AP341" s="31" t="e">
        <f t="shared" si="59"/>
        <v>#DIV/0!</v>
      </c>
      <c r="AQ341" s="31" t="e">
        <f t="shared" si="50"/>
        <v>#DIV/0!</v>
      </c>
    </row>
    <row r="342" spans="1:43" ht="15">
      <c r="A342" s="18">
        <v>340</v>
      </c>
      <c r="B342" s="19" t="s">
        <v>1056</v>
      </c>
      <c r="C342" s="19" t="s">
        <v>1457</v>
      </c>
      <c r="D342" s="19" t="s">
        <v>1458</v>
      </c>
      <c r="E342" s="19" t="s">
        <v>1459</v>
      </c>
      <c r="F342" s="19" t="s">
        <v>1460</v>
      </c>
      <c r="G342" s="51" t="s">
        <v>1457</v>
      </c>
      <c r="H342" s="19">
        <v>4</v>
      </c>
      <c r="I342" s="19">
        <v>4</v>
      </c>
      <c r="J342" s="19" t="s">
        <v>47</v>
      </c>
      <c r="K342" s="19">
        <f t="shared" si="51"/>
        <v>0</v>
      </c>
      <c r="L342" s="19"/>
      <c r="M342" s="22"/>
      <c r="N342" s="22">
        <v>52000</v>
      </c>
      <c r="O342" s="19">
        <f t="shared" si="52"/>
        <v>1231.9000000000001</v>
      </c>
      <c r="P342" s="19"/>
      <c r="Q342" s="19"/>
      <c r="R342" s="19"/>
      <c r="S342" s="19"/>
      <c r="T342" s="19"/>
      <c r="U342" s="19"/>
      <c r="V342" s="19"/>
      <c r="W342" s="22">
        <v>1231.9000000000001</v>
      </c>
      <c r="X342" s="22">
        <v>154000</v>
      </c>
      <c r="Y342" s="19">
        <f t="shared" si="53"/>
        <v>86000</v>
      </c>
      <c r="Z342" s="22">
        <v>86000</v>
      </c>
      <c r="AA342" s="22"/>
      <c r="AB342" s="19">
        <f t="shared" si="54"/>
        <v>207231.9</v>
      </c>
      <c r="AC342" s="19">
        <f t="shared" si="55"/>
        <v>121231.9</v>
      </c>
      <c r="AD342" s="19">
        <f t="shared" si="56"/>
        <v>30307.974999999999</v>
      </c>
      <c r="AE342" s="19" t="s">
        <v>53</v>
      </c>
      <c r="AF342" s="25">
        <v>29807.98</v>
      </c>
      <c r="AG342" s="31">
        <f t="shared" si="57"/>
        <v>1.67738639116102E-2</v>
      </c>
      <c r="AH342" t="e">
        <f ca="1">IF(_xlfn.XLOOKUP(D342,'参考（不要动）'!A:A,'参考（不要动）'!B:B)&lt;1,"无养老金")</f>
        <v>#NAME?</v>
      </c>
      <c r="AI342" t="e">
        <f>IF(_xlfn.XLOOKUP(D342,'参考（不要动）'!D:D,'参考（不要动）'!E:E)&lt;1,"无公益岗工资")</f>
        <v>#N/A</v>
      </c>
      <c r="AJ342" t="e">
        <f ca="1">IF(_xlfn.XLOOKUP(D342,'参考（不要动）'!G:G,'参考（不要动）'!H:H)&lt;1,"无其他工资")</f>
        <v>#NAME?</v>
      </c>
      <c r="AK342" t="e">
        <f>IF(_xlfn.XLOOKUP(D342,'参考（不要动）'!J:J,'参考（不要动）'!K:K)&lt;1,"无低保金")</f>
        <v>#N/A</v>
      </c>
      <c r="AL342" t="e">
        <f>IF(_xlfn.XLOOKUP(D342,'参考（不要动）'!M:M,'参考（不要动）'!N:N)&lt;1,"无五保金")</f>
        <v>#N/A</v>
      </c>
      <c r="AM342" t="e">
        <f>IF(_xlfn.XLOOKUP(D342,'参考（不要动）'!P:P,'参考（不要动）'!Q:Q)&lt;1,"无产业奖励2000元")</f>
        <v>#N/A</v>
      </c>
      <c r="AN342" t="e">
        <f>_xlfn.XLOOKUP(D342,'参考（不要动）'!S:S,'参考（不要动）'!W:W)</f>
        <v>#N/A</v>
      </c>
      <c r="AO342" t="str">
        <f t="shared" si="58"/>
        <v>合格</v>
      </c>
      <c r="AP342" s="31">
        <f t="shared" si="59"/>
        <v>0.55844155844155796</v>
      </c>
      <c r="AQ342" s="31" t="str">
        <f t="shared" si="50"/>
        <v>合格</v>
      </c>
    </row>
    <row r="343" spans="1:43" ht="15">
      <c r="A343" s="18">
        <v>341</v>
      </c>
      <c r="B343" s="19" t="s">
        <v>1056</v>
      </c>
      <c r="C343" s="19" t="s">
        <v>1461</v>
      </c>
      <c r="D343" s="19" t="s">
        <v>1462</v>
      </c>
      <c r="E343" s="19" t="s">
        <v>1463</v>
      </c>
      <c r="F343" s="19" t="s">
        <v>1464</v>
      </c>
      <c r="G343" s="51" t="s">
        <v>1461</v>
      </c>
      <c r="H343" s="19">
        <v>6</v>
      </c>
      <c r="I343" s="19">
        <v>6</v>
      </c>
      <c r="J343" s="19" t="s">
        <v>47</v>
      </c>
      <c r="K343" s="19">
        <f t="shared" si="51"/>
        <v>20500</v>
      </c>
      <c r="L343" s="19"/>
      <c r="M343" s="22">
        <v>20500</v>
      </c>
      <c r="N343" s="22">
        <v>30000</v>
      </c>
      <c r="O343" s="19">
        <f t="shared" si="52"/>
        <v>3580.12</v>
      </c>
      <c r="P343" s="19"/>
      <c r="Q343" s="19"/>
      <c r="R343" s="19"/>
      <c r="S343" s="19"/>
      <c r="T343" s="19"/>
      <c r="U343" s="19"/>
      <c r="V343" s="19"/>
      <c r="W343" s="22">
        <v>3580.12</v>
      </c>
      <c r="X343" s="22">
        <v>227000</v>
      </c>
      <c r="Y343" s="19">
        <f t="shared" si="53"/>
        <v>60000</v>
      </c>
      <c r="Z343" s="22">
        <v>60000</v>
      </c>
      <c r="AA343" s="22"/>
      <c r="AB343" s="19">
        <f t="shared" si="54"/>
        <v>281080.12</v>
      </c>
      <c r="AC343" s="19">
        <f t="shared" si="55"/>
        <v>221080.12</v>
      </c>
      <c r="AD343" s="19">
        <f t="shared" si="56"/>
        <v>36846.686666666697</v>
      </c>
      <c r="AE343" s="19" t="s">
        <v>53</v>
      </c>
      <c r="AF343" s="25">
        <v>36263.35</v>
      </c>
      <c r="AG343" s="31">
        <f t="shared" si="57"/>
        <v>1.6086121846622E-2</v>
      </c>
      <c r="AH343" t="e">
        <f ca="1">IF(_xlfn.XLOOKUP(D343,'参考（不要动）'!A:A,'参考（不要动）'!B:B)&lt;1,"无养老金")</f>
        <v>#NAME?</v>
      </c>
      <c r="AI343" t="e">
        <f>IF(_xlfn.XLOOKUP(D343,'参考（不要动）'!D:D,'参考（不要动）'!E:E)&lt;1,"无公益岗工资")</f>
        <v>#N/A</v>
      </c>
      <c r="AJ343" t="e">
        <f ca="1">IF(_xlfn.XLOOKUP(D343,'参考（不要动）'!G:G,'参考（不要动）'!H:H)&lt;1,"无其他工资")</f>
        <v>#NAME?</v>
      </c>
      <c r="AK343" t="e">
        <f>IF(_xlfn.XLOOKUP(D343,'参考（不要动）'!J:J,'参考（不要动）'!K:K)&lt;1,"无低保金")</f>
        <v>#N/A</v>
      </c>
      <c r="AL343" t="e">
        <f>IF(_xlfn.XLOOKUP(D343,'参考（不要动）'!M:M,'参考（不要动）'!N:N)&lt;1,"无五保金")</f>
        <v>#N/A</v>
      </c>
      <c r="AM343" t="e">
        <f>IF(_xlfn.XLOOKUP(D343,'参考（不要动）'!P:P,'参考（不要动）'!Q:Q)&lt;1,"无产业奖励2000元")</f>
        <v>#N/A</v>
      </c>
      <c r="AN343" t="e">
        <f>_xlfn.XLOOKUP(D343,'参考（不要动）'!S:S,'参考（不要动）'!W:W)</f>
        <v>#N/A</v>
      </c>
      <c r="AO343" t="str">
        <f t="shared" si="58"/>
        <v>合格</v>
      </c>
      <c r="AP343" s="31">
        <f t="shared" si="59"/>
        <v>0.26431718061673998</v>
      </c>
      <c r="AQ343" s="31" t="str">
        <f t="shared" si="50"/>
        <v>合格</v>
      </c>
    </row>
    <row r="344" spans="1:43" ht="15">
      <c r="A344" s="18">
        <v>342</v>
      </c>
      <c r="B344" s="19" t="s">
        <v>1056</v>
      </c>
      <c r="C344" s="19" t="s">
        <v>1465</v>
      </c>
      <c r="D344" s="19" t="s">
        <v>1466</v>
      </c>
      <c r="E344" s="19" t="s">
        <v>1467</v>
      </c>
      <c r="F344" s="19" t="s">
        <v>1468</v>
      </c>
      <c r="G344" s="51" t="s">
        <v>1465</v>
      </c>
      <c r="H344" s="19">
        <v>3</v>
      </c>
      <c r="I344" s="19">
        <v>3</v>
      </c>
      <c r="J344" s="19" t="s">
        <v>47</v>
      </c>
      <c r="K344" s="19">
        <f t="shared" si="51"/>
        <v>29460</v>
      </c>
      <c r="L344" s="19">
        <v>8700</v>
      </c>
      <c r="M344" s="22">
        <v>20760</v>
      </c>
      <c r="N344" s="22"/>
      <c r="O344" s="19">
        <f t="shared" si="52"/>
        <v>1937.47</v>
      </c>
      <c r="P344" s="19"/>
      <c r="Q344" s="19"/>
      <c r="R344" s="19"/>
      <c r="S344" s="19"/>
      <c r="T344" s="19"/>
      <c r="U344" s="19"/>
      <c r="V344" s="19"/>
      <c r="W344" s="22">
        <v>1937.47</v>
      </c>
      <c r="X344" s="22">
        <v>140000</v>
      </c>
      <c r="Y344" s="19">
        <f t="shared" si="53"/>
        <v>73000</v>
      </c>
      <c r="Z344" s="22">
        <v>73000</v>
      </c>
      <c r="AA344" s="22"/>
      <c r="AB344" s="19">
        <f t="shared" si="54"/>
        <v>171397.47</v>
      </c>
      <c r="AC344" s="19">
        <f t="shared" si="55"/>
        <v>98397.47</v>
      </c>
      <c r="AD344" s="19">
        <f t="shared" si="56"/>
        <v>32799.156666666699</v>
      </c>
      <c r="AE344" s="19" t="s">
        <v>48</v>
      </c>
      <c r="AF344" s="25">
        <v>29312.49</v>
      </c>
      <c r="AG344" s="30">
        <f t="shared" si="57"/>
        <v>0.118948157139387</v>
      </c>
      <c r="AH344" t="e">
        <f ca="1">IF(_xlfn.XLOOKUP(D344,'参考（不要动）'!A:A,'参考（不要动）'!B:B)&lt;1,"无养老金")</f>
        <v>#NAME?</v>
      </c>
      <c r="AI344" t="b">
        <f>IF(_xlfn.XLOOKUP(D344,'参考（不要动）'!D:D,'参考（不要动）'!E:E)&lt;1,"无公益岗工资")</f>
        <v>0</v>
      </c>
      <c r="AJ344" t="e">
        <f ca="1">IF(_xlfn.XLOOKUP(D344,'参考（不要动）'!G:G,'参考（不要动）'!H:H)&lt;1,"无其他工资")</f>
        <v>#NAME?</v>
      </c>
      <c r="AK344" t="e">
        <f>IF(_xlfn.XLOOKUP(D344,'参考（不要动）'!J:J,'参考（不要动）'!K:K)&lt;1,"无低保金")</f>
        <v>#N/A</v>
      </c>
      <c r="AL344" t="e">
        <f>IF(_xlfn.XLOOKUP(D344,'参考（不要动）'!M:M,'参考（不要动）'!N:N)&lt;1,"无五保金")</f>
        <v>#N/A</v>
      </c>
      <c r="AM344" t="e">
        <f>IF(_xlfn.XLOOKUP(D344,'参考（不要动）'!P:P,'参考（不要动）'!Q:Q)&lt;1,"无产业奖励2000元")</f>
        <v>#N/A</v>
      </c>
      <c r="AN344" t="e">
        <f>_xlfn.XLOOKUP(D344,'参考（不要动）'!S:S,'参考（不要动）'!W:W)</f>
        <v>#N/A</v>
      </c>
      <c r="AO344" t="str">
        <f t="shared" si="58"/>
        <v>合格</v>
      </c>
      <c r="AP344" s="31">
        <f t="shared" si="59"/>
        <v>0.52142857142857102</v>
      </c>
      <c r="AQ344" s="31" t="str">
        <f t="shared" si="50"/>
        <v>合格</v>
      </c>
    </row>
    <row r="345" spans="1:43" ht="15">
      <c r="A345" s="18">
        <v>343</v>
      </c>
      <c r="B345" s="19" t="s">
        <v>1056</v>
      </c>
      <c r="C345" s="19" t="s">
        <v>1469</v>
      </c>
      <c r="D345" s="19" t="s">
        <v>1470</v>
      </c>
      <c r="E345" s="19" t="s">
        <v>1471</v>
      </c>
      <c r="F345" s="19" t="s">
        <v>1472</v>
      </c>
      <c r="G345" s="51" t="s">
        <v>1469</v>
      </c>
      <c r="H345" s="19">
        <v>2</v>
      </c>
      <c r="I345" s="19">
        <v>2</v>
      </c>
      <c r="J345" s="19" t="s">
        <v>47</v>
      </c>
      <c r="K345" s="19">
        <f t="shared" si="51"/>
        <v>40500</v>
      </c>
      <c r="L345" s="19"/>
      <c r="M345" s="22">
        <v>40500</v>
      </c>
      <c r="N345" s="22">
        <v>6600</v>
      </c>
      <c r="O345" s="19">
        <f t="shared" si="52"/>
        <v>1508.02</v>
      </c>
      <c r="P345" s="19"/>
      <c r="Q345" s="19"/>
      <c r="R345" s="19"/>
      <c r="S345" s="19"/>
      <c r="T345" s="19"/>
      <c r="U345" s="19"/>
      <c r="V345" s="19"/>
      <c r="W345" s="22">
        <v>1508.02</v>
      </c>
      <c r="X345" s="22">
        <v>42000</v>
      </c>
      <c r="Y345" s="19">
        <f t="shared" si="53"/>
        <v>30000</v>
      </c>
      <c r="Z345" s="22">
        <v>30000</v>
      </c>
      <c r="AA345" s="22"/>
      <c r="AB345" s="19">
        <f t="shared" si="54"/>
        <v>90608.02</v>
      </c>
      <c r="AC345" s="19">
        <f t="shared" si="55"/>
        <v>60608.02</v>
      </c>
      <c r="AD345" s="19">
        <f t="shared" si="56"/>
        <v>30304.01</v>
      </c>
      <c r="AE345" s="19" t="s">
        <v>53</v>
      </c>
      <c r="AF345" s="25">
        <v>30054.01</v>
      </c>
      <c r="AG345" s="31">
        <f t="shared" si="57"/>
        <v>8.3183575170168705E-3</v>
      </c>
      <c r="AH345" t="e">
        <f ca="1">IF(_xlfn.XLOOKUP(D345,'参考（不要动）'!A:A,'参考（不要动）'!B:B)&lt;1,"无养老金")</f>
        <v>#NAME?</v>
      </c>
      <c r="AI345" t="e">
        <f>IF(_xlfn.XLOOKUP(D345,'参考（不要动）'!D:D,'参考（不要动）'!E:E)&lt;1,"无公益岗工资")</f>
        <v>#N/A</v>
      </c>
      <c r="AJ345" t="e">
        <f ca="1">IF(_xlfn.XLOOKUP(D345,'参考（不要动）'!G:G,'参考（不要动）'!H:H)&lt;1,"无其他工资")</f>
        <v>#NAME?</v>
      </c>
      <c r="AK345" t="e">
        <f>IF(_xlfn.XLOOKUP(D345,'参考（不要动）'!J:J,'参考（不要动）'!K:K)&lt;1,"无低保金")</f>
        <v>#N/A</v>
      </c>
      <c r="AL345" t="e">
        <f>IF(_xlfn.XLOOKUP(D345,'参考（不要动）'!M:M,'参考（不要动）'!N:N)&lt;1,"无五保金")</f>
        <v>#N/A</v>
      </c>
      <c r="AM345" t="e">
        <f>IF(_xlfn.XLOOKUP(D345,'参考（不要动）'!P:P,'参考（不要动）'!Q:Q)&lt;1,"无产业奖励2000元")</f>
        <v>#N/A</v>
      </c>
      <c r="AN345" t="e">
        <f>_xlfn.XLOOKUP(D345,'参考（不要动）'!S:S,'参考（不要动）'!W:W)</f>
        <v>#N/A</v>
      </c>
      <c r="AO345" t="str">
        <f t="shared" si="58"/>
        <v>合格</v>
      </c>
      <c r="AP345" s="31">
        <f t="shared" si="59"/>
        <v>0.71428571428571397</v>
      </c>
      <c r="AQ345" s="31" t="str">
        <f t="shared" si="50"/>
        <v>合格</v>
      </c>
    </row>
    <row r="346" spans="1:43" ht="15">
      <c r="A346" s="18">
        <v>344</v>
      </c>
      <c r="B346" s="19" t="s">
        <v>1473</v>
      </c>
      <c r="C346" s="19" t="s">
        <v>1474</v>
      </c>
      <c r="D346" s="19" t="s">
        <v>1475</v>
      </c>
      <c r="E346" s="19" t="s">
        <v>1476</v>
      </c>
      <c r="F346" s="19" t="s">
        <v>1477</v>
      </c>
      <c r="G346" s="51" t="s">
        <v>1474</v>
      </c>
      <c r="H346" s="19">
        <v>6</v>
      </c>
      <c r="I346" s="19">
        <v>6</v>
      </c>
      <c r="J346" s="19" t="s">
        <v>47</v>
      </c>
      <c r="K346" s="19">
        <f t="shared" si="51"/>
        <v>80000</v>
      </c>
      <c r="L346" s="19"/>
      <c r="M346" s="19">
        <v>80000</v>
      </c>
      <c r="N346" s="19"/>
      <c r="O346" s="19">
        <f t="shared" si="52"/>
        <v>2667.23</v>
      </c>
      <c r="P346" s="19"/>
      <c r="Q346" s="19"/>
      <c r="R346" s="19"/>
      <c r="S346" s="19"/>
      <c r="T346" s="19">
        <v>303.68</v>
      </c>
      <c r="U346" s="19"/>
      <c r="V346" s="19"/>
      <c r="W346" s="19">
        <v>2363.5500000000002</v>
      </c>
      <c r="X346" s="19">
        <v>126000</v>
      </c>
      <c r="Y346" s="19">
        <f t="shared" si="53"/>
        <v>45000</v>
      </c>
      <c r="Z346" s="19">
        <v>45000</v>
      </c>
      <c r="AA346" s="19"/>
      <c r="AB346" s="19">
        <f t="shared" si="54"/>
        <v>208667.23</v>
      </c>
      <c r="AC346" s="19">
        <f t="shared" si="55"/>
        <v>163667.23000000001</v>
      </c>
      <c r="AD346" s="19">
        <f t="shared" si="56"/>
        <v>27277.871666666699</v>
      </c>
      <c r="AE346" s="19" t="s">
        <v>53</v>
      </c>
      <c r="AF346" s="25">
        <v>27000.07</v>
      </c>
      <c r="AG346" s="31">
        <f t="shared" si="57"/>
        <v>1.0288923942297201E-2</v>
      </c>
      <c r="AH346" t="e">
        <f ca="1">IF(_xlfn.XLOOKUP(D346,'参考（不要动）'!A:A,'参考（不要动）'!B:B)&lt;1,"无养老金")</f>
        <v>#NAME?</v>
      </c>
      <c r="AI346" t="e">
        <f>IF(_xlfn.XLOOKUP(D346,'参考（不要动）'!D:D,'参考（不要动）'!E:E)&lt;1,"无公益岗工资")</f>
        <v>#N/A</v>
      </c>
      <c r="AJ346" t="e">
        <f ca="1">IF(_xlfn.XLOOKUP(D346,'参考（不要动）'!G:G,'参考（不要动）'!H:H)&lt;1,"无其他工资")</f>
        <v>#NAME?</v>
      </c>
      <c r="AK346" t="e">
        <f>IF(_xlfn.XLOOKUP(D346,'参考（不要动）'!J:J,'参考（不要动）'!K:K)&lt;1,"无低保金")</f>
        <v>#N/A</v>
      </c>
      <c r="AL346" t="e">
        <f>IF(_xlfn.XLOOKUP(D346,'参考（不要动）'!M:M,'参考（不要动）'!N:N)&lt;1,"无五保金")</f>
        <v>#N/A</v>
      </c>
      <c r="AM346" t="e">
        <f>IF(_xlfn.XLOOKUP(D346,'参考（不要动）'!P:P,'参考（不要动）'!Q:Q)&lt;1,"无产业奖励2000元")</f>
        <v>#N/A</v>
      </c>
      <c r="AN346" t="e">
        <f>_xlfn.XLOOKUP(D346,'参考（不要动）'!S:S,'参考（不要动）'!W:W)</f>
        <v>#N/A</v>
      </c>
      <c r="AO346" t="str">
        <f t="shared" si="58"/>
        <v>合格</v>
      </c>
      <c r="AP346" s="31">
        <f t="shared" si="59"/>
        <v>0.35714285714285698</v>
      </c>
      <c r="AQ346" s="31" t="str">
        <f t="shared" si="50"/>
        <v>合格</v>
      </c>
    </row>
    <row r="347" spans="1:43" ht="15">
      <c r="A347" s="18">
        <v>345</v>
      </c>
      <c r="B347" s="19" t="s">
        <v>1473</v>
      </c>
      <c r="C347" s="19" t="s">
        <v>1478</v>
      </c>
      <c r="D347" s="19" t="s">
        <v>1479</v>
      </c>
      <c r="E347" s="19" t="s">
        <v>1480</v>
      </c>
      <c r="F347" s="19" t="s">
        <v>1481</v>
      </c>
      <c r="G347" s="51" t="s">
        <v>1478</v>
      </c>
      <c r="H347" s="19">
        <v>2</v>
      </c>
      <c r="I347" s="19">
        <v>2</v>
      </c>
      <c r="J347" s="19" t="s">
        <v>47</v>
      </c>
      <c r="K347" s="19">
        <f t="shared" si="51"/>
        <v>39600</v>
      </c>
      <c r="L347" s="22"/>
      <c r="M347" s="22">
        <v>39600</v>
      </c>
      <c r="N347" s="22">
        <v>11200</v>
      </c>
      <c r="O347" s="19">
        <f t="shared" si="52"/>
        <v>1030.72</v>
      </c>
      <c r="P347" s="22"/>
      <c r="Q347" s="22"/>
      <c r="R347" s="22"/>
      <c r="S347" s="22"/>
      <c r="T347" s="22">
        <v>303.68</v>
      </c>
      <c r="U347" s="22"/>
      <c r="V347" s="22"/>
      <c r="W347" s="22">
        <v>727.04</v>
      </c>
      <c r="X347" s="22"/>
      <c r="Y347" s="19">
        <f t="shared" si="53"/>
        <v>0</v>
      </c>
      <c r="Z347" s="22"/>
      <c r="AA347" s="22"/>
      <c r="AB347" s="19">
        <f t="shared" si="54"/>
        <v>51830.720000000001</v>
      </c>
      <c r="AC347" s="19">
        <f t="shared" si="55"/>
        <v>51830.720000000001</v>
      </c>
      <c r="AD347" s="19">
        <f t="shared" si="56"/>
        <v>25915.360000000001</v>
      </c>
      <c r="AE347" s="19" t="s">
        <v>53</v>
      </c>
      <c r="AF347" s="25">
        <v>25379.58</v>
      </c>
      <c r="AG347" s="31">
        <f t="shared" si="57"/>
        <v>2.1110672438235702E-2</v>
      </c>
      <c r="AH347" t="e">
        <f ca="1">IF(_xlfn.XLOOKUP(D347,'参考（不要动）'!A:A,'参考（不要动）'!B:B)&lt;1,"无养老金")</f>
        <v>#NAME?</v>
      </c>
      <c r="AI347" t="e">
        <f>IF(_xlfn.XLOOKUP(D347,'参考（不要动）'!D:D,'参考（不要动）'!E:E)&lt;1,"无公益岗工资")</f>
        <v>#N/A</v>
      </c>
      <c r="AJ347" t="e">
        <f ca="1">IF(_xlfn.XLOOKUP(D347,'参考（不要动）'!G:G,'参考（不要动）'!H:H)&lt;1,"无其他工资")</f>
        <v>#NAME?</v>
      </c>
      <c r="AK347" t="e">
        <f>IF(_xlfn.XLOOKUP(D347,'参考（不要动）'!J:J,'参考（不要动）'!K:K)&lt;1,"无低保金")</f>
        <v>#N/A</v>
      </c>
      <c r="AL347" t="e">
        <f>IF(_xlfn.XLOOKUP(D347,'参考（不要动）'!M:M,'参考（不要动）'!N:N)&lt;1,"无五保金")</f>
        <v>#N/A</v>
      </c>
      <c r="AM347" t="e">
        <f>IF(_xlfn.XLOOKUP(D347,'参考（不要动）'!P:P,'参考（不要动）'!Q:Q)&lt;1,"无产业奖励2000元")</f>
        <v>#N/A</v>
      </c>
      <c r="AN347" t="e">
        <f>_xlfn.XLOOKUP(D347,'参考（不要动）'!S:S,'参考（不要动）'!W:W)</f>
        <v>#N/A</v>
      </c>
      <c r="AO347" t="str">
        <f t="shared" si="58"/>
        <v>合格</v>
      </c>
      <c r="AP347" s="31" t="e">
        <f t="shared" si="59"/>
        <v>#DIV/0!</v>
      </c>
      <c r="AQ347" s="31" t="e">
        <f t="shared" si="50"/>
        <v>#DIV/0!</v>
      </c>
    </row>
    <row r="348" spans="1:43" ht="15">
      <c r="A348" s="18">
        <v>346</v>
      </c>
      <c r="B348" s="19" t="s">
        <v>1473</v>
      </c>
      <c r="C348" s="19" t="s">
        <v>1482</v>
      </c>
      <c r="D348" s="19" t="s">
        <v>1483</v>
      </c>
      <c r="E348" s="19" t="s">
        <v>1484</v>
      </c>
      <c r="F348" s="19" t="s">
        <v>1485</v>
      </c>
      <c r="G348" s="51" t="s">
        <v>1482</v>
      </c>
      <c r="H348" s="19">
        <v>2</v>
      </c>
      <c r="I348" s="19">
        <v>2</v>
      </c>
      <c r="J348" s="19" t="s">
        <v>47</v>
      </c>
      <c r="K348" s="19">
        <f t="shared" si="51"/>
        <v>0</v>
      </c>
      <c r="L348" s="22"/>
      <c r="M348" s="22"/>
      <c r="N348" s="22">
        <v>11200</v>
      </c>
      <c r="O348" s="19">
        <f t="shared" si="52"/>
        <v>17338.32</v>
      </c>
      <c r="P348" s="22">
        <v>8590</v>
      </c>
      <c r="Q348" s="22"/>
      <c r="R348" s="22">
        <v>4056</v>
      </c>
      <c r="S348" s="22"/>
      <c r="T348" s="22">
        <v>653.28</v>
      </c>
      <c r="U348" s="22"/>
      <c r="V348" s="22"/>
      <c r="W348" s="22">
        <v>4039.04</v>
      </c>
      <c r="X348" s="22"/>
      <c r="Y348" s="19">
        <f t="shared" si="53"/>
        <v>0</v>
      </c>
      <c r="Z348" s="22"/>
      <c r="AA348" s="22"/>
      <c r="AB348" s="19">
        <f t="shared" si="54"/>
        <v>28538.32</v>
      </c>
      <c r="AC348" s="19">
        <f t="shared" si="55"/>
        <v>28538.32</v>
      </c>
      <c r="AD348" s="19">
        <f t="shared" si="56"/>
        <v>14269.16</v>
      </c>
      <c r="AE348" s="19" t="s">
        <v>48</v>
      </c>
      <c r="AF348" s="25">
        <v>13647.08</v>
      </c>
      <c r="AG348" s="31">
        <f t="shared" si="57"/>
        <v>4.5583377543034799E-2</v>
      </c>
      <c r="AH348" t="e">
        <f ca="1">IF(_xlfn.XLOOKUP(D348,'参考（不要动）'!A:A,'参考（不要动）'!B:B)&lt;1,"无养老金")</f>
        <v>#NAME?</v>
      </c>
      <c r="AI348" t="e">
        <f>IF(_xlfn.XLOOKUP(D348,'参考（不要动）'!D:D,'参考（不要动）'!E:E)&lt;1,"无公益岗工资")</f>
        <v>#N/A</v>
      </c>
      <c r="AJ348" t="e">
        <f ca="1">IF(_xlfn.XLOOKUP(D348,'参考（不要动）'!G:G,'参考（不要动）'!H:H)&lt;1,"无其他工资")</f>
        <v>#NAME?</v>
      </c>
      <c r="AK348" t="b">
        <f>IF(_xlfn.XLOOKUP(D348,'参考（不要动）'!J:J,'参考（不要动）'!K:K)&lt;1,"无低保金")</f>
        <v>0</v>
      </c>
      <c r="AL348" t="e">
        <f>IF(_xlfn.XLOOKUP(D348,'参考（不要动）'!M:M,'参考（不要动）'!N:N)&lt;1,"无五保金")</f>
        <v>#N/A</v>
      </c>
      <c r="AM348" t="e">
        <f>IF(_xlfn.XLOOKUP(D348,'参考（不要动）'!P:P,'参考（不要动）'!Q:Q)&lt;1,"无产业奖励2000元")</f>
        <v>#N/A</v>
      </c>
      <c r="AN348" t="e">
        <f>_xlfn.XLOOKUP(D348,'参考（不要动）'!S:S,'参考（不要动）'!W:W)</f>
        <v>#N/A</v>
      </c>
      <c r="AO348" t="str">
        <f t="shared" si="58"/>
        <v>合格</v>
      </c>
      <c r="AP348" s="31" t="e">
        <f t="shared" si="59"/>
        <v>#DIV/0!</v>
      </c>
      <c r="AQ348" s="31" t="e">
        <f t="shared" si="50"/>
        <v>#DIV/0!</v>
      </c>
    </row>
    <row r="349" spans="1:43" ht="15">
      <c r="A349" s="18">
        <v>347</v>
      </c>
      <c r="B349" s="19" t="s">
        <v>1473</v>
      </c>
      <c r="C349" s="19" t="s">
        <v>1486</v>
      </c>
      <c r="D349" s="19" t="s">
        <v>1487</v>
      </c>
      <c r="E349" s="19" t="s">
        <v>1488</v>
      </c>
      <c r="F349" s="19" t="s">
        <v>1489</v>
      </c>
      <c r="G349" s="51" t="s">
        <v>1486</v>
      </c>
      <c r="H349" s="19">
        <v>2</v>
      </c>
      <c r="I349" s="19">
        <v>2</v>
      </c>
      <c r="J349" s="19" t="s">
        <v>47</v>
      </c>
      <c r="K349" s="19">
        <f t="shared" si="51"/>
        <v>5500</v>
      </c>
      <c r="L349" s="22"/>
      <c r="M349" s="22">
        <v>5500</v>
      </c>
      <c r="N349" s="22">
        <v>12600</v>
      </c>
      <c r="O349" s="19">
        <f t="shared" si="52"/>
        <v>13170.48</v>
      </c>
      <c r="P349" s="22"/>
      <c r="Q349" s="22"/>
      <c r="R349" s="22">
        <v>3936</v>
      </c>
      <c r="S349" s="22"/>
      <c r="T349" s="22">
        <v>532.67999999999995</v>
      </c>
      <c r="U349" s="22"/>
      <c r="V349" s="22"/>
      <c r="W349" s="22">
        <v>8701.7999999999993</v>
      </c>
      <c r="X349" s="22"/>
      <c r="Y349" s="19">
        <f t="shared" si="53"/>
        <v>0</v>
      </c>
      <c r="Z349" s="22"/>
      <c r="AA349" s="22"/>
      <c r="AB349" s="19">
        <f t="shared" si="54"/>
        <v>31270.48</v>
      </c>
      <c r="AC349" s="19">
        <f t="shared" si="55"/>
        <v>31270.48</v>
      </c>
      <c r="AD349" s="19">
        <f t="shared" si="56"/>
        <v>15635.24</v>
      </c>
      <c r="AE349" s="19" t="s">
        <v>48</v>
      </c>
      <c r="AF349" s="25">
        <v>15287.46</v>
      </c>
      <c r="AG349" s="31">
        <f t="shared" si="57"/>
        <v>2.2749364511828699E-2</v>
      </c>
      <c r="AH349" t="e">
        <f ca="1">IF(_xlfn.XLOOKUP(D349,'参考（不要动）'!A:A,'参考（不要动）'!B:B)&lt;1,"无养老金")</f>
        <v>#NAME?</v>
      </c>
      <c r="AI349" t="e">
        <f>IF(_xlfn.XLOOKUP(D349,'参考（不要动）'!D:D,'参考（不要动）'!E:E)&lt;1,"无公益岗工资")</f>
        <v>#N/A</v>
      </c>
      <c r="AJ349" t="e">
        <f ca="1">IF(_xlfn.XLOOKUP(D349,'参考（不要动）'!G:G,'参考（不要动）'!H:H)&lt;1,"无其他工资")</f>
        <v>#NAME?</v>
      </c>
      <c r="AK349" t="e">
        <f>IF(_xlfn.XLOOKUP(D349,'参考（不要动）'!J:J,'参考（不要动）'!K:K)&lt;1,"无低保金")</f>
        <v>#N/A</v>
      </c>
      <c r="AL349" t="e">
        <f>IF(_xlfn.XLOOKUP(D349,'参考（不要动）'!M:M,'参考（不要动）'!N:N)&lt;1,"无五保金")</f>
        <v>#N/A</v>
      </c>
      <c r="AM349" t="e">
        <f>IF(_xlfn.XLOOKUP(D349,'参考（不要动）'!P:P,'参考（不要动）'!Q:Q)&lt;1,"无产业奖励2000元")</f>
        <v>#N/A</v>
      </c>
      <c r="AN349" t="e">
        <f>_xlfn.XLOOKUP(D349,'参考（不要动）'!S:S,'参考（不要动）'!W:W)</f>
        <v>#N/A</v>
      </c>
      <c r="AO349" t="str">
        <f t="shared" si="58"/>
        <v>合格</v>
      </c>
      <c r="AP349" s="31" t="e">
        <f t="shared" si="59"/>
        <v>#DIV/0!</v>
      </c>
      <c r="AQ349" s="31" t="e">
        <f t="shared" si="50"/>
        <v>#DIV/0!</v>
      </c>
    </row>
    <row r="350" spans="1:43" ht="15">
      <c r="A350" s="18">
        <v>348</v>
      </c>
      <c r="B350" s="19" t="s">
        <v>1473</v>
      </c>
      <c r="C350" s="19" t="s">
        <v>1490</v>
      </c>
      <c r="D350" s="19" t="s">
        <v>1491</v>
      </c>
      <c r="E350" s="19" t="s">
        <v>1492</v>
      </c>
      <c r="F350" s="19" t="s">
        <v>1493</v>
      </c>
      <c r="G350" s="51" t="s">
        <v>1490</v>
      </c>
      <c r="H350" s="19">
        <v>1</v>
      </c>
      <c r="I350" s="19">
        <v>1</v>
      </c>
      <c r="J350" s="19" t="s">
        <v>47</v>
      </c>
      <c r="K350" s="19">
        <f t="shared" si="51"/>
        <v>4500</v>
      </c>
      <c r="L350" s="22"/>
      <c r="M350" s="22">
        <v>4500</v>
      </c>
      <c r="N350" s="22">
        <v>5600</v>
      </c>
      <c r="O350" s="19">
        <f t="shared" si="52"/>
        <v>4295</v>
      </c>
      <c r="P350" s="22">
        <v>4295</v>
      </c>
      <c r="Q350" s="22"/>
      <c r="R350" s="22"/>
      <c r="S350" s="22"/>
      <c r="T350" s="22"/>
      <c r="U350" s="22"/>
      <c r="V350" s="22"/>
      <c r="W350" s="22"/>
      <c r="X350" s="22"/>
      <c r="Y350" s="19">
        <f t="shared" si="53"/>
        <v>0</v>
      </c>
      <c r="Z350" s="22"/>
      <c r="AA350" s="22"/>
      <c r="AB350" s="19">
        <f t="shared" si="54"/>
        <v>14395</v>
      </c>
      <c r="AC350" s="19">
        <f t="shared" si="55"/>
        <v>14395</v>
      </c>
      <c r="AD350" s="19">
        <f t="shared" si="56"/>
        <v>14395</v>
      </c>
      <c r="AE350" s="19" t="s">
        <v>53</v>
      </c>
      <c r="AF350" s="25">
        <v>14103</v>
      </c>
      <c r="AG350" s="31">
        <f t="shared" si="57"/>
        <v>2.0704814578458498E-2</v>
      </c>
      <c r="AH350" t="e">
        <f ca="1">IF(_xlfn.XLOOKUP(D350,'参考（不要动）'!A:A,'参考（不要动）'!B:B)&lt;1,"无养老金")</f>
        <v>#NAME?</v>
      </c>
      <c r="AI350" t="e">
        <f>IF(_xlfn.XLOOKUP(D350,'参考（不要动）'!D:D,'参考（不要动）'!E:E)&lt;1,"无公益岗工资")</f>
        <v>#N/A</v>
      </c>
      <c r="AJ350" t="e">
        <f ca="1">IF(_xlfn.XLOOKUP(D350,'参考（不要动）'!G:G,'参考（不要动）'!H:H)&lt;1,"无其他工资")</f>
        <v>#NAME?</v>
      </c>
      <c r="AK350" t="b">
        <f>IF(_xlfn.XLOOKUP(D350,'参考（不要动）'!J:J,'参考（不要动）'!K:K)&lt;1,"无低保金")</f>
        <v>0</v>
      </c>
      <c r="AL350" t="e">
        <f>IF(_xlfn.XLOOKUP(D350,'参考（不要动）'!M:M,'参考（不要动）'!N:N)&lt;1,"无五保金")</f>
        <v>#N/A</v>
      </c>
      <c r="AM350" t="e">
        <f>IF(_xlfn.XLOOKUP(D350,'参考（不要动）'!P:P,'参考（不要动）'!Q:Q)&lt;1,"无产业奖励2000元")</f>
        <v>#N/A</v>
      </c>
      <c r="AN350" t="e">
        <f>_xlfn.XLOOKUP(D350,'参考（不要动）'!S:S,'参考（不要动）'!W:W)</f>
        <v>#N/A</v>
      </c>
      <c r="AO350" t="str">
        <f t="shared" si="58"/>
        <v>合格</v>
      </c>
      <c r="AP350" s="31" t="e">
        <f t="shared" si="59"/>
        <v>#DIV/0!</v>
      </c>
      <c r="AQ350" s="31" t="e">
        <f t="shared" si="50"/>
        <v>#DIV/0!</v>
      </c>
    </row>
    <row r="351" spans="1:43" ht="15">
      <c r="A351" s="18">
        <v>349</v>
      </c>
      <c r="B351" s="19" t="s">
        <v>1473</v>
      </c>
      <c r="C351" s="19" t="s">
        <v>1494</v>
      </c>
      <c r="D351" s="19" t="s">
        <v>1495</v>
      </c>
      <c r="E351" s="19" t="s">
        <v>1496</v>
      </c>
      <c r="F351" s="19" t="s">
        <v>1497</v>
      </c>
      <c r="G351" s="51" t="s">
        <v>1494</v>
      </c>
      <c r="H351" s="19">
        <v>3</v>
      </c>
      <c r="I351" s="19">
        <v>3</v>
      </c>
      <c r="J351" s="19" t="s">
        <v>47</v>
      </c>
      <c r="K351" s="19">
        <f t="shared" si="51"/>
        <v>46000</v>
      </c>
      <c r="L351" s="22"/>
      <c r="M351" s="22">
        <v>46000</v>
      </c>
      <c r="N351" s="22"/>
      <c r="O351" s="19">
        <f t="shared" si="52"/>
        <v>4128.99</v>
      </c>
      <c r="P351" s="22"/>
      <c r="Q351" s="22"/>
      <c r="R351" s="22">
        <v>1908</v>
      </c>
      <c r="S351" s="22"/>
      <c r="T351" s="22">
        <v>488.98</v>
      </c>
      <c r="U351" s="22"/>
      <c r="V351" s="22"/>
      <c r="W351" s="22">
        <v>1732.01</v>
      </c>
      <c r="X351" s="22">
        <v>72000</v>
      </c>
      <c r="Y351" s="19">
        <f t="shared" si="53"/>
        <v>34100</v>
      </c>
      <c r="Z351" s="22">
        <v>34100</v>
      </c>
      <c r="AA351" s="22"/>
      <c r="AB351" s="19">
        <f t="shared" si="54"/>
        <v>122128.99</v>
      </c>
      <c r="AC351" s="19">
        <f t="shared" si="55"/>
        <v>88028.99</v>
      </c>
      <c r="AD351" s="19">
        <f t="shared" si="56"/>
        <v>29342.996666666699</v>
      </c>
      <c r="AE351" s="19" t="s">
        <v>53</v>
      </c>
      <c r="AF351" s="25">
        <v>28519.93</v>
      </c>
      <c r="AG351" s="31">
        <f t="shared" si="57"/>
        <v>2.88593508703106E-2</v>
      </c>
      <c r="AH351" t="e">
        <f ca="1">IF(_xlfn.XLOOKUP(D351,'参考（不要动）'!A:A,'参考（不要动）'!B:B)&lt;1,"无养老金")</f>
        <v>#NAME?</v>
      </c>
      <c r="AI351" t="e">
        <f>IF(_xlfn.XLOOKUP(D351,'参考（不要动）'!D:D,'参考（不要动）'!E:E)&lt;1,"无公益岗工资")</f>
        <v>#N/A</v>
      </c>
      <c r="AJ351" t="e">
        <f ca="1">IF(_xlfn.XLOOKUP(D351,'参考（不要动）'!G:G,'参考（不要动）'!H:H)&lt;1,"无其他工资")</f>
        <v>#NAME?</v>
      </c>
      <c r="AK351" t="e">
        <f>IF(_xlfn.XLOOKUP(D351,'参考（不要动）'!J:J,'参考（不要动）'!K:K)&lt;1,"无低保金")</f>
        <v>#N/A</v>
      </c>
      <c r="AL351" t="e">
        <f>IF(_xlfn.XLOOKUP(D351,'参考（不要动）'!M:M,'参考（不要动）'!N:N)&lt;1,"无五保金")</f>
        <v>#N/A</v>
      </c>
      <c r="AM351" t="e">
        <f>IF(_xlfn.XLOOKUP(D351,'参考（不要动）'!P:P,'参考（不要动）'!Q:Q)&lt;1,"无产业奖励2000元")</f>
        <v>#N/A</v>
      </c>
      <c r="AN351" t="e">
        <f>_xlfn.XLOOKUP(D351,'参考（不要动）'!S:S,'参考（不要动）'!W:W)</f>
        <v>#N/A</v>
      </c>
      <c r="AO351" t="str">
        <f t="shared" si="58"/>
        <v>合格</v>
      </c>
      <c r="AP351" s="31">
        <f t="shared" si="59"/>
        <v>0.47361111111111098</v>
      </c>
      <c r="AQ351" s="31" t="str">
        <f t="shared" si="50"/>
        <v>合格</v>
      </c>
    </row>
    <row r="352" spans="1:43" ht="15">
      <c r="A352" s="18">
        <v>350</v>
      </c>
      <c r="B352" s="19" t="s">
        <v>1473</v>
      </c>
      <c r="C352" s="19" t="s">
        <v>1498</v>
      </c>
      <c r="D352" s="19" t="s">
        <v>1499</v>
      </c>
      <c r="E352" s="19" t="s">
        <v>1500</v>
      </c>
      <c r="F352" s="19" t="s">
        <v>1501</v>
      </c>
      <c r="G352" s="51" t="s">
        <v>1498</v>
      </c>
      <c r="H352" s="19">
        <v>2</v>
      </c>
      <c r="I352" s="19">
        <v>2</v>
      </c>
      <c r="J352" s="19" t="s">
        <v>47</v>
      </c>
      <c r="K352" s="19">
        <f t="shared" si="51"/>
        <v>0</v>
      </c>
      <c r="L352" s="22"/>
      <c r="M352" s="22"/>
      <c r="N352" s="22">
        <v>14700</v>
      </c>
      <c r="O352" s="19">
        <f t="shared" si="52"/>
        <v>17428.48</v>
      </c>
      <c r="P352" s="22">
        <v>6490</v>
      </c>
      <c r="Q352" s="22"/>
      <c r="R352" s="22">
        <v>3936</v>
      </c>
      <c r="S352" s="22"/>
      <c r="T352" s="22">
        <v>345.54</v>
      </c>
      <c r="U352" s="22"/>
      <c r="V352" s="22"/>
      <c r="W352" s="22">
        <v>6656.94</v>
      </c>
      <c r="X352" s="22"/>
      <c r="Y352" s="19">
        <f t="shared" si="53"/>
        <v>0</v>
      </c>
      <c r="Z352" s="22"/>
      <c r="AA352" s="22"/>
      <c r="AB352" s="19">
        <f t="shared" si="54"/>
        <v>32128.48</v>
      </c>
      <c r="AC352" s="19">
        <f t="shared" si="55"/>
        <v>32128.48</v>
      </c>
      <c r="AD352" s="19">
        <f t="shared" si="56"/>
        <v>16064.24</v>
      </c>
      <c r="AE352" s="19" t="s">
        <v>124</v>
      </c>
      <c r="AF352" s="25">
        <v>9841.92</v>
      </c>
      <c r="AG352" s="32">
        <f t="shared" si="57"/>
        <v>0.63222623227987995</v>
      </c>
      <c r="AH352" t="e">
        <f ca="1">IF(_xlfn.XLOOKUP(D352,'参考（不要动）'!A:A,'参考（不要动）'!B:B)&lt;1,"无养老金")</f>
        <v>#NAME?</v>
      </c>
      <c r="AI352" t="e">
        <f>IF(_xlfn.XLOOKUP(D352,'参考（不要动）'!D:D,'参考（不要动）'!E:E)&lt;1,"无公益岗工资")</f>
        <v>#N/A</v>
      </c>
      <c r="AJ352" t="e">
        <f ca="1">IF(_xlfn.XLOOKUP(D352,'参考（不要动）'!G:G,'参考（不要动）'!H:H)&lt;1,"无其他工资")</f>
        <v>#NAME?</v>
      </c>
      <c r="AK352" t="b">
        <f>IF(_xlfn.XLOOKUP(D352,'参考（不要动）'!J:J,'参考（不要动）'!K:K)&lt;1,"无低保金")</f>
        <v>0</v>
      </c>
      <c r="AL352" t="e">
        <f>IF(_xlfn.XLOOKUP(D352,'参考（不要动）'!M:M,'参考（不要动）'!N:N)&lt;1,"无五保金")</f>
        <v>#N/A</v>
      </c>
      <c r="AM352" t="e">
        <f>IF(_xlfn.XLOOKUP(D352,'参考（不要动）'!P:P,'参考（不要动）'!Q:Q)&lt;1,"无产业奖励2000元")</f>
        <v>#N/A</v>
      </c>
      <c r="AN352" t="e">
        <f>_xlfn.XLOOKUP(D352,'参考（不要动）'!S:S,'参考（不要动）'!W:W)</f>
        <v>#N/A</v>
      </c>
      <c r="AO352" t="str">
        <f t="shared" si="58"/>
        <v>合格</v>
      </c>
      <c r="AP352" s="31" t="e">
        <f t="shared" si="59"/>
        <v>#DIV/0!</v>
      </c>
      <c r="AQ352" s="31" t="e">
        <f t="shared" si="50"/>
        <v>#DIV/0!</v>
      </c>
    </row>
    <row r="353" spans="1:43" ht="15">
      <c r="A353" s="18">
        <v>351</v>
      </c>
      <c r="B353" s="19" t="s">
        <v>1473</v>
      </c>
      <c r="C353" s="19" t="s">
        <v>1502</v>
      </c>
      <c r="D353" s="19" t="s">
        <v>1503</v>
      </c>
      <c r="E353" s="19" t="s">
        <v>1504</v>
      </c>
      <c r="F353" s="19" t="s">
        <v>1505</v>
      </c>
      <c r="G353" s="51" t="s">
        <v>1502</v>
      </c>
      <c r="H353" s="19">
        <v>1</v>
      </c>
      <c r="I353" s="19">
        <v>1</v>
      </c>
      <c r="J353" s="19" t="s">
        <v>47</v>
      </c>
      <c r="K353" s="19">
        <f t="shared" si="51"/>
        <v>0</v>
      </c>
      <c r="L353" s="22"/>
      <c r="M353" s="22"/>
      <c r="N353" s="22">
        <v>9800</v>
      </c>
      <c r="O353" s="19">
        <f t="shared" si="52"/>
        <v>4910.41</v>
      </c>
      <c r="P353" s="22"/>
      <c r="Q353" s="22"/>
      <c r="R353" s="22">
        <v>1908</v>
      </c>
      <c r="S353" s="22"/>
      <c r="T353" s="22">
        <v>484.18</v>
      </c>
      <c r="U353" s="22"/>
      <c r="V353" s="22"/>
      <c r="W353" s="22">
        <v>2518.23</v>
      </c>
      <c r="X353" s="22"/>
      <c r="Y353" s="19">
        <f t="shared" si="53"/>
        <v>0</v>
      </c>
      <c r="Z353" s="22"/>
      <c r="AA353" s="22"/>
      <c r="AB353" s="19">
        <f t="shared" si="54"/>
        <v>14710.41</v>
      </c>
      <c r="AC353" s="19">
        <f t="shared" si="55"/>
        <v>14710.41</v>
      </c>
      <c r="AD353" s="19">
        <f t="shared" si="56"/>
        <v>14710.41</v>
      </c>
      <c r="AE353" s="19" t="s">
        <v>53</v>
      </c>
      <c r="AF353" s="25">
        <v>14221.41</v>
      </c>
      <c r="AG353" s="31">
        <f t="shared" si="57"/>
        <v>3.43847761930779E-2</v>
      </c>
      <c r="AH353" t="e">
        <f ca="1">IF(_xlfn.XLOOKUP(D353,'参考（不要动）'!A:A,'参考（不要动）'!B:B)&lt;1,"无养老金")</f>
        <v>#NAME?</v>
      </c>
      <c r="AI353" t="e">
        <f>IF(_xlfn.XLOOKUP(D353,'参考（不要动）'!D:D,'参考（不要动）'!E:E)&lt;1,"无公益岗工资")</f>
        <v>#N/A</v>
      </c>
      <c r="AJ353" t="e">
        <f ca="1">IF(_xlfn.XLOOKUP(D353,'参考（不要动）'!G:G,'参考（不要动）'!H:H)&lt;1,"无其他工资")</f>
        <v>#NAME?</v>
      </c>
      <c r="AK353" t="e">
        <f>IF(_xlfn.XLOOKUP(D353,'参考（不要动）'!J:J,'参考（不要动）'!K:K)&lt;1,"无低保金")</f>
        <v>#N/A</v>
      </c>
      <c r="AL353" t="e">
        <f>IF(_xlfn.XLOOKUP(D353,'参考（不要动）'!M:M,'参考（不要动）'!N:N)&lt;1,"无五保金")</f>
        <v>#N/A</v>
      </c>
      <c r="AM353" t="e">
        <f>IF(_xlfn.XLOOKUP(D353,'参考（不要动）'!P:P,'参考（不要动）'!Q:Q)&lt;1,"无产业奖励2000元")</f>
        <v>#N/A</v>
      </c>
      <c r="AN353" t="e">
        <f>_xlfn.XLOOKUP(D353,'参考（不要动）'!S:S,'参考（不要动）'!W:W)</f>
        <v>#N/A</v>
      </c>
      <c r="AO353" t="str">
        <f t="shared" si="58"/>
        <v>合格</v>
      </c>
      <c r="AP353" s="31" t="e">
        <f t="shared" si="59"/>
        <v>#DIV/0!</v>
      </c>
      <c r="AQ353" s="31" t="e">
        <f t="shared" si="50"/>
        <v>#DIV/0!</v>
      </c>
    </row>
    <row r="354" spans="1:43" ht="15">
      <c r="A354" s="18">
        <v>352</v>
      </c>
      <c r="B354" s="19" t="s">
        <v>1473</v>
      </c>
      <c r="C354" s="19" t="s">
        <v>1506</v>
      </c>
      <c r="D354" s="19" t="s">
        <v>1507</v>
      </c>
      <c r="E354" s="19" t="s">
        <v>1508</v>
      </c>
      <c r="F354" s="19" t="s">
        <v>1509</v>
      </c>
      <c r="G354" s="51" t="s">
        <v>1506</v>
      </c>
      <c r="H354" s="19">
        <v>4</v>
      </c>
      <c r="I354" s="19">
        <v>4</v>
      </c>
      <c r="J354" s="19" t="s">
        <v>47</v>
      </c>
      <c r="K354" s="19">
        <f t="shared" si="51"/>
        <v>36000</v>
      </c>
      <c r="L354" s="22"/>
      <c r="M354" s="22">
        <v>36000</v>
      </c>
      <c r="N354" s="22"/>
      <c r="O354" s="19">
        <f t="shared" si="52"/>
        <v>2893.31</v>
      </c>
      <c r="P354" s="22"/>
      <c r="Q354" s="22"/>
      <c r="R354" s="22"/>
      <c r="S354" s="22"/>
      <c r="T354" s="22">
        <v>579.48</v>
      </c>
      <c r="U354" s="22"/>
      <c r="V354" s="22"/>
      <c r="W354" s="22">
        <v>2313.83</v>
      </c>
      <c r="X354" s="22">
        <v>37800</v>
      </c>
      <c r="Y354" s="19">
        <f t="shared" si="53"/>
        <v>10500</v>
      </c>
      <c r="Z354" s="22">
        <v>10500</v>
      </c>
      <c r="AA354" s="22"/>
      <c r="AB354" s="19">
        <f t="shared" si="54"/>
        <v>76693.31</v>
      </c>
      <c r="AC354" s="19">
        <f t="shared" si="55"/>
        <v>66193.31</v>
      </c>
      <c r="AD354" s="19">
        <f t="shared" si="56"/>
        <v>16548.327499999999</v>
      </c>
      <c r="AE354" s="19" t="s">
        <v>48</v>
      </c>
      <c r="AF354" s="25">
        <v>14385.9</v>
      </c>
      <c r="AG354" s="30">
        <f t="shared" si="57"/>
        <v>0.15031576057111501</v>
      </c>
      <c r="AH354" t="e">
        <f ca="1">IF(_xlfn.XLOOKUP(D354,'参考（不要动）'!A:A,'参考（不要动）'!B:B)&lt;1,"无养老金")</f>
        <v>#NAME?</v>
      </c>
      <c r="AI354" t="e">
        <f>IF(_xlfn.XLOOKUP(D354,'参考（不要动）'!D:D,'参考（不要动）'!E:E)&lt;1,"无公益岗工资")</f>
        <v>#N/A</v>
      </c>
      <c r="AJ354" t="e">
        <f ca="1">IF(_xlfn.XLOOKUP(D354,'参考（不要动）'!G:G,'参考（不要动）'!H:H)&lt;1,"无其他工资")</f>
        <v>#NAME?</v>
      </c>
      <c r="AK354" t="e">
        <f>IF(_xlfn.XLOOKUP(D354,'参考（不要动）'!J:J,'参考（不要动）'!K:K)&lt;1,"无低保金")</f>
        <v>#N/A</v>
      </c>
      <c r="AL354" t="e">
        <f>IF(_xlfn.XLOOKUP(D354,'参考（不要动）'!M:M,'参考（不要动）'!N:N)&lt;1,"无五保金")</f>
        <v>#N/A</v>
      </c>
      <c r="AM354" t="e">
        <f>IF(_xlfn.XLOOKUP(D354,'参考（不要动）'!P:P,'参考（不要动）'!Q:Q)&lt;1,"无产业奖励2000元")</f>
        <v>#N/A</v>
      </c>
      <c r="AN354" t="e">
        <f>_xlfn.XLOOKUP(D354,'参考（不要动）'!S:S,'参考（不要动）'!W:W)</f>
        <v>#N/A</v>
      </c>
      <c r="AO354" t="str">
        <f t="shared" si="58"/>
        <v>合格</v>
      </c>
      <c r="AP354" s="31">
        <f t="shared" si="59"/>
        <v>0.27777777777777801</v>
      </c>
      <c r="AQ354" s="31" t="str">
        <f t="shared" si="50"/>
        <v>合格</v>
      </c>
    </row>
    <row r="355" spans="1:43" ht="15">
      <c r="A355" s="18">
        <v>353</v>
      </c>
      <c r="B355" s="19" t="s">
        <v>1473</v>
      </c>
      <c r="C355" s="19" t="s">
        <v>1510</v>
      </c>
      <c r="D355" s="19" t="s">
        <v>1511</v>
      </c>
      <c r="E355" s="19" t="s">
        <v>1512</v>
      </c>
      <c r="F355" s="19" t="s">
        <v>1513</v>
      </c>
      <c r="G355" s="51" t="s">
        <v>1510</v>
      </c>
      <c r="H355" s="19">
        <v>1</v>
      </c>
      <c r="I355" s="19">
        <v>1.83</v>
      </c>
      <c r="J355" s="19" t="s">
        <v>47</v>
      </c>
      <c r="K355" s="19">
        <f t="shared" si="51"/>
        <v>4380</v>
      </c>
      <c r="L355" s="22">
        <v>4380</v>
      </c>
      <c r="M355" s="22"/>
      <c r="N355" s="22"/>
      <c r="O355" s="19">
        <f t="shared" si="52"/>
        <v>5153.49</v>
      </c>
      <c r="P355" s="22"/>
      <c r="Q355" s="22"/>
      <c r="R355" s="22">
        <v>1908</v>
      </c>
      <c r="S355" s="22"/>
      <c r="T355" s="22">
        <v>431.38</v>
      </c>
      <c r="U355" s="22"/>
      <c r="V355" s="22"/>
      <c r="W355" s="22">
        <v>2814.11</v>
      </c>
      <c r="X355" s="22">
        <v>25200</v>
      </c>
      <c r="Y355" s="19">
        <f t="shared" si="53"/>
        <v>7000</v>
      </c>
      <c r="Z355" s="22">
        <v>7000</v>
      </c>
      <c r="AA355" s="22"/>
      <c r="AB355" s="19">
        <f t="shared" si="54"/>
        <v>34733.49</v>
      </c>
      <c r="AC355" s="19">
        <f t="shared" si="55"/>
        <v>27733.49</v>
      </c>
      <c r="AD355" s="19">
        <f t="shared" si="56"/>
        <v>15154.912568305999</v>
      </c>
      <c r="AE355" s="19" t="s">
        <v>48</v>
      </c>
      <c r="AF355" s="25">
        <v>13269.28</v>
      </c>
      <c r="AG355" s="30">
        <f t="shared" si="57"/>
        <v>0.14210511559828401</v>
      </c>
      <c r="AH355" t="e">
        <f ca="1">IF(_xlfn.XLOOKUP(D355,'参考（不要动）'!A:A,'参考（不要动）'!B:B)&lt;1,"无养老金")</f>
        <v>#NAME?</v>
      </c>
      <c r="AI355" t="b">
        <f>IF(_xlfn.XLOOKUP(D355,'参考（不要动）'!D:D,'参考（不要动）'!E:E)&lt;1,"无公益岗工资")</f>
        <v>0</v>
      </c>
      <c r="AJ355" t="e">
        <f ca="1">IF(_xlfn.XLOOKUP(D355,'参考（不要动）'!G:G,'参考（不要动）'!H:H)&lt;1,"无其他工资")</f>
        <v>#NAME?</v>
      </c>
      <c r="AK355" t="e">
        <f>IF(_xlfn.XLOOKUP(D355,'参考（不要动）'!J:J,'参考（不要动）'!K:K)&lt;1,"无低保金")</f>
        <v>#N/A</v>
      </c>
      <c r="AL355" t="e">
        <f>IF(_xlfn.XLOOKUP(D355,'参考（不要动）'!M:M,'参考（不要动）'!N:N)&lt;1,"无五保金")</f>
        <v>#N/A</v>
      </c>
      <c r="AM355" t="e">
        <f>IF(_xlfn.XLOOKUP(D355,'参考（不要动）'!P:P,'参考（不要动）'!Q:Q)&lt;1,"无产业奖励2000元")</f>
        <v>#N/A</v>
      </c>
      <c r="AN355" t="e">
        <f>_xlfn.XLOOKUP(D355,'参考（不要动）'!S:S,'参考（不要动）'!W:W)</f>
        <v>#N/A</v>
      </c>
      <c r="AO355" t="str">
        <f t="shared" si="58"/>
        <v>合格</v>
      </c>
      <c r="AP355" s="31">
        <f t="shared" si="59"/>
        <v>0.27777777777777801</v>
      </c>
      <c r="AQ355" s="31" t="str">
        <f t="shared" si="50"/>
        <v>合格</v>
      </c>
    </row>
    <row r="356" spans="1:43" ht="15">
      <c r="A356" s="18">
        <v>354</v>
      </c>
      <c r="B356" s="19" t="s">
        <v>1473</v>
      </c>
      <c r="C356" s="19" t="s">
        <v>1514</v>
      </c>
      <c r="D356" s="19" t="s">
        <v>1515</v>
      </c>
      <c r="E356" s="19" t="s">
        <v>1516</v>
      </c>
      <c r="F356" s="19" t="s">
        <v>1517</v>
      </c>
      <c r="G356" s="51" t="s">
        <v>1514</v>
      </c>
      <c r="H356" s="19">
        <v>4</v>
      </c>
      <c r="I356" s="19">
        <v>4</v>
      </c>
      <c r="J356" s="19" t="s">
        <v>47</v>
      </c>
      <c r="K356" s="19">
        <f t="shared" si="51"/>
        <v>72000</v>
      </c>
      <c r="L356" s="22"/>
      <c r="M356" s="22">
        <v>72000</v>
      </c>
      <c r="N356" s="22">
        <v>18400</v>
      </c>
      <c r="O356" s="19">
        <f t="shared" si="52"/>
        <v>2313.5300000000002</v>
      </c>
      <c r="P356" s="22"/>
      <c r="Q356" s="22"/>
      <c r="R356" s="22"/>
      <c r="S356" s="22"/>
      <c r="T356" s="22">
        <v>259.10000000000002</v>
      </c>
      <c r="U356" s="22"/>
      <c r="V356" s="22"/>
      <c r="W356" s="22">
        <v>2054.4299999999998</v>
      </c>
      <c r="X356" s="22"/>
      <c r="Y356" s="19">
        <f t="shared" si="53"/>
        <v>0</v>
      </c>
      <c r="Z356" s="22"/>
      <c r="AA356" s="22"/>
      <c r="AB356" s="19">
        <f t="shared" si="54"/>
        <v>92713.53</v>
      </c>
      <c r="AC356" s="19">
        <f t="shared" si="55"/>
        <v>92713.53</v>
      </c>
      <c r="AD356" s="19">
        <f t="shared" si="56"/>
        <v>23178.3825</v>
      </c>
      <c r="AE356" s="19" t="s">
        <v>48</v>
      </c>
      <c r="AF356" s="25">
        <v>21588.25</v>
      </c>
      <c r="AG356" s="31">
        <f t="shared" si="57"/>
        <v>7.3657313584936199E-2</v>
      </c>
      <c r="AH356" t="e">
        <f ca="1">IF(_xlfn.XLOOKUP(D356,'参考（不要动）'!A:A,'参考（不要动）'!B:B)&lt;1,"无养老金")</f>
        <v>#NAME?</v>
      </c>
      <c r="AI356" t="e">
        <f>IF(_xlfn.XLOOKUP(D356,'参考（不要动）'!D:D,'参考（不要动）'!E:E)&lt;1,"无公益岗工资")</f>
        <v>#N/A</v>
      </c>
      <c r="AJ356" t="e">
        <f ca="1">IF(_xlfn.XLOOKUP(D356,'参考（不要动）'!G:G,'参考（不要动）'!H:H)&lt;1,"无其他工资")</f>
        <v>#NAME?</v>
      </c>
      <c r="AK356" t="e">
        <f>IF(_xlfn.XLOOKUP(D356,'参考（不要动）'!J:J,'参考（不要动）'!K:K)&lt;1,"无低保金")</f>
        <v>#N/A</v>
      </c>
      <c r="AL356" t="e">
        <f>IF(_xlfn.XLOOKUP(D356,'参考（不要动）'!M:M,'参考（不要动）'!N:N)&lt;1,"无五保金")</f>
        <v>#N/A</v>
      </c>
      <c r="AM356" t="e">
        <f>IF(_xlfn.XLOOKUP(D356,'参考（不要动）'!P:P,'参考（不要动）'!Q:Q)&lt;1,"无产业奖励2000元")</f>
        <v>#N/A</v>
      </c>
      <c r="AN356" t="e">
        <f>_xlfn.XLOOKUP(D356,'参考（不要动）'!S:S,'参考（不要动）'!W:W)</f>
        <v>#N/A</v>
      </c>
      <c r="AO356" t="str">
        <f t="shared" si="58"/>
        <v>合格</v>
      </c>
      <c r="AP356" s="31" t="e">
        <f t="shared" si="59"/>
        <v>#DIV/0!</v>
      </c>
      <c r="AQ356" s="31" t="e">
        <f t="shared" si="50"/>
        <v>#DIV/0!</v>
      </c>
    </row>
    <row r="357" spans="1:43" ht="15">
      <c r="A357" s="18">
        <v>355</v>
      </c>
      <c r="B357" s="19" t="s">
        <v>1473</v>
      </c>
      <c r="C357" s="19" t="s">
        <v>1518</v>
      </c>
      <c r="D357" s="19" t="s">
        <v>1519</v>
      </c>
      <c r="E357" s="19" t="s">
        <v>1520</v>
      </c>
      <c r="F357" s="19" t="s">
        <v>1521</v>
      </c>
      <c r="G357" s="51" t="s">
        <v>1518</v>
      </c>
      <c r="H357" s="19">
        <v>1</v>
      </c>
      <c r="I357" s="19">
        <v>1</v>
      </c>
      <c r="J357" s="19" t="s">
        <v>47</v>
      </c>
      <c r="K357" s="19">
        <f t="shared" si="51"/>
        <v>0</v>
      </c>
      <c r="L357" s="22"/>
      <c r="M357" s="22"/>
      <c r="N357" s="22">
        <v>11200</v>
      </c>
      <c r="O357" s="19">
        <f t="shared" si="52"/>
        <v>5792.35</v>
      </c>
      <c r="P357" s="22"/>
      <c r="Q357" s="22"/>
      <c r="R357" s="22">
        <v>1908</v>
      </c>
      <c r="S357" s="22"/>
      <c r="T357" s="22">
        <v>713.16</v>
      </c>
      <c r="U357" s="22"/>
      <c r="V357" s="22"/>
      <c r="W357" s="22">
        <v>3171.19</v>
      </c>
      <c r="X357" s="22"/>
      <c r="Y357" s="19">
        <f t="shared" si="53"/>
        <v>0</v>
      </c>
      <c r="Z357" s="22"/>
      <c r="AA357" s="22"/>
      <c r="AB357" s="19">
        <f t="shared" si="54"/>
        <v>16992.349999999999</v>
      </c>
      <c r="AC357" s="19">
        <f t="shared" si="55"/>
        <v>16992.349999999999</v>
      </c>
      <c r="AD357" s="19">
        <f t="shared" si="56"/>
        <v>16992.349999999999</v>
      </c>
      <c r="AE357" s="19" t="s">
        <v>53</v>
      </c>
      <c r="AF357" s="25">
        <v>15095.44</v>
      </c>
      <c r="AG357" s="30">
        <f t="shared" si="57"/>
        <v>0.12566112680385599</v>
      </c>
      <c r="AH357" t="e">
        <f ca="1">IF(_xlfn.XLOOKUP(D357,'参考（不要动）'!A:A,'参考（不要动）'!B:B)&lt;1,"无养老金")</f>
        <v>#NAME?</v>
      </c>
      <c r="AI357" t="e">
        <f>IF(_xlfn.XLOOKUP(D357,'参考（不要动）'!D:D,'参考（不要动）'!E:E)&lt;1,"无公益岗工资")</f>
        <v>#N/A</v>
      </c>
      <c r="AJ357" t="e">
        <f ca="1">IF(_xlfn.XLOOKUP(D357,'参考（不要动）'!G:G,'参考（不要动）'!H:H)&lt;1,"无其他工资")</f>
        <v>#NAME?</v>
      </c>
      <c r="AK357" t="e">
        <f>IF(_xlfn.XLOOKUP(D357,'参考（不要动）'!J:J,'参考（不要动）'!K:K)&lt;1,"无低保金")</f>
        <v>#N/A</v>
      </c>
      <c r="AL357" t="e">
        <f>IF(_xlfn.XLOOKUP(D357,'参考（不要动）'!M:M,'参考（不要动）'!N:N)&lt;1,"无五保金")</f>
        <v>#N/A</v>
      </c>
      <c r="AM357" t="e">
        <f>IF(_xlfn.XLOOKUP(D357,'参考（不要动）'!P:P,'参考（不要动）'!Q:Q)&lt;1,"无产业奖励2000元")</f>
        <v>#N/A</v>
      </c>
      <c r="AN357" t="e">
        <f>_xlfn.XLOOKUP(D357,'参考（不要动）'!S:S,'参考（不要动）'!W:W)</f>
        <v>#N/A</v>
      </c>
      <c r="AO357" t="str">
        <f t="shared" si="58"/>
        <v>合格</v>
      </c>
      <c r="AP357" s="31" t="e">
        <f t="shared" si="59"/>
        <v>#DIV/0!</v>
      </c>
      <c r="AQ357" s="31" t="e">
        <f t="shared" si="50"/>
        <v>#DIV/0!</v>
      </c>
    </row>
    <row r="358" spans="1:43" ht="15">
      <c r="A358" s="18">
        <v>356</v>
      </c>
      <c r="B358" s="19" t="s">
        <v>1473</v>
      </c>
      <c r="C358" s="19" t="s">
        <v>1522</v>
      </c>
      <c r="D358" s="19" t="s">
        <v>1523</v>
      </c>
      <c r="E358" s="19" t="s">
        <v>1524</v>
      </c>
      <c r="F358" s="19" t="s">
        <v>1525</v>
      </c>
      <c r="G358" s="51" t="s">
        <v>1522</v>
      </c>
      <c r="H358" s="19">
        <v>1</v>
      </c>
      <c r="I358" s="19">
        <v>1</v>
      </c>
      <c r="J358" s="19" t="s">
        <v>47</v>
      </c>
      <c r="K358" s="19">
        <f t="shared" si="51"/>
        <v>0</v>
      </c>
      <c r="L358" s="22"/>
      <c r="M358" s="22"/>
      <c r="N358" s="22">
        <v>9800</v>
      </c>
      <c r="O358" s="19">
        <f t="shared" si="52"/>
        <v>4929.59</v>
      </c>
      <c r="P358" s="22"/>
      <c r="Q358" s="22"/>
      <c r="R358" s="22">
        <v>1908</v>
      </c>
      <c r="S358" s="22"/>
      <c r="T358" s="22">
        <v>149.80000000000001</v>
      </c>
      <c r="U358" s="22"/>
      <c r="V358" s="22"/>
      <c r="W358" s="22">
        <v>2871.79</v>
      </c>
      <c r="X358" s="22"/>
      <c r="Y358" s="19">
        <f t="shared" si="53"/>
        <v>0</v>
      </c>
      <c r="Z358" s="22"/>
      <c r="AA358" s="22"/>
      <c r="AB358" s="19">
        <f t="shared" si="54"/>
        <v>14729.59</v>
      </c>
      <c r="AC358" s="19">
        <f t="shared" si="55"/>
        <v>14729.59</v>
      </c>
      <c r="AD358" s="19">
        <f t="shared" si="56"/>
        <v>14729.59</v>
      </c>
      <c r="AE358" s="19" t="s">
        <v>53</v>
      </c>
      <c r="AF358" s="25">
        <v>13430.73</v>
      </c>
      <c r="AG358" s="30">
        <f t="shared" si="57"/>
        <v>9.6708071713153404E-2</v>
      </c>
      <c r="AH358" t="e">
        <f ca="1">IF(_xlfn.XLOOKUP(D358,'参考（不要动）'!A:A,'参考（不要动）'!B:B)&lt;1,"无养老金")</f>
        <v>#NAME?</v>
      </c>
      <c r="AI358" t="e">
        <f>IF(_xlfn.XLOOKUP(D358,'参考（不要动）'!D:D,'参考（不要动）'!E:E)&lt;1,"无公益岗工资")</f>
        <v>#N/A</v>
      </c>
      <c r="AJ358" t="e">
        <f ca="1">IF(_xlfn.XLOOKUP(D358,'参考（不要动）'!G:G,'参考（不要动）'!H:H)&lt;1,"无其他工资")</f>
        <v>#NAME?</v>
      </c>
      <c r="AK358" t="e">
        <f>IF(_xlfn.XLOOKUP(D358,'参考（不要动）'!J:J,'参考（不要动）'!K:K)&lt;1,"无低保金")</f>
        <v>#N/A</v>
      </c>
      <c r="AL358" t="e">
        <f>IF(_xlfn.XLOOKUP(D358,'参考（不要动）'!M:M,'参考（不要动）'!N:N)&lt;1,"无五保金")</f>
        <v>#N/A</v>
      </c>
      <c r="AM358" t="e">
        <f>IF(_xlfn.XLOOKUP(D358,'参考（不要动）'!P:P,'参考（不要动）'!Q:Q)&lt;1,"无产业奖励2000元")</f>
        <v>#N/A</v>
      </c>
      <c r="AN358" t="e">
        <f>_xlfn.XLOOKUP(D358,'参考（不要动）'!S:S,'参考（不要动）'!W:W)</f>
        <v>#N/A</v>
      </c>
      <c r="AO358" t="str">
        <f t="shared" si="58"/>
        <v>合格</v>
      </c>
      <c r="AP358" s="31" t="e">
        <f t="shared" si="59"/>
        <v>#DIV/0!</v>
      </c>
      <c r="AQ358" s="31" t="e">
        <f t="shared" ref="AQ358:AQ421" si="60">IF(AP358&lt;0.2,"支出偏少",IF(AP358&gt;0.8,"支出偏大","合格"))</f>
        <v>#DIV/0!</v>
      </c>
    </row>
    <row r="359" spans="1:43" ht="15">
      <c r="A359" s="18">
        <v>357</v>
      </c>
      <c r="B359" s="19" t="s">
        <v>1473</v>
      </c>
      <c r="C359" s="19" t="s">
        <v>1526</v>
      </c>
      <c r="D359" s="19" t="s">
        <v>1527</v>
      </c>
      <c r="E359" s="19" t="s">
        <v>1528</v>
      </c>
      <c r="F359" s="19" t="s">
        <v>1529</v>
      </c>
      <c r="G359" s="51" t="s">
        <v>1526</v>
      </c>
      <c r="H359" s="19">
        <v>2</v>
      </c>
      <c r="I359" s="19">
        <v>2</v>
      </c>
      <c r="J359" s="19" t="s">
        <v>47</v>
      </c>
      <c r="K359" s="19">
        <f t="shared" si="51"/>
        <v>0</v>
      </c>
      <c r="L359" s="22"/>
      <c r="M359" s="22"/>
      <c r="N359" s="22">
        <v>11200</v>
      </c>
      <c r="O359" s="19">
        <f t="shared" si="52"/>
        <v>15567.79</v>
      </c>
      <c r="P359" s="22">
        <v>4895</v>
      </c>
      <c r="Q359" s="22"/>
      <c r="R359" s="22">
        <v>4056</v>
      </c>
      <c r="S359" s="22"/>
      <c r="T359" s="22">
        <v>132</v>
      </c>
      <c r="U359" s="22"/>
      <c r="V359" s="22"/>
      <c r="W359" s="22">
        <v>6484.79</v>
      </c>
      <c r="X359" s="22">
        <v>16000</v>
      </c>
      <c r="Y359" s="19">
        <f t="shared" si="53"/>
        <v>4000</v>
      </c>
      <c r="Z359" s="22">
        <v>4000</v>
      </c>
      <c r="AA359" s="22"/>
      <c r="AB359" s="19">
        <f t="shared" si="54"/>
        <v>42767.79</v>
      </c>
      <c r="AC359" s="19">
        <f t="shared" si="55"/>
        <v>38767.79</v>
      </c>
      <c r="AD359" s="19">
        <f t="shared" si="56"/>
        <v>19383.895</v>
      </c>
      <c r="AE359" s="19" t="s">
        <v>48</v>
      </c>
      <c r="AF359" s="25">
        <v>18553.900000000001</v>
      </c>
      <c r="AG359" s="31">
        <f t="shared" si="57"/>
        <v>4.4734260721465503E-2</v>
      </c>
      <c r="AH359" t="e">
        <f ca="1">IF(_xlfn.XLOOKUP(D359,'参考（不要动）'!A:A,'参考（不要动）'!B:B)&lt;1,"无养老金")</f>
        <v>#NAME?</v>
      </c>
      <c r="AI359" t="e">
        <f>IF(_xlfn.XLOOKUP(D359,'参考（不要动）'!D:D,'参考（不要动）'!E:E)&lt;1,"无公益岗工资")</f>
        <v>#N/A</v>
      </c>
      <c r="AJ359" t="e">
        <f ca="1">IF(_xlfn.XLOOKUP(D359,'参考（不要动）'!G:G,'参考（不要动）'!H:H)&lt;1,"无其他工资")</f>
        <v>#NAME?</v>
      </c>
      <c r="AK359" t="b">
        <f>IF(_xlfn.XLOOKUP(D359,'参考（不要动）'!J:J,'参考（不要动）'!K:K)&lt;1,"无低保金")</f>
        <v>0</v>
      </c>
      <c r="AL359" t="e">
        <f>IF(_xlfn.XLOOKUP(D359,'参考（不要动）'!M:M,'参考（不要动）'!N:N)&lt;1,"无五保金")</f>
        <v>#N/A</v>
      </c>
      <c r="AM359" t="e">
        <f>IF(_xlfn.XLOOKUP(D359,'参考（不要动）'!P:P,'参考（不要动）'!Q:Q)&lt;1,"无产业奖励2000元")</f>
        <v>#N/A</v>
      </c>
      <c r="AN359" t="e">
        <f>_xlfn.XLOOKUP(D359,'参考（不要动）'!S:S,'参考（不要动）'!W:W)</f>
        <v>#N/A</v>
      </c>
      <c r="AO359" t="str">
        <f t="shared" si="58"/>
        <v>合格</v>
      </c>
      <c r="AP359" s="31">
        <f t="shared" si="59"/>
        <v>0.25</v>
      </c>
      <c r="AQ359" s="31" t="str">
        <f t="shared" si="60"/>
        <v>合格</v>
      </c>
    </row>
    <row r="360" spans="1:43" ht="15">
      <c r="A360" s="18">
        <v>358</v>
      </c>
      <c r="B360" s="19" t="s">
        <v>1473</v>
      </c>
      <c r="C360" s="19" t="s">
        <v>1530</v>
      </c>
      <c r="D360" s="19" t="s">
        <v>1531</v>
      </c>
      <c r="E360" s="19" t="s">
        <v>1532</v>
      </c>
      <c r="F360" s="19" t="s">
        <v>1533</v>
      </c>
      <c r="G360" s="51" t="s">
        <v>1530</v>
      </c>
      <c r="H360" s="19">
        <v>2</v>
      </c>
      <c r="I360" s="19">
        <v>2</v>
      </c>
      <c r="J360" s="19" t="s">
        <v>47</v>
      </c>
      <c r="K360" s="19">
        <f t="shared" si="51"/>
        <v>3000</v>
      </c>
      <c r="L360" s="22"/>
      <c r="M360" s="22">
        <v>3000</v>
      </c>
      <c r="N360" s="22">
        <v>5600</v>
      </c>
      <c r="O360" s="19">
        <f t="shared" si="52"/>
        <v>9028.09</v>
      </c>
      <c r="P360" s="22"/>
      <c r="Q360" s="22"/>
      <c r="R360" s="22">
        <v>3936</v>
      </c>
      <c r="S360" s="22"/>
      <c r="T360" s="22">
        <v>506.28</v>
      </c>
      <c r="U360" s="22"/>
      <c r="V360" s="22"/>
      <c r="W360" s="22">
        <v>4585.8100000000004</v>
      </c>
      <c r="X360" s="22">
        <v>12600</v>
      </c>
      <c r="Y360" s="19">
        <f t="shared" si="53"/>
        <v>3500</v>
      </c>
      <c r="Z360" s="22">
        <v>3500</v>
      </c>
      <c r="AA360" s="22"/>
      <c r="AB360" s="19">
        <f t="shared" si="54"/>
        <v>30228.09</v>
      </c>
      <c r="AC360" s="19">
        <f t="shared" si="55"/>
        <v>26728.09</v>
      </c>
      <c r="AD360" s="19">
        <f t="shared" si="56"/>
        <v>13364.045</v>
      </c>
      <c r="AE360" s="19" t="s">
        <v>48</v>
      </c>
      <c r="AF360" s="25">
        <v>12880.81</v>
      </c>
      <c r="AG360" s="31">
        <f t="shared" si="57"/>
        <v>3.75158860351174E-2</v>
      </c>
      <c r="AH360" t="e">
        <f ca="1">IF(_xlfn.XLOOKUP(D360,'参考（不要动）'!A:A,'参考（不要动）'!B:B)&lt;1,"无养老金")</f>
        <v>#NAME?</v>
      </c>
      <c r="AI360" t="e">
        <f>IF(_xlfn.XLOOKUP(D360,'参考（不要动）'!D:D,'参考（不要动）'!E:E)&lt;1,"无公益岗工资")</f>
        <v>#N/A</v>
      </c>
      <c r="AJ360" t="e">
        <f ca="1">IF(_xlfn.XLOOKUP(D360,'参考（不要动）'!G:G,'参考（不要动）'!H:H)&lt;1,"无其他工资")</f>
        <v>#NAME?</v>
      </c>
      <c r="AK360" t="e">
        <f>IF(_xlfn.XLOOKUP(D360,'参考（不要动）'!J:J,'参考（不要动）'!K:K)&lt;1,"无低保金")</f>
        <v>#N/A</v>
      </c>
      <c r="AL360" t="e">
        <f>IF(_xlfn.XLOOKUP(D360,'参考（不要动）'!M:M,'参考（不要动）'!N:N)&lt;1,"无五保金")</f>
        <v>#N/A</v>
      </c>
      <c r="AM360" t="e">
        <f>IF(_xlfn.XLOOKUP(D360,'参考（不要动）'!P:P,'参考（不要动）'!Q:Q)&lt;1,"无产业奖励2000元")</f>
        <v>#N/A</v>
      </c>
      <c r="AN360" t="e">
        <f>_xlfn.XLOOKUP(D360,'参考（不要动）'!S:S,'参考（不要动）'!W:W)</f>
        <v>#N/A</v>
      </c>
      <c r="AO360" t="str">
        <f t="shared" si="58"/>
        <v>合格</v>
      </c>
      <c r="AP360" s="31">
        <f t="shared" si="59"/>
        <v>0.27777777777777801</v>
      </c>
      <c r="AQ360" s="31" t="str">
        <f t="shared" si="60"/>
        <v>合格</v>
      </c>
    </row>
    <row r="361" spans="1:43" ht="15">
      <c r="A361" s="18">
        <v>359</v>
      </c>
      <c r="B361" s="19" t="s">
        <v>1473</v>
      </c>
      <c r="C361" s="19" t="s">
        <v>1534</v>
      </c>
      <c r="D361" s="19" t="s">
        <v>1535</v>
      </c>
      <c r="E361" s="19" t="s">
        <v>1536</v>
      </c>
      <c r="F361" s="19" t="s">
        <v>1537</v>
      </c>
      <c r="G361" s="51" t="s">
        <v>1534</v>
      </c>
      <c r="H361" s="19">
        <v>2</v>
      </c>
      <c r="I361" s="19">
        <v>2</v>
      </c>
      <c r="J361" s="19" t="s">
        <v>47</v>
      </c>
      <c r="K361" s="19">
        <f t="shared" si="51"/>
        <v>1600</v>
      </c>
      <c r="L361" s="22"/>
      <c r="M361" s="22">
        <v>1600</v>
      </c>
      <c r="N361" s="22">
        <v>14880</v>
      </c>
      <c r="O361" s="19">
        <f t="shared" si="52"/>
        <v>22456.48</v>
      </c>
      <c r="P361" s="22">
        <v>4415</v>
      </c>
      <c r="Q361" s="22"/>
      <c r="R361" s="22">
        <v>3936</v>
      </c>
      <c r="S361" s="22">
        <v>960</v>
      </c>
      <c r="T361" s="22">
        <v>1105.04</v>
      </c>
      <c r="U361" s="22"/>
      <c r="V361" s="22"/>
      <c r="W361" s="22">
        <v>12040.44</v>
      </c>
      <c r="X361" s="22"/>
      <c r="Y361" s="19">
        <f t="shared" si="53"/>
        <v>0</v>
      </c>
      <c r="Z361" s="22"/>
      <c r="AA361" s="22"/>
      <c r="AB361" s="19">
        <f t="shared" si="54"/>
        <v>38936.480000000003</v>
      </c>
      <c r="AC361" s="19">
        <f t="shared" si="55"/>
        <v>38936.480000000003</v>
      </c>
      <c r="AD361" s="19">
        <f t="shared" si="56"/>
        <v>19468.240000000002</v>
      </c>
      <c r="AE361" s="19" t="s">
        <v>48</v>
      </c>
      <c r="AF361" s="25">
        <v>19411.87</v>
      </c>
      <c r="AG361" s="31">
        <f t="shared" si="57"/>
        <v>2.9038933394877802E-3</v>
      </c>
      <c r="AH361" t="e">
        <f ca="1">IF(_xlfn.XLOOKUP(D361,'参考（不要动）'!A:A,'参考（不要动）'!B:B)&lt;1,"无养老金")</f>
        <v>#NAME?</v>
      </c>
      <c r="AI361" t="e">
        <f>IF(_xlfn.XLOOKUP(D361,'参考（不要动）'!D:D,'参考（不要动）'!E:E)&lt;1,"无公益岗工资")</f>
        <v>#N/A</v>
      </c>
      <c r="AJ361" t="e">
        <f ca="1">IF(_xlfn.XLOOKUP(D361,'参考（不要动）'!G:G,'参考（不要动）'!H:H)&lt;1,"无其他工资")</f>
        <v>#NAME?</v>
      </c>
      <c r="AK361" t="b">
        <f>IF(_xlfn.XLOOKUP(D361,'参考（不要动）'!J:J,'参考（不要动）'!K:K)&lt;1,"无低保金")</f>
        <v>0</v>
      </c>
      <c r="AL361" t="e">
        <f>IF(_xlfn.XLOOKUP(D361,'参考（不要动）'!M:M,'参考（不要动）'!N:N)&lt;1,"无五保金")</f>
        <v>#N/A</v>
      </c>
      <c r="AM361" t="e">
        <f>IF(_xlfn.XLOOKUP(D361,'参考（不要动）'!P:P,'参考（不要动）'!Q:Q)&lt;1,"无产业奖励2000元")</f>
        <v>#N/A</v>
      </c>
      <c r="AN361" t="e">
        <f>_xlfn.XLOOKUP(D361,'参考（不要动）'!S:S,'参考（不要动）'!W:W)</f>
        <v>#N/A</v>
      </c>
      <c r="AO361" t="str">
        <f t="shared" si="58"/>
        <v>合格</v>
      </c>
      <c r="AP361" s="31" t="e">
        <f t="shared" si="59"/>
        <v>#DIV/0!</v>
      </c>
      <c r="AQ361" s="31" t="e">
        <f t="shared" si="60"/>
        <v>#DIV/0!</v>
      </c>
    </row>
    <row r="362" spans="1:43" ht="15">
      <c r="A362" s="18">
        <v>360</v>
      </c>
      <c r="B362" s="19" t="s">
        <v>1473</v>
      </c>
      <c r="C362" s="19" t="s">
        <v>1538</v>
      </c>
      <c r="D362" s="19" t="s">
        <v>1539</v>
      </c>
      <c r="E362" s="19" t="s">
        <v>1540</v>
      </c>
      <c r="F362" s="19" t="s">
        <v>1541</v>
      </c>
      <c r="G362" s="51" t="s">
        <v>1538</v>
      </c>
      <c r="H362" s="19">
        <v>4</v>
      </c>
      <c r="I362" s="19">
        <v>4</v>
      </c>
      <c r="J362" s="19" t="s">
        <v>47</v>
      </c>
      <c r="K362" s="19">
        <f t="shared" si="51"/>
        <v>65520</v>
      </c>
      <c r="L362" s="22">
        <v>17520</v>
      </c>
      <c r="M362" s="22">
        <v>48000</v>
      </c>
      <c r="N362" s="22"/>
      <c r="O362" s="19">
        <f t="shared" si="52"/>
        <v>6801.86</v>
      </c>
      <c r="P362" s="22"/>
      <c r="Q362" s="22"/>
      <c r="R362" s="22">
        <v>2028</v>
      </c>
      <c r="S362" s="22"/>
      <c r="T362" s="22">
        <v>607.55999999999995</v>
      </c>
      <c r="U362" s="22"/>
      <c r="V362" s="22"/>
      <c r="W362" s="22">
        <v>4166.3</v>
      </c>
      <c r="X362" s="22">
        <v>99000</v>
      </c>
      <c r="Y362" s="19">
        <f t="shared" si="53"/>
        <v>29500</v>
      </c>
      <c r="Z362" s="22">
        <v>29500</v>
      </c>
      <c r="AA362" s="22"/>
      <c r="AB362" s="19">
        <f t="shared" si="54"/>
        <v>171321.86</v>
      </c>
      <c r="AC362" s="19">
        <f t="shared" si="55"/>
        <v>141821.85999999999</v>
      </c>
      <c r="AD362" s="19">
        <f t="shared" si="56"/>
        <v>35455.464999999997</v>
      </c>
      <c r="AE362" s="19" t="s">
        <v>48</v>
      </c>
      <c r="AF362" s="25">
        <v>35195.040000000001</v>
      </c>
      <c r="AG362" s="31">
        <f t="shared" si="57"/>
        <v>7.3994801540215802E-3</v>
      </c>
      <c r="AH362" t="e">
        <f ca="1">IF(_xlfn.XLOOKUP(D362,'参考（不要动）'!A:A,'参考（不要动）'!B:B)&lt;1,"无养老金")</f>
        <v>#NAME?</v>
      </c>
      <c r="AI362" t="b">
        <f>IF(_xlfn.XLOOKUP(D362,'参考（不要动）'!D:D,'参考（不要动）'!E:E)&lt;1,"无公益岗工资")</f>
        <v>0</v>
      </c>
      <c r="AJ362" t="e">
        <f ca="1">IF(_xlfn.XLOOKUP(D362,'参考（不要动）'!G:G,'参考（不要动）'!H:H)&lt;1,"无其他工资")</f>
        <v>#NAME?</v>
      </c>
      <c r="AK362" t="e">
        <f>IF(_xlfn.XLOOKUP(D362,'参考（不要动）'!J:J,'参考（不要动）'!K:K)&lt;1,"无低保金")</f>
        <v>#N/A</v>
      </c>
      <c r="AL362" t="e">
        <f>IF(_xlfn.XLOOKUP(D362,'参考（不要动）'!M:M,'参考（不要动）'!N:N)&lt;1,"无五保金")</f>
        <v>#N/A</v>
      </c>
      <c r="AM362" t="e">
        <f>IF(_xlfn.XLOOKUP(D362,'参考（不要动）'!P:P,'参考（不要动）'!Q:Q)&lt;1,"无产业奖励2000元")</f>
        <v>#N/A</v>
      </c>
      <c r="AN362" t="e">
        <f>_xlfn.XLOOKUP(D362,'参考（不要动）'!S:S,'参考（不要动）'!W:W)</f>
        <v>#N/A</v>
      </c>
      <c r="AO362" t="str">
        <f t="shared" si="58"/>
        <v>合格</v>
      </c>
      <c r="AP362" s="31">
        <f t="shared" si="59"/>
        <v>0.29797979797979801</v>
      </c>
      <c r="AQ362" s="31" t="str">
        <f t="shared" si="60"/>
        <v>合格</v>
      </c>
    </row>
    <row r="363" spans="1:43" ht="15">
      <c r="A363" s="18">
        <v>361</v>
      </c>
      <c r="B363" s="19" t="s">
        <v>1473</v>
      </c>
      <c r="C363" s="19" t="s">
        <v>1542</v>
      </c>
      <c r="D363" s="19" t="s">
        <v>1543</v>
      </c>
      <c r="E363" s="19" t="s">
        <v>1544</v>
      </c>
      <c r="F363" s="19" t="s">
        <v>1545</v>
      </c>
      <c r="G363" s="51" t="s">
        <v>1542</v>
      </c>
      <c r="H363" s="19">
        <v>1</v>
      </c>
      <c r="I363" s="19">
        <v>1.67</v>
      </c>
      <c r="J363" s="19" t="s">
        <v>47</v>
      </c>
      <c r="K363" s="19">
        <f t="shared" si="51"/>
        <v>5000</v>
      </c>
      <c r="L363" s="22"/>
      <c r="M363" s="22">
        <v>5000</v>
      </c>
      <c r="N363" s="22"/>
      <c r="O363" s="19">
        <f t="shared" si="52"/>
        <v>4349.59</v>
      </c>
      <c r="P363" s="22"/>
      <c r="Q363" s="22"/>
      <c r="R363" s="22">
        <v>795</v>
      </c>
      <c r="S363" s="22"/>
      <c r="T363" s="22">
        <v>431.38</v>
      </c>
      <c r="U363" s="22"/>
      <c r="V363" s="22"/>
      <c r="W363" s="22">
        <v>3123.21</v>
      </c>
      <c r="X363" s="22">
        <v>34200</v>
      </c>
      <c r="Y363" s="19">
        <f t="shared" si="53"/>
        <v>9500</v>
      </c>
      <c r="Z363" s="22">
        <v>9500</v>
      </c>
      <c r="AA363" s="22"/>
      <c r="AB363" s="19">
        <f t="shared" si="54"/>
        <v>43549.59</v>
      </c>
      <c r="AC363" s="19">
        <f t="shared" si="55"/>
        <v>34049.589999999997</v>
      </c>
      <c r="AD363" s="19">
        <f t="shared" si="56"/>
        <v>20388.976047904202</v>
      </c>
      <c r="AE363" s="19" t="s">
        <v>53</v>
      </c>
      <c r="AF363" s="25">
        <v>18960.77</v>
      </c>
      <c r="AG363" s="31">
        <f t="shared" si="57"/>
        <v>7.5324264146667097E-2</v>
      </c>
      <c r="AH363" t="e">
        <f ca="1">IF(_xlfn.XLOOKUP(D363,'参考（不要动）'!A:A,'参考（不要动）'!B:B)&lt;1,"无养老金")</f>
        <v>#NAME?</v>
      </c>
      <c r="AI363" t="e">
        <f>IF(_xlfn.XLOOKUP(D363,'参考（不要动）'!D:D,'参考（不要动）'!E:E)&lt;1,"无公益岗工资")</f>
        <v>#N/A</v>
      </c>
      <c r="AJ363" t="e">
        <f ca="1">IF(_xlfn.XLOOKUP(D363,'参考（不要动）'!G:G,'参考（不要动）'!H:H)&lt;1,"无其他工资")</f>
        <v>#NAME?</v>
      </c>
      <c r="AK363" t="e">
        <f>IF(_xlfn.XLOOKUP(D363,'参考（不要动）'!J:J,'参考（不要动）'!K:K)&lt;1,"无低保金")</f>
        <v>#N/A</v>
      </c>
      <c r="AL363" t="e">
        <f>IF(_xlfn.XLOOKUP(D363,'参考（不要动）'!M:M,'参考（不要动）'!N:N)&lt;1,"无五保金")</f>
        <v>#N/A</v>
      </c>
      <c r="AM363" t="e">
        <f>IF(_xlfn.XLOOKUP(D363,'参考（不要动）'!P:P,'参考（不要动）'!Q:Q)&lt;1,"无产业奖励2000元")</f>
        <v>#N/A</v>
      </c>
      <c r="AN363" t="e">
        <f>_xlfn.XLOOKUP(D363,'参考（不要动）'!S:S,'参考（不要动）'!W:W)</f>
        <v>#N/A</v>
      </c>
      <c r="AO363" t="str">
        <f t="shared" si="58"/>
        <v>合格</v>
      </c>
      <c r="AP363" s="31">
        <f t="shared" si="59"/>
        <v>0.27777777777777801</v>
      </c>
      <c r="AQ363" s="31" t="str">
        <f t="shared" si="60"/>
        <v>合格</v>
      </c>
    </row>
    <row r="364" spans="1:43" ht="15">
      <c r="A364" s="18">
        <v>362</v>
      </c>
      <c r="B364" s="19" t="s">
        <v>1473</v>
      </c>
      <c r="C364" s="19" t="s">
        <v>1546</v>
      </c>
      <c r="D364" s="19" t="s">
        <v>1547</v>
      </c>
      <c r="E364" s="19" t="s">
        <v>1548</v>
      </c>
      <c r="F364" s="19" t="s">
        <v>1549</v>
      </c>
      <c r="G364" s="51" t="s">
        <v>1546</v>
      </c>
      <c r="H364" s="19">
        <v>2</v>
      </c>
      <c r="I364" s="19">
        <v>2</v>
      </c>
      <c r="J364" s="19" t="s">
        <v>47</v>
      </c>
      <c r="K364" s="19">
        <f t="shared" si="51"/>
        <v>39600</v>
      </c>
      <c r="L364" s="22"/>
      <c r="M364" s="22">
        <v>39600</v>
      </c>
      <c r="N364" s="22">
        <v>9800</v>
      </c>
      <c r="O364" s="19">
        <f t="shared" si="52"/>
        <v>4546.8</v>
      </c>
      <c r="P364" s="22"/>
      <c r="Q364" s="22"/>
      <c r="R364" s="22">
        <v>1908</v>
      </c>
      <c r="S364" s="22"/>
      <c r="T364" s="22">
        <v>611.28</v>
      </c>
      <c r="U364" s="22"/>
      <c r="V364" s="22"/>
      <c r="W364" s="22">
        <v>2027.52</v>
      </c>
      <c r="X364" s="22"/>
      <c r="Y364" s="19">
        <f t="shared" si="53"/>
        <v>0</v>
      </c>
      <c r="Z364" s="22"/>
      <c r="AA364" s="22"/>
      <c r="AB364" s="19">
        <f t="shared" si="54"/>
        <v>53946.8</v>
      </c>
      <c r="AC364" s="19">
        <f t="shared" si="55"/>
        <v>53946.8</v>
      </c>
      <c r="AD364" s="19">
        <f t="shared" si="56"/>
        <v>26973.4</v>
      </c>
      <c r="AE364" s="19" t="s">
        <v>53</v>
      </c>
      <c r="AF364" s="25">
        <v>26012.47</v>
      </c>
      <c r="AG364" s="31">
        <f t="shared" si="57"/>
        <v>3.6941128620234798E-2</v>
      </c>
      <c r="AH364" t="e">
        <f ca="1">IF(_xlfn.XLOOKUP(D364,'参考（不要动）'!A:A,'参考（不要动）'!B:B)&lt;1,"无养老金")</f>
        <v>#NAME?</v>
      </c>
      <c r="AI364" t="e">
        <f>IF(_xlfn.XLOOKUP(D364,'参考（不要动）'!D:D,'参考（不要动）'!E:E)&lt;1,"无公益岗工资")</f>
        <v>#N/A</v>
      </c>
      <c r="AJ364" t="e">
        <f ca="1">IF(_xlfn.XLOOKUP(D364,'参考（不要动）'!G:G,'参考（不要动）'!H:H)&lt;1,"无其他工资")</f>
        <v>#NAME?</v>
      </c>
      <c r="AK364" t="e">
        <f>IF(_xlfn.XLOOKUP(D364,'参考（不要动）'!J:J,'参考（不要动）'!K:K)&lt;1,"无低保金")</f>
        <v>#N/A</v>
      </c>
      <c r="AL364" t="e">
        <f>IF(_xlfn.XLOOKUP(D364,'参考（不要动）'!M:M,'参考（不要动）'!N:N)&lt;1,"无五保金")</f>
        <v>#N/A</v>
      </c>
      <c r="AM364" t="e">
        <f>IF(_xlfn.XLOOKUP(D364,'参考（不要动）'!P:P,'参考（不要动）'!Q:Q)&lt;1,"无产业奖励2000元")</f>
        <v>#N/A</v>
      </c>
      <c r="AN364" t="e">
        <f>_xlfn.XLOOKUP(D364,'参考（不要动）'!S:S,'参考（不要动）'!W:W)</f>
        <v>#N/A</v>
      </c>
      <c r="AO364" t="str">
        <f t="shared" si="58"/>
        <v>合格</v>
      </c>
      <c r="AP364" s="31" t="e">
        <f t="shared" si="59"/>
        <v>#DIV/0!</v>
      </c>
      <c r="AQ364" s="31" t="e">
        <f t="shared" si="60"/>
        <v>#DIV/0!</v>
      </c>
    </row>
    <row r="365" spans="1:43" ht="15">
      <c r="A365" s="18">
        <v>363</v>
      </c>
      <c r="B365" s="19" t="s">
        <v>1473</v>
      </c>
      <c r="C365" s="19" t="s">
        <v>1550</v>
      </c>
      <c r="D365" s="19" t="s">
        <v>1551</v>
      </c>
      <c r="E365" s="19" t="s">
        <v>1552</v>
      </c>
      <c r="F365" s="19" t="s">
        <v>1553</v>
      </c>
      <c r="G365" s="51" t="s">
        <v>1550</v>
      </c>
      <c r="H365" s="19">
        <v>1</v>
      </c>
      <c r="I365" s="19">
        <v>1</v>
      </c>
      <c r="J365" s="19" t="s">
        <v>47</v>
      </c>
      <c r="K365" s="19">
        <f t="shared" si="51"/>
        <v>6000</v>
      </c>
      <c r="L365" s="22"/>
      <c r="M365" s="22">
        <v>6000</v>
      </c>
      <c r="N365" s="22"/>
      <c r="O365" s="19">
        <f t="shared" si="52"/>
        <v>10698.74</v>
      </c>
      <c r="P365" s="22"/>
      <c r="Q365" s="22"/>
      <c r="R365" s="22">
        <v>1908</v>
      </c>
      <c r="S365" s="22"/>
      <c r="T365" s="22">
        <v>366.68</v>
      </c>
      <c r="U365" s="22"/>
      <c r="V365" s="22"/>
      <c r="W365" s="22">
        <v>8424.06</v>
      </c>
      <c r="X365" s="22">
        <v>12600</v>
      </c>
      <c r="Y365" s="19">
        <f t="shared" si="53"/>
        <v>3500</v>
      </c>
      <c r="Z365" s="22">
        <v>3500</v>
      </c>
      <c r="AA365" s="22"/>
      <c r="AB365" s="19">
        <f t="shared" si="54"/>
        <v>29298.74</v>
      </c>
      <c r="AC365" s="19">
        <f t="shared" si="55"/>
        <v>25798.74</v>
      </c>
      <c r="AD365" s="19">
        <f t="shared" si="56"/>
        <v>25798.74</v>
      </c>
      <c r="AE365" s="19" t="s">
        <v>53</v>
      </c>
      <c r="AF365" s="25">
        <v>25040.19</v>
      </c>
      <c r="AG365" s="31">
        <f t="shared" si="57"/>
        <v>3.0293300490132201E-2</v>
      </c>
      <c r="AH365" t="e">
        <f ca="1">IF(_xlfn.XLOOKUP(D365,'参考（不要动）'!A:A,'参考（不要动）'!B:B)&lt;1,"无养老金")</f>
        <v>#NAME?</v>
      </c>
      <c r="AI365" t="e">
        <f>IF(_xlfn.XLOOKUP(D365,'参考（不要动）'!D:D,'参考（不要动）'!E:E)&lt;1,"无公益岗工资")</f>
        <v>#N/A</v>
      </c>
      <c r="AJ365" t="e">
        <f ca="1">IF(_xlfn.XLOOKUP(D365,'参考（不要动）'!G:G,'参考（不要动）'!H:H)&lt;1,"无其他工资")</f>
        <v>#NAME?</v>
      </c>
      <c r="AK365" t="e">
        <f>IF(_xlfn.XLOOKUP(D365,'参考（不要动）'!J:J,'参考（不要动）'!K:K)&lt;1,"无低保金")</f>
        <v>#N/A</v>
      </c>
      <c r="AL365" t="e">
        <f>IF(_xlfn.XLOOKUP(D365,'参考（不要动）'!M:M,'参考（不要动）'!N:N)&lt;1,"无五保金")</f>
        <v>#N/A</v>
      </c>
      <c r="AM365" t="e">
        <f>IF(_xlfn.XLOOKUP(D365,'参考（不要动）'!P:P,'参考（不要动）'!Q:Q)&lt;1,"无产业奖励2000元")</f>
        <v>#N/A</v>
      </c>
      <c r="AN365" t="e">
        <f>_xlfn.XLOOKUP(D365,'参考（不要动）'!S:S,'参考（不要动）'!W:W)</f>
        <v>#N/A</v>
      </c>
      <c r="AO365" t="str">
        <f t="shared" si="58"/>
        <v>合格</v>
      </c>
      <c r="AP365" s="31">
        <f t="shared" si="59"/>
        <v>0.27777777777777801</v>
      </c>
      <c r="AQ365" s="31" t="str">
        <f t="shared" si="60"/>
        <v>合格</v>
      </c>
    </row>
    <row r="366" spans="1:43" ht="15">
      <c r="A366" s="18">
        <v>364</v>
      </c>
      <c r="B366" s="19" t="s">
        <v>1473</v>
      </c>
      <c r="C366" s="19" t="s">
        <v>1554</v>
      </c>
      <c r="D366" s="19" t="s">
        <v>1555</v>
      </c>
      <c r="E366" s="19" t="s">
        <v>1556</v>
      </c>
      <c r="F366" s="19" t="s">
        <v>1557</v>
      </c>
      <c r="G366" s="51" t="s">
        <v>1558</v>
      </c>
      <c r="H366" s="19">
        <v>1</v>
      </c>
      <c r="I366" s="19">
        <v>1</v>
      </c>
      <c r="J366" s="19" t="s">
        <v>47</v>
      </c>
      <c r="K366" s="19">
        <f t="shared" si="51"/>
        <v>0</v>
      </c>
      <c r="L366" s="22"/>
      <c r="M366" s="22"/>
      <c r="N366" s="22">
        <v>12600</v>
      </c>
      <c r="O366" s="19">
        <f t="shared" si="52"/>
        <v>4488.33</v>
      </c>
      <c r="P366" s="22"/>
      <c r="Q366" s="22"/>
      <c r="R366" s="22">
        <v>1908</v>
      </c>
      <c r="S366" s="22"/>
      <c r="T366" s="22">
        <v>202.6</v>
      </c>
      <c r="U366" s="22"/>
      <c r="V366" s="22"/>
      <c r="W366" s="22">
        <v>2377.73</v>
      </c>
      <c r="X366" s="22"/>
      <c r="Y366" s="19">
        <f t="shared" si="53"/>
        <v>0</v>
      </c>
      <c r="Z366" s="22"/>
      <c r="AA366" s="22"/>
      <c r="AB366" s="19">
        <f t="shared" si="54"/>
        <v>17088.330000000002</v>
      </c>
      <c r="AC366" s="19">
        <f t="shared" si="55"/>
        <v>17088.330000000002</v>
      </c>
      <c r="AD366" s="19">
        <f t="shared" si="56"/>
        <v>17088.330000000002</v>
      </c>
      <c r="AE366" s="19" t="s">
        <v>48</v>
      </c>
      <c r="AF366" s="25">
        <v>16862.900000000001</v>
      </c>
      <c r="AG366" s="31">
        <f t="shared" si="57"/>
        <v>1.33684004530656E-2</v>
      </c>
      <c r="AH366" t="e">
        <f ca="1">IF(_xlfn.XLOOKUP(D366,'参考（不要动）'!A:A,'参考（不要动）'!B:B)&lt;1,"无养老金")</f>
        <v>#NAME?</v>
      </c>
      <c r="AI366" t="e">
        <f>IF(_xlfn.XLOOKUP(D366,'参考（不要动）'!D:D,'参考（不要动）'!E:E)&lt;1,"无公益岗工资")</f>
        <v>#N/A</v>
      </c>
      <c r="AJ366" t="e">
        <f ca="1">IF(_xlfn.XLOOKUP(D366,'参考（不要动）'!G:G,'参考（不要动）'!H:H)&lt;1,"无其他工资")</f>
        <v>#NAME?</v>
      </c>
      <c r="AK366" t="e">
        <f>IF(_xlfn.XLOOKUP(D366,'参考（不要动）'!J:J,'参考（不要动）'!K:K)&lt;1,"无低保金")</f>
        <v>#N/A</v>
      </c>
      <c r="AL366" t="e">
        <f>IF(_xlfn.XLOOKUP(D366,'参考（不要动）'!M:M,'参考（不要动）'!N:N)&lt;1,"无五保金")</f>
        <v>#N/A</v>
      </c>
      <c r="AM366" t="e">
        <f>IF(_xlfn.XLOOKUP(D366,'参考（不要动）'!P:P,'参考（不要动）'!Q:Q)&lt;1,"无产业奖励2000元")</f>
        <v>#N/A</v>
      </c>
      <c r="AN366" t="e">
        <f>_xlfn.XLOOKUP(D366,'参考（不要动）'!S:S,'参考（不要动）'!W:W)</f>
        <v>#N/A</v>
      </c>
      <c r="AO366" t="str">
        <f t="shared" si="58"/>
        <v>合格</v>
      </c>
      <c r="AP366" s="31" t="e">
        <f t="shared" si="59"/>
        <v>#DIV/0!</v>
      </c>
      <c r="AQ366" s="31" t="e">
        <f t="shared" si="60"/>
        <v>#DIV/0!</v>
      </c>
    </row>
    <row r="367" spans="1:43" ht="15">
      <c r="A367" s="18">
        <v>365</v>
      </c>
      <c r="B367" s="19" t="s">
        <v>1473</v>
      </c>
      <c r="C367" s="19" t="s">
        <v>1559</v>
      </c>
      <c r="D367" s="19" t="s">
        <v>1560</v>
      </c>
      <c r="E367" s="19" t="s">
        <v>1561</v>
      </c>
      <c r="F367" s="19" t="s">
        <v>1562</v>
      </c>
      <c r="G367" s="51" t="s">
        <v>1563</v>
      </c>
      <c r="H367" s="19">
        <v>3</v>
      </c>
      <c r="I367" s="19">
        <v>3</v>
      </c>
      <c r="J367" s="19" t="s">
        <v>47</v>
      </c>
      <c r="K367" s="19">
        <f t="shared" si="51"/>
        <v>7300</v>
      </c>
      <c r="L367" s="22">
        <v>7300</v>
      </c>
      <c r="M367" s="22"/>
      <c r="N367" s="22"/>
      <c r="O367" s="19">
        <f t="shared" si="52"/>
        <v>24660.2</v>
      </c>
      <c r="P367" s="22">
        <v>14605</v>
      </c>
      <c r="Q367" s="22"/>
      <c r="R367" s="22">
        <v>2028</v>
      </c>
      <c r="S367" s="22"/>
      <c r="T367" s="22">
        <v>611.28</v>
      </c>
      <c r="U367" s="22"/>
      <c r="V367" s="22"/>
      <c r="W367" s="22">
        <v>7415.92</v>
      </c>
      <c r="X367" s="22">
        <v>37800</v>
      </c>
      <c r="Y367" s="19">
        <f t="shared" si="53"/>
        <v>10500</v>
      </c>
      <c r="Z367" s="22">
        <v>10500</v>
      </c>
      <c r="AA367" s="22"/>
      <c r="AB367" s="19">
        <f t="shared" si="54"/>
        <v>69760.2</v>
      </c>
      <c r="AC367" s="19">
        <f t="shared" si="55"/>
        <v>59260.2</v>
      </c>
      <c r="AD367" s="19">
        <f t="shared" si="56"/>
        <v>19753.400000000001</v>
      </c>
      <c r="AE367" s="19" t="s">
        <v>142</v>
      </c>
      <c r="AF367" s="25">
        <v>15504.05</v>
      </c>
      <c r="AG367" s="32">
        <f t="shared" si="57"/>
        <v>0.27407999845201803</v>
      </c>
      <c r="AH367" t="e">
        <f ca="1">IF(_xlfn.XLOOKUP(D367,'参考（不要动）'!A:A,'参考（不要动）'!B:B)&lt;1,"无养老金")</f>
        <v>#NAME?</v>
      </c>
      <c r="AI367" t="b">
        <f>IF(_xlfn.XLOOKUP(D367,'参考（不要动）'!D:D,'参考（不要动）'!E:E)&lt;1,"无公益岗工资")</f>
        <v>0</v>
      </c>
      <c r="AJ367" t="e">
        <f ca="1">IF(_xlfn.XLOOKUP(D367,'参考（不要动）'!G:G,'参考（不要动）'!H:H)&lt;1,"无其他工资")</f>
        <v>#NAME?</v>
      </c>
      <c r="AK367" t="b">
        <f>IF(_xlfn.XLOOKUP(D367,'参考（不要动）'!J:J,'参考（不要动）'!K:K)&lt;1,"无低保金")</f>
        <v>0</v>
      </c>
      <c r="AL367" t="e">
        <f>IF(_xlfn.XLOOKUP(D367,'参考（不要动）'!M:M,'参考（不要动）'!N:N)&lt;1,"无五保金")</f>
        <v>#N/A</v>
      </c>
      <c r="AM367" t="e">
        <f>IF(_xlfn.XLOOKUP(D367,'参考（不要动）'!P:P,'参考（不要动）'!Q:Q)&lt;1,"无产业奖励2000元")</f>
        <v>#N/A</v>
      </c>
      <c r="AN367" t="e">
        <f>_xlfn.XLOOKUP(D367,'参考（不要动）'!S:S,'参考（不要动）'!W:W)</f>
        <v>#N/A</v>
      </c>
      <c r="AO367" t="str">
        <f t="shared" si="58"/>
        <v>合格</v>
      </c>
      <c r="AP367" s="31">
        <f t="shared" si="59"/>
        <v>0.27777777777777801</v>
      </c>
      <c r="AQ367" s="31" t="str">
        <f t="shared" si="60"/>
        <v>合格</v>
      </c>
    </row>
    <row r="368" spans="1:43" ht="15">
      <c r="A368" s="18">
        <v>366</v>
      </c>
      <c r="B368" s="19" t="s">
        <v>1473</v>
      </c>
      <c r="C368" s="19" t="s">
        <v>1564</v>
      </c>
      <c r="D368" s="19" t="s">
        <v>1565</v>
      </c>
      <c r="E368" s="19" t="s">
        <v>1566</v>
      </c>
      <c r="F368" s="19" t="s">
        <v>1567</v>
      </c>
      <c r="G368" s="51" t="s">
        <v>1564</v>
      </c>
      <c r="H368" s="19">
        <v>2</v>
      </c>
      <c r="I368" s="19">
        <v>2.25</v>
      </c>
      <c r="J368" s="19" t="s">
        <v>47</v>
      </c>
      <c r="K368" s="19">
        <f t="shared" si="51"/>
        <v>10000</v>
      </c>
      <c r="L368" s="19"/>
      <c r="M368" s="19">
        <v>10000</v>
      </c>
      <c r="N368" s="19"/>
      <c r="O368" s="19">
        <f t="shared" si="52"/>
        <v>12553.8</v>
      </c>
      <c r="P368" s="19">
        <v>2145</v>
      </c>
      <c r="Q368" s="19"/>
      <c r="R368" s="19">
        <v>3816</v>
      </c>
      <c r="S368" s="19">
        <v>960</v>
      </c>
      <c r="T368" s="19">
        <v>404.98</v>
      </c>
      <c r="U368" s="19"/>
      <c r="V368" s="19"/>
      <c r="W368" s="19">
        <v>5227.82</v>
      </c>
      <c r="X368" s="19">
        <v>21000</v>
      </c>
      <c r="Y368" s="19">
        <f t="shared" si="53"/>
        <v>7000</v>
      </c>
      <c r="Z368" s="19">
        <v>7000</v>
      </c>
      <c r="AA368" s="19"/>
      <c r="AB368" s="19">
        <f t="shared" si="54"/>
        <v>43553.8</v>
      </c>
      <c r="AC368" s="19">
        <f t="shared" si="55"/>
        <v>36553.800000000003</v>
      </c>
      <c r="AD368" s="19">
        <f t="shared" si="56"/>
        <v>16246.1333333333</v>
      </c>
      <c r="AE368" s="19" t="s">
        <v>124</v>
      </c>
      <c r="AF368" s="25">
        <v>0</v>
      </c>
      <c r="AG368" s="30" t="e">
        <f t="shared" si="57"/>
        <v>#DIV/0!</v>
      </c>
      <c r="AH368" t="e">
        <f ca="1">IF(_xlfn.XLOOKUP(D368,'参考（不要动）'!A:A,'参考（不要动）'!B:B)&lt;1,"无养老金")</f>
        <v>#NAME?</v>
      </c>
      <c r="AI368" t="e">
        <f>IF(_xlfn.XLOOKUP(D368,'参考（不要动）'!D:D,'参考（不要动）'!E:E)&lt;1,"无公益岗工资")</f>
        <v>#N/A</v>
      </c>
      <c r="AJ368" t="e">
        <f ca="1">IF(_xlfn.XLOOKUP(D368,'参考（不要动）'!G:G,'参考（不要动）'!H:H)&lt;1,"无其他工资")</f>
        <v>#NAME?</v>
      </c>
      <c r="AK368" t="b">
        <f>IF(_xlfn.XLOOKUP(D368,'参考（不要动）'!J:J,'参考（不要动）'!K:K)&lt;1,"无低保金")</f>
        <v>0</v>
      </c>
      <c r="AL368" t="e">
        <f>IF(_xlfn.XLOOKUP(D368,'参考（不要动）'!M:M,'参考（不要动）'!N:N)&lt;1,"无五保金")</f>
        <v>#N/A</v>
      </c>
      <c r="AM368" t="e">
        <f>IF(_xlfn.XLOOKUP(D368,'参考（不要动）'!P:P,'参考（不要动）'!Q:Q)&lt;1,"无产业奖励2000元")</f>
        <v>#N/A</v>
      </c>
      <c r="AN368" t="e">
        <f>_xlfn.XLOOKUP(D368,'参考（不要动）'!S:S,'参考（不要动）'!W:W)</f>
        <v>#N/A</v>
      </c>
      <c r="AO368" t="str">
        <f t="shared" si="58"/>
        <v>合格</v>
      </c>
      <c r="AP368" s="31">
        <f t="shared" si="59"/>
        <v>0.33333333333333298</v>
      </c>
      <c r="AQ368" s="31" t="str">
        <f t="shared" si="60"/>
        <v>合格</v>
      </c>
    </row>
    <row r="369" spans="1:43" ht="15">
      <c r="A369" s="18">
        <v>367</v>
      </c>
      <c r="B369" s="19" t="s">
        <v>1568</v>
      </c>
      <c r="C369" s="19" t="s">
        <v>1569</v>
      </c>
      <c r="D369" s="19" t="s">
        <v>1570</v>
      </c>
      <c r="E369" s="19" t="s">
        <v>1571</v>
      </c>
      <c r="F369" s="19" t="s">
        <v>1572</v>
      </c>
      <c r="G369" s="51" t="s">
        <v>1573</v>
      </c>
      <c r="H369" s="19">
        <v>2</v>
      </c>
      <c r="I369" s="19">
        <v>2</v>
      </c>
      <c r="J369" s="19" t="s">
        <v>47</v>
      </c>
      <c r="K369" s="19">
        <f t="shared" si="51"/>
        <v>0</v>
      </c>
      <c r="L369" s="19"/>
      <c r="M369" s="19"/>
      <c r="N369" s="19">
        <v>7050</v>
      </c>
      <c r="O369" s="19">
        <f t="shared" si="52"/>
        <v>19426.990000000002</v>
      </c>
      <c r="P369" s="19">
        <v>9000</v>
      </c>
      <c r="Q369" s="19"/>
      <c r="R369" s="19">
        <v>4056</v>
      </c>
      <c r="S369" s="19"/>
      <c r="T369" s="19"/>
      <c r="U369" s="19"/>
      <c r="V369" s="19"/>
      <c r="W369" s="19">
        <v>6370.99</v>
      </c>
      <c r="X369" s="19"/>
      <c r="Y369" s="19">
        <f t="shared" si="53"/>
        <v>0</v>
      </c>
      <c r="Z369" s="19"/>
      <c r="AA369" s="19"/>
      <c r="AB369" s="19">
        <f t="shared" si="54"/>
        <v>26476.99</v>
      </c>
      <c r="AC369" s="19">
        <f t="shared" si="55"/>
        <v>26476.99</v>
      </c>
      <c r="AD369" s="19">
        <f t="shared" si="56"/>
        <v>13238.495000000001</v>
      </c>
      <c r="AE369" s="19" t="s">
        <v>48</v>
      </c>
      <c r="AF369" s="25">
        <v>12798.64</v>
      </c>
      <c r="AG369" s="31">
        <f t="shared" si="57"/>
        <v>3.4367323403111702E-2</v>
      </c>
      <c r="AH369" t="e">
        <f ca="1">IF(_xlfn.XLOOKUP(D369,'参考（不要动）'!A:A,'参考（不要动）'!B:B)&lt;1,"无养老金")</f>
        <v>#NAME?</v>
      </c>
      <c r="AI369" t="e">
        <f>IF(_xlfn.XLOOKUP(D369,'参考（不要动）'!D:D,'参考（不要动）'!E:E)&lt;1,"无公益岗工资")</f>
        <v>#N/A</v>
      </c>
      <c r="AJ369" t="e">
        <f ca="1">IF(_xlfn.XLOOKUP(D369,'参考（不要动）'!G:G,'参考（不要动）'!H:H)&lt;1,"无其他工资")</f>
        <v>#NAME?</v>
      </c>
      <c r="AK369" t="b">
        <f>IF(_xlfn.XLOOKUP(D369,'参考（不要动）'!J:J,'参考（不要动）'!K:K)&lt;1,"无低保金")</f>
        <v>0</v>
      </c>
      <c r="AL369" t="e">
        <f>IF(_xlfn.XLOOKUP(D369,'参考（不要动）'!M:M,'参考（不要动）'!N:N)&lt;1,"无五保金")</f>
        <v>#N/A</v>
      </c>
      <c r="AM369" t="e">
        <f>IF(_xlfn.XLOOKUP(D369,'参考（不要动）'!P:P,'参考（不要动）'!Q:Q)&lt;1,"无产业奖励2000元")</f>
        <v>#N/A</v>
      </c>
      <c r="AN369" t="e">
        <f>_xlfn.XLOOKUP(D369,'参考（不要动）'!S:S,'参考（不要动）'!W:W)</f>
        <v>#N/A</v>
      </c>
      <c r="AO369" t="str">
        <f t="shared" si="58"/>
        <v>合格</v>
      </c>
      <c r="AP369" s="31" t="e">
        <f t="shared" si="59"/>
        <v>#DIV/0!</v>
      </c>
      <c r="AQ369" s="31" t="e">
        <f t="shared" si="60"/>
        <v>#DIV/0!</v>
      </c>
    </row>
    <row r="370" spans="1:43" ht="15">
      <c r="A370" s="18">
        <v>368</v>
      </c>
      <c r="B370" s="19" t="s">
        <v>1568</v>
      </c>
      <c r="C370" s="19" t="s">
        <v>1574</v>
      </c>
      <c r="D370" s="19" t="s">
        <v>1575</v>
      </c>
      <c r="E370" s="19" t="s">
        <v>1576</v>
      </c>
      <c r="F370" s="19" t="s">
        <v>1577</v>
      </c>
      <c r="G370" s="51" t="s">
        <v>1574</v>
      </c>
      <c r="H370" s="19">
        <v>2</v>
      </c>
      <c r="I370" s="19">
        <v>2</v>
      </c>
      <c r="J370" s="19" t="s">
        <v>47</v>
      </c>
      <c r="K370" s="19">
        <f t="shared" si="51"/>
        <v>0</v>
      </c>
      <c r="L370" s="19"/>
      <c r="M370" s="19"/>
      <c r="N370" s="19">
        <v>450</v>
      </c>
      <c r="O370" s="19">
        <f t="shared" si="52"/>
        <v>8911.5499999999993</v>
      </c>
      <c r="P370" s="19"/>
      <c r="Q370" s="19"/>
      <c r="R370" s="19">
        <v>3816</v>
      </c>
      <c r="S370" s="19"/>
      <c r="T370" s="19"/>
      <c r="U370" s="19"/>
      <c r="V370" s="19"/>
      <c r="W370" s="19">
        <v>5095.55</v>
      </c>
      <c r="X370" s="19">
        <v>52500</v>
      </c>
      <c r="Y370" s="19">
        <f t="shared" si="53"/>
        <v>18000</v>
      </c>
      <c r="Z370" s="19">
        <v>18000</v>
      </c>
      <c r="AA370" s="19"/>
      <c r="AB370" s="19">
        <f t="shared" si="54"/>
        <v>61861.55</v>
      </c>
      <c r="AC370" s="19">
        <f t="shared" si="55"/>
        <v>43861.55</v>
      </c>
      <c r="AD370" s="19">
        <f t="shared" si="56"/>
        <v>21930.775000000001</v>
      </c>
      <c r="AE370" s="19" t="s">
        <v>48</v>
      </c>
      <c r="AF370" s="25">
        <v>20590.810000000001</v>
      </c>
      <c r="AG370" s="31">
        <f t="shared" si="57"/>
        <v>6.5075876082582501E-2</v>
      </c>
      <c r="AH370" t="e">
        <f ca="1">IF(_xlfn.XLOOKUP(D370,'参考（不要动）'!A:A,'参考（不要动）'!B:B)&lt;1,"无养老金")</f>
        <v>#NAME?</v>
      </c>
      <c r="AI370" t="e">
        <f>IF(_xlfn.XLOOKUP(D370,'参考（不要动）'!D:D,'参考（不要动）'!E:E)&lt;1,"无公益岗工资")</f>
        <v>#N/A</v>
      </c>
      <c r="AJ370" t="e">
        <f ca="1">IF(_xlfn.XLOOKUP(D370,'参考（不要动）'!G:G,'参考（不要动）'!H:H)&lt;1,"无其他工资")</f>
        <v>#NAME?</v>
      </c>
      <c r="AK370" t="e">
        <f>IF(_xlfn.XLOOKUP(D370,'参考（不要动）'!J:J,'参考（不要动）'!K:K)&lt;1,"无低保金")</f>
        <v>#N/A</v>
      </c>
      <c r="AL370" t="e">
        <f>IF(_xlfn.XLOOKUP(D370,'参考（不要动）'!M:M,'参考（不要动）'!N:N)&lt;1,"无五保金")</f>
        <v>#N/A</v>
      </c>
      <c r="AM370" t="e">
        <f>IF(_xlfn.XLOOKUP(D370,'参考（不要动）'!P:P,'参考（不要动）'!Q:Q)&lt;1,"无产业奖励2000元")</f>
        <v>#N/A</v>
      </c>
      <c r="AN370" t="e">
        <f>_xlfn.XLOOKUP(D370,'参考（不要动）'!S:S,'参考（不要动）'!W:W)</f>
        <v>#N/A</v>
      </c>
      <c r="AO370" t="str">
        <f t="shared" si="58"/>
        <v>合格</v>
      </c>
      <c r="AP370" s="31">
        <f t="shared" si="59"/>
        <v>0.34285714285714303</v>
      </c>
      <c r="AQ370" s="31" t="str">
        <f t="shared" si="60"/>
        <v>合格</v>
      </c>
    </row>
    <row r="371" spans="1:43" ht="15">
      <c r="A371" s="18">
        <v>369</v>
      </c>
      <c r="B371" s="19" t="s">
        <v>1568</v>
      </c>
      <c r="C371" s="19" t="s">
        <v>1578</v>
      </c>
      <c r="D371" s="19" t="s">
        <v>1579</v>
      </c>
      <c r="E371" s="19" t="s">
        <v>1580</v>
      </c>
      <c r="F371" s="19" t="s">
        <v>1581</v>
      </c>
      <c r="G371" s="51" t="s">
        <v>1578</v>
      </c>
      <c r="H371" s="19">
        <v>2</v>
      </c>
      <c r="I371" s="19">
        <v>2</v>
      </c>
      <c r="J371" s="19" t="s">
        <v>47</v>
      </c>
      <c r="K371" s="19">
        <f t="shared" si="51"/>
        <v>0</v>
      </c>
      <c r="L371" s="19"/>
      <c r="M371" s="19"/>
      <c r="N371" s="19">
        <v>7200</v>
      </c>
      <c r="O371" s="19">
        <f t="shared" si="52"/>
        <v>17670</v>
      </c>
      <c r="P371" s="19">
        <v>8760</v>
      </c>
      <c r="Q371" s="19"/>
      <c r="R371" s="19">
        <v>4056</v>
      </c>
      <c r="S371" s="19"/>
      <c r="T371" s="19"/>
      <c r="U371" s="19"/>
      <c r="V371" s="19"/>
      <c r="W371" s="19">
        <v>4854</v>
      </c>
      <c r="X371" s="19"/>
      <c r="Y371" s="19">
        <f t="shared" si="53"/>
        <v>0</v>
      </c>
      <c r="Z371" s="19"/>
      <c r="AA371" s="19"/>
      <c r="AB371" s="19">
        <f t="shared" si="54"/>
        <v>24870</v>
      </c>
      <c r="AC371" s="19">
        <f t="shared" si="55"/>
        <v>24870</v>
      </c>
      <c r="AD371" s="19">
        <f t="shared" si="56"/>
        <v>12435</v>
      </c>
      <c r="AE371" s="19" t="s">
        <v>53</v>
      </c>
      <c r="AF371" s="25">
        <v>10315.23</v>
      </c>
      <c r="AG371" s="32">
        <f t="shared" si="57"/>
        <v>0.205499053341515</v>
      </c>
      <c r="AH371" t="e">
        <f ca="1">IF(_xlfn.XLOOKUP(D371,'参考（不要动）'!A:A,'参考（不要动）'!B:B)&lt;1,"无养老金")</f>
        <v>#NAME?</v>
      </c>
      <c r="AI371" t="e">
        <f>IF(_xlfn.XLOOKUP(D371,'参考（不要动）'!D:D,'参考（不要动）'!E:E)&lt;1,"无公益岗工资")</f>
        <v>#N/A</v>
      </c>
      <c r="AJ371" t="e">
        <f ca="1">IF(_xlfn.XLOOKUP(D371,'参考（不要动）'!G:G,'参考（不要动）'!H:H)&lt;1,"无其他工资")</f>
        <v>#NAME?</v>
      </c>
      <c r="AK371" t="b">
        <f>IF(_xlfn.XLOOKUP(D371,'参考（不要动）'!J:J,'参考（不要动）'!K:K)&lt;1,"无低保金")</f>
        <v>0</v>
      </c>
      <c r="AL371" t="e">
        <f>IF(_xlfn.XLOOKUP(D371,'参考（不要动）'!M:M,'参考（不要动）'!N:N)&lt;1,"无五保金")</f>
        <v>#N/A</v>
      </c>
      <c r="AM371" t="e">
        <f>IF(_xlfn.XLOOKUP(D371,'参考（不要动）'!P:P,'参考（不要动）'!Q:Q)&lt;1,"无产业奖励2000元")</f>
        <v>#N/A</v>
      </c>
      <c r="AN371" t="e">
        <f>_xlfn.XLOOKUP(D371,'参考（不要动）'!S:S,'参考（不要动）'!W:W)</f>
        <v>#N/A</v>
      </c>
      <c r="AO371" t="str">
        <f t="shared" si="58"/>
        <v>合格</v>
      </c>
      <c r="AP371" s="31" t="e">
        <f t="shared" si="59"/>
        <v>#DIV/0!</v>
      </c>
      <c r="AQ371" s="31" t="e">
        <f t="shared" si="60"/>
        <v>#DIV/0!</v>
      </c>
    </row>
    <row r="372" spans="1:43" ht="15">
      <c r="A372" s="18">
        <v>370</v>
      </c>
      <c r="B372" s="19" t="s">
        <v>1568</v>
      </c>
      <c r="C372" s="19" t="s">
        <v>1582</v>
      </c>
      <c r="D372" s="19" t="s">
        <v>1583</v>
      </c>
      <c r="E372" s="19" t="s">
        <v>1584</v>
      </c>
      <c r="F372" s="19" t="s">
        <v>1585</v>
      </c>
      <c r="G372" s="51" t="s">
        <v>1586</v>
      </c>
      <c r="H372" s="19">
        <v>1</v>
      </c>
      <c r="I372" s="19">
        <v>1</v>
      </c>
      <c r="J372" s="19" t="s">
        <v>47</v>
      </c>
      <c r="K372" s="19">
        <f t="shared" si="51"/>
        <v>0</v>
      </c>
      <c r="L372" s="19"/>
      <c r="M372" s="19"/>
      <c r="N372" s="19">
        <v>5250</v>
      </c>
      <c r="O372" s="19">
        <f t="shared" si="52"/>
        <v>10391.780000000001</v>
      </c>
      <c r="P372" s="19">
        <v>4500</v>
      </c>
      <c r="Q372" s="19"/>
      <c r="R372" s="19"/>
      <c r="S372" s="19"/>
      <c r="T372" s="19"/>
      <c r="U372" s="19"/>
      <c r="V372" s="19"/>
      <c r="W372" s="19">
        <v>5891.78</v>
      </c>
      <c r="X372" s="19"/>
      <c r="Y372" s="19">
        <f t="shared" si="53"/>
        <v>0</v>
      </c>
      <c r="Z372" s="19"/>
      <c r="AA372" s="19"/>
      <c r="AB372" s="19">
        <f t="shared" si="54"/>
        <v>15641.78</v>
      </c>
      <c r="AC372" s="19">
        <f t="shared" si="55"/>
        <v>15641.78</v>
      </c>
      <c r="AD372" s="19">
        <f t="shared" si="56"/>
        <v>15641.78</v>
      </c>
      <c r="AE372" s="19" t="s">
        <v>48</v>
      </c>
      <c r="AF372" s="25">
        <v>14310.6</v>
      </c>
      <c r="AG372" s="30">
        <f t="shared" si="57"/>
        <v>9.3020558187637201E-2</v>
      </c>
      <c r="AH372" t="e">
        <f ca="1">IF(_xlfn.XLOOKUP(D372,'参考（不要动）'!A:A,'参考（不要动）'!B:B)&lt;1,"无养老金")</f>
        <v>#NAME?</v>
      </c>
      <c r="AI372" t="e">
        <f>IF(_xlfn.XLOOKUP(D372,'参考（不要动）'!D:D,'参考（不要动）'!E:E)&lt;1,"无公益岗工资")</f>
        <v>#N/A</v>
      </c>
      <c r="AJ372" t="e">
        <f ca="1">IF(_xlfn.XLOOKUP(D372,'参考（不要动）'!G:G,'参考（不要动）'!H:H)&lt;1,"无其他工资")</f>
        <v>#NAME?</v>
      </c>
      <c r="AK372" t="b">
        <f>IF(_xlfn.XLOOKUP(D372,'参考（不要动）'!J:J,'参考（不要动）'!K:K)&lt;1,"无低保金")</f>
        <v>0</v>
      </c>
      <c r="AL372" t="e">
        <f>IF(_xlfn.XLOOKUP(D372,'参考（不要动）'!M:M,'参考（不要动）'!N:N)&lt;1,"无五保金")</f>
        <v>#N/A</v>
      </c>
      <c r="AM372" t="e">
        <f>IF(_xlfn.XLOOKUP(D372,'参考（不要动）'!P:P,'参考（不要动）'!Q:Q)&lt;1,"无产业奖励2000元")</f>
        <v>#N/A</v>
      </c>
      <c r="AN372" t="e">
        <f>_xlfn.XLOOKUP(D372,'参考（不要动）'!S:S,'参考（不要动）'!W:W)</f>
        <v>#N/A</v>
      </c>
      <c r="AO372" t="str">
        <f t="shared" si="58"/>
        <v>合格</v>
      </c>
      <c r="AP372" s="31" t="e">
        <f t="shared" si="59"/>
        <v>#DIV/0!</v>
      </c>
      <c r="AQ372" s="31" t="e">
        <f t="shared" si="60"/>
        <v>#DIV/0!</v>
      </c>
    </row>
    <row r="373" spans="1:43" ht="15">
      <c r="A373" s="18">
        <v>371</v>
      </c>
      <c r="B373" s="19" t="s">
        <v>1568</v>
      </c>
      <c r="C373" s="19" t="s">
        <v>1587</v>
      </c>
      <c r="D373" s="19" t="s">
        <v>1588</v>
      </c>
      <c r="E373" s="19" t="s">
        <v>1589</v>
      </c>
      <c r="F373" s="19" t="s">
        <v>1590</v>
      </c>
      <c r="G373" s="51" t="s">
        <v>1587</v>
      </c>
      <c r="H373" s="19">
        <v>4</v>
      </c>
      <c r="I373" s="19">
        <v>4</v>
      </c>
      <c r="J373" s="19" t="s">
        <v>47</v>
      </c>
      <c r="K373" s="19">
        <f t="shared" si="51"/>
        <v>24000</v>
      </c>
      <c r="L373" s="19"/>
      <c r="M373" s="19">
        <v>24000</v>
      </c>
      <c r="N373" s="19"/>
      <c r="O373" s="19">
        <f t="shared" si="52"/>
        <v>3757.6</v>
      </c>
      <c r="P373" s="19"/>
      <c r="Q373" s="19"/>
      <c r="R373" s="19">
        <v>2028</v>
      </c>
      <c r="S373" s="19"/>
      <c r="T373" s="19"/>
      <c r="U373" s="19"/>
      <c r="V373" s="19"/>
      <c r="W373" s="19">
        <v>1729.6</v>
      </c>
      <c r="X373" s="19">
        <v>60000</v>
      </c>
      <c r="Y373" s="19">
        <f t="shared" si="53"/>
        <v>20000</v>
      </c>
      <c r="Z373" s="19">
        <v>20000</v>
      </c>
      <c r="AA373" s="19"/>
      <c r="AB373" s="19">
        <f t="shared" si="54"/>
        <v>87757.6</v>
      </c>
      <c r="AC373" s="19">
        <f t="shared" si="55"/>
        <v>67757.600000000006</v>
      </c>
      <c r="AD373" s="19">
        <f t="shared" si="56"/>
        <v>16939.400000000001</v>
      </c>
      <c r="AE373" s="19" t="s">
        <v>53</v>
      </c>
      <c r="AF373" s="25">
        <v>15854.76</v>
      </c>
      <c r="AG373" s="31">
        <f t="shared" si="57"/>
        <v>6.8411000860309504E-2</v>
      </c>
      <c r="AH373" t="e">
        <f ca="1">IF(_xlfn.XLOOKUP(D373,'参考（不要动）'!A:A,'参考（不要动）'!B:B)&lt;1,"无养老金")</f>
        <v>#NAME?</v>
      </c>
      <c r="AI373" t="e">
        <f>IF(_xlfn.XLOOKUP(D373,'参考（不要动）'!D:D,'参考（不要动）'!E:E)&lt;1,"无公益岗工资")</f>
        <v>#N/A</v>
      </c>
      <c r="AJ373" t="e">
        <f ca="1">IF(_xlfn.XLOOKUP(D373,'参考（不要动）'!G:G,'参考（不要动）'!H:H)&lt;1,"无其他工资")</f>
        <v>#NAME?</v>
      </c>
      <c r="AK373" t="e">
        <f>IF(_xlfn.XLOOKUP(D373,'参考（不要动）'!J:J,'参考（不要动）'!K:K)&lt;1,"无低保金")</f>
        <v>#N/A</v>
      </c>
      <c r="AL373" t="e">
        <f>IF(_xlfn.XLOOKUP(D373,'参考（不要动）'!M:M,'参考（不要动）'!N:N)&lt;1,"无五保金")</f>
        <v>#N/A</v>
      </c>
      <c r="AM373" t="e">
        <f>IF(_xlfn.XLOOKUP(D373,'参考（不要动）'!P:P,'参考（不要动）'!Q:Q)&lt;1,"无产业奖励2000元")</f>
        <v>#N/A</v>
      </c>
      <c r="AN373" t="e">
        <f>_xlfn.XLOOKUP(D373,'参考（不要动）'!S:S,'参考（不要动）'!W:W)</f>
        <v>#N/A</v>
      </c>
      <c r="AO373" t="str">
        <f t="shared" si="58"/>
        <v>合格</v>
      </c>
      <c r="AP373" s="31">
        <f t="shared" si="59"/>
        <v>0.33333333333333298</v>
      </c>
      <c r="AQ373" s="31" t="str">
        <f t="shared" si="60"/>
        <v>合格</v>
      </c>
    </row>
    <row r="374" spans="1:43" ht="15">
      <c r="A374" s="18">
        <v>372</v>
      </c>
      <c r="B374" s="19" t="s">
        <v>1568</v>
      </c>
      <c r="C374" s="19" t="s">
        <v>1591</v>
      </c>
      <c r="D374" s="19" t="s">
        <v>1592</v>
      </c>
      <c r="E374" s="19" t="s">
        <v>1593</v>
      </c>
      <c r="F374" s="19" t="s">
        <v>1594</v>
      </c>
      <c r="G374" s="51" t="s">
        <v>1591</v>
      </c>
      <c r="H374" s="19">
        <v>4</v>
      </c>
      <c r="I374" s="19">
        <v>4</v>
      </c>
      <c r="J374" s="19" t="s">
        <v>47</v>
      </c>
      <c r="K374" s="19">
        <f t="shared" si="51"/>
        <v>60000</v>
      </c>
      <c r="L374" s="19"/>
      <c r="M374" s="19">
        <v>60000</v>
      </c>
      <c r="N374" s="19"/>
      <c r="O374" s="19">
        <f t="shared" si="52"/>
        <v>15125.39</v>
      </c>
      <c r="P374" s="22">
        <v>4380</v>
      </c>
      <c r="Q374" s="19"/>
      <c r="R374" s="19">
        <v>2148</v>
      </c>
      <c r="S374" s="19"/>
      <c r="T374" s="19"/>
      <c r="U374" s="19"/>
      <c r="V374" s="19">
        <v>3400</v>
      </c>
      <c r="W374" s="19">
        <v>5197.3900000000003</v>
      </c>
      <c r="X374" s="19"/>
      <c r="Y374" s="19">
        <f t="shared" si="53"/>
        <v>0</v>
      </c>
      <c r="Z374" s="19"/>
      <c r="AA374" s="19"/>
      <c r="AB374" s="19">
        <f t="shared" si="54"/>
        <v>75125.39</v>
      </c>
      <c r="AC374" s="19">
        <f t="shared" si="55"/>
        <v>75125.39</v>
      </c>
      <c r="AD374" s="19">
        <f t="shared" si="56"/>
        <v>18781.3475</v>
      </c>
      <c r="AE374" s="19" t="s">
        <v>48</v>
      </c>
      <c r="AF374" s="25">
        <v>15626.36</v>
      </c>
      <c r="AG374" s="32">
        <f t="shared" si="57"/>
        <v>0.20190162648243101</v>
      </c>
      <c r="AH374" t="e">
        <f ca="1">IF(_xlfn.XLOOKUP(D374,'参考（不要动）'!A:A,'参考（不要动）'!B:B)&lt;1,"无养老金")</f>
        <v>#NAME?</v>
      </c>
      <c r="AI374" t="e">
        <f>IF(_xlfn.XLOOKUP(D374,'参考（不要动）'!D:D,'参考（不要动）'!E:E)&lt;1,"无公益岗工资")</f>
        <v>#N/A</v>
      </c>
      <c r="AJ374" t="e">
        <f ca="1">IF(_xlfn.XLOOKUP(D374,'参考（不要动）'!G:G,'参考（不要动）'!H:H)&lt;1,"无其他工资")</f>
        <v>#NAME?</v>
      </c>
      <c r="AK374" t="b">
        <f>IF(_xlfn.XLOOKUP(D374,'参考（不要动）'!J:J,'参考（不要动）'!K:K)&lt;1,"无低保金")</f>
        <v>0</v>
      </c>
      <c r="AL374" t="e">
        <f>IF(_xlfn.XLOOKUP(D374,'参考（不要动）'!M:M,'参考（不要动）'!N:N)&lt;1,"无五保金")</f>
        <v>#N/A</v>
      </c>
      <c r="AM374" t="e">
        <f>IF(_xlfn.XLOOKUP(D374,'参考（不要动）'!P:P,'参考（不要动）'!Q:Q)&lt;1,"无产业奖励2000元")</f>
        <v>#N/A</v>
      </c>
      <c r="AN374">
        <v>0</v>
      </c>
      <c r="AO374" t="str">
        <f t="shared" si="58"/>
        <v>合格</v>
      </c>
      <c r="AP374" s="31" t="e">
        <f t="shared" si="59"/>
        <v>#DIV/0!</v>
      </c>
      <c r="AQ374" s="31" t="e">
        <f t="shared" si="60"/>
        <v>#DIV/0!</v>
      </c>
    </row>
    <row r="375" spans="1:43" ht="15">
      <c r="A375" s="18">
        <v>373</v>
      </c>
      <c r="B375" s="19" t="s">
        <v>1568</v>
      </c>
      <c r="C375" s="19" t="s">
        <v>1595</v>
      </c>
      <c r="D375" s="19" t="s">
        <v>1596</v>
      </c>
      <c r="E375" s="19" t="s">
        <v>1597</v>
      </c>
      <c r="F375" s="19" t="s">
        <v>1598</v>
      </c>
      <c r="G375" s="51" t="s">
        <v>1595</v>
      </c>
      <c r="H375" s="19">
        <v>1</v>
      </c>
      <c r="I375" s="19">
        <v>1</v>
      </c>
      <c r="J375" s="19" t="s">
        <v>47</v>
      </c>
      <c r="K375" s="19">
        <f t="shared" si="51"/>
        <v>2190</v>
      </c>
      <c r="L375" s="19">
        <v>2190</v>
      </c>
      <c r="M375" s="19"/>
      <c r="N375" s="19">
        <v>5400</v>
      </c>
      <c r="O375" s="19">
        <f t="shared" si="52"/>
        <v>9768.7099999999991</v>
      </c>
      <c r="P375" s="19">
        <v>4200</v>
      </c>
      <c r="Q375" s="19"/>
      <c r="R375" s="19">
        <v>1908</v>
      </c>
      <c r="S375" s="19"/>
      <c r="T375" s="19"/>
      <c r="U375" s="19"/>
      <c r="V375" s="19"/>
      <c r="W375" s="19">
        <v>3660.71</v>
      </c>
      <c r="X375" s="19">
        <v>4000</v>
      </c>
      <c r="Y375" s="19">
        <f t="shared" si="53"/>
        <v>2400</v>
      </c>
      <c r="Z375" s="19">
        <v>2400</v>
      </c>
      <c r="AA375" s="19"/>
      <c r="AB375" s="19">
        <f t="shared" si="54"/>
        <v>21358.71</v>
      </c>
      <c r="AC375" s="19">
        <f t="shared" si="55"/>
        <v>18958.71</v>
      </c>
      <c r="AD375" s="19">
        <f t="shared" si="56"/>
        <v>18958.71</v>
      </c>
      <c r="AE375" s="19" t="s">
        <v>48</v>
      </c>
      <c r="AF375" s="25">
        <v>16770.09</v>
      </c>
      <c r="AG375" s="30">
        <f t="shared" si="57"/>
        <v>0.13050734969222</v>
      </c>
      <c r="AH375" t="e">
        <f ca="1">IF(_xlfn.XLOOKUP(D375,'参考（不要动）'!A:A,'参考（不要动）'!B:B)&lt;1,"无养老金")</f>
        <v>#NAME?</v>
      </c>
      <c r="AI375" t="b">
        <f>IF(_xlfn.XLOOKUP(D375,'参考（不要动）'!D:D,'参考（不要动）'!E:E)&lt;1,"无公益岗工资")</f>
        <v>0</v>
      </c>
      <c r="AJ375" t="e">
        <f ca="1">IF(_xlfn.XLOOKUP(D375,'参考（不要动）'!G:G,'参考（不要动）'!H:H)&lt;1,"无其他工资")</f>
        <v>#NAME?</v>
      </c>
      <c r="AK375" t="b">
        <f>IF(_xlfn.XLOOKUP(D375,'参考（不要动）'!J:J,'参考（不要动）'!K:K)&lt;1,"无低保金")</f>
        <v>0</v>
      </c>
      <c r="AL375" t="e">
        <f>IF(_xlfn.XLOOKUP(D375,'参考（不要动）'!M:M,'参考（不要动）'!N:N)&lt;1,"无五保金")</f>
        <v>#N/A</v>
      </c>
      <c r="AM375" t="e">
        <f>IF(_xlfn.XLOOKUP(D375,'参考（不要动）'!P:P,'参考（不要动）'!Q:Q)&lt;1,"无产业奖励2000元")</f>
        <v>#N/A</v>
      </c>
      <c r="AN375" t="e">
        <f>_xlfn.XLOOKUP(D375,'参考（不要动）'!S:S,'参考（不要动）'!W:W)</f>
        <v>#N/A</v>
      </c>
      <c r="AO375" t="str">
        <f t="shared" si="58"/>
        <v>合格</v>
      </c>
      <c r="AP375" s="31">
        <f t="shared" si="59"/>
        <v>0.6</v>
      </c>
      <c r="AQ375" s="31" t="str">
        <f t="shared" si="60"/>
        <v>合格</v>
      </c>
    </row>
    <row r="376" spans="1:43" ht="15">
      <c r="A376" s="18">
        <v>374</v>
      </c>
      <c r="B376" s="19" t="s">
        <v>1568</v>
      </c>
      <c r="C376" s="19" t="s">
        <v>1599</v>
      </c>
      <c r="D376" s="19" t="s">
        <v>1600</v>
      </c>
      <c r="E376" s="19" t="s">
        <v>1601</v>
      </c>
      <c r="F376" s="19" t="s">
        <v>1602</v>
      </c>
      <c r="G376" s="51" t="s">
        <v>1599</v>
      </c>
      <c r="H376" s="19">
        <v>2</v>
      </c>
      <c r="I376" s="19">
        <v>2</v>
      </c>
      <c r="J376" s="19" t="s">
        <v>47</v>
      </c>
      <c r="K376" s="19">
        <f t="shared" si="51"/>
        <v>5110</v>
      </c>
      <c r="L376" s="19">
        <v>5110</v>
      </c>
      <c r="M376" s="19"/>
      <c r="N376" s="19">
        <v>1600</v>
      </c>
      <c r="O376" s="19">
        <f t="shared" si="52"/>
        <v>10547.72</v>
      </c>
      <c r="P376" s="19">
        <v>4380</v>
      </c>
      <c r="Q376" s="19"/>
      <c r="R376" s="19">
        <v>4056</v>
      </c>
      <c r="S376" s="19"/>
      <c r="T376" s="19"/>
      <c r="U376" s="19"/>
      <c r="V376" s="19"/>
      <c r="W376" s="19">
        <v>2111.7199999999998</v>
      </c>
      <c r="X376" s="19">
        <v>26000</v>
      </c>
      <c r="Y376" s="19">
        <f t="shared" si="53"/>
        <v>9000</v>
      </c>
      <c r="Z376" s="19">
        <v>9000</v>
      </c>
      <c r="AA376" s="19"/>
      <c r="AB376" s="19">
        <f t="shared" si="54"/>
        <v>43257.72</v>
      </c>
      <c r="AC376" s="19">
        <f t="shared" si="55"/>
        <v>34257.72</v>
      </c>
      <c r="AD376" s="19">
        <f t="shared" si="56"/>
        <v>17128.86</v>
      </c>
      <c r="AE376" s="19" t="s">
        <v>48</v>
      </c>
      <c r="AF376" s="25">
        <v>16790.63</v>
      </c>
      <c r="AG376" s="31">
        <f t="shared" si="57"/>
        <v>2.0143973156456899E-2</v>
      </c>
      <c r="AH376" t="e">
        <f ca="1">IF(_xlfn.XLOOKUP(D376,'参考（不要动）'!A:A,'参考（不要动）'!B:B)&lt;1,"无养老金")</f>
        <v>#NAME?</v>
      </c>
      <c r="AI376" t="b">
        <f>IF(_xlfn.XLOOKUP(D376,'参考（不要动）'!D:D,'参考（不要动）'!E:E)&lt;1,"无公益岗工资")</f>
        <v>0</v>
      </c>
      <c r="AJ376" t="e">
        <f ca="1">IF(_xlfn.XLOOKUP(D376,'参考（不要动）'!G:G,'参考（不要动）'!H:H)&lt;1,"无其他工资")</f>
        <v>#NAME?</v>
      </c>
      <c r="AK376" t="b">
        <f>IF(_xlfn.XLOOKUP(D376,'参考（不要动）'!J:J,'参考（不要动）'!K:K)&lt;1,"无低保金")</f>
        <v>0</v>
      </c>
      <c r="AL376" t="e">
        <f>IF(_xlfn.XLOOKUP(D376,'参考（不要动）'!M:M,'参考（不要动）'!N:N)&lt;1,"无五保金")</f>
        <v>#N/A</v>
      </c>
      <c r="AM376" t="e">
        <f>IF(_xlfn.XLOOKUP(D376,'参考（不要动）'!P:P,'参考（不要动）'!Q:Q)&lt;1,"无产业奖励2000元")</f>
        <v>#N/A</v>
      </c>
      <c r="AN376" t="e">
        <f>_xlfn.XLOOKUP(D376,'参考（不要动）'!S:S,'参考（不要动）'!W:W)</f>
        <v>#N/A</v>
      </c>
      <c r="AO376" t="str">
        <f t="shared" si="58"/>
        <v>合格</v>
      </c>
      <c r="AP376" s="31">
        <f t="shared" si="59"/>
        <v>0.34615384615384598</v>
      </c>
      <c r="AQ376" s="31" t="str">
        <f t="shared" si="60"/>
        <v>合格</v>
      </c>
    </row>
    <row r="377" spans="1:43" ht="15">
      <c r="A377" s="18">
        <v>375</v>
      </c>
      <c r="B377" s="19" t="s">
        <v>1568</v>
      </c>
      <c r="C377" s="19" t="s">
        <v>1603</v>
      </c>
      <c r="D377" s="19" t="s">
        <v>1604</v>
      </c>
      <c r="E377" s="19" t="s">
        <v>1605</v>
      </c>
      <c r="F377" s="19" t="s">
        <v>1606</v>
      </c>
      <c r="G377" s="51" t="s">
        <v>1607</v>
      </c>
      <c r="H377" s="19">
        <v>1</v>
      </c>
      <c r="I377" s="19">
        <v>1</v>
      </c>
      <c r="J377" s="19" t="s">
        <v>47</v>
      </c>
      <c r="K377" s="19">
        <f t="shared" si="51"/>
        <v>0</v>
      </c>
      <c r="L377" s="19"/>
      <c r="M377" s="19"/>
      <c r="N377" s="19">
        <v>7800</v>
      </c>
      <c r="O377" s="19">
        <f t="shared" si="52"/>
        <v>7369.47</v>
      </c>
      <c r="P377" s="19"/>
      <c r="Q377" s="19"/>
      <c r="R377" s="19">
        <v>2028</v>
      </c>
      <c r="S377" s="19"/>
      <c r="T377" s="19"/>
      <c r="U377" s="19"/>
      <c r="V377" s="19"/>
      <c r="W377" s="19">
        <v>5341.47</v>
      </c>
      <c r="X377" s="19"/>
      <c r="Y377" s="19">
        <f t="shared" si="53"/>
        <v>0</v>
      </c>
      <c r="Z377" s="19"/>
      <c r="AA377" s="19"/>
      <c r="AB377" s="19">
        <f t="shared" si="54"/>
        <v>15169.47</v>
      </c>
      <c r="AC377" s="19">
        <f t="shared" si="55"/>
        <v>15169.47</v>
      </c>
      <c r="AD377" s="19">
        <f t="shared" si="56"/>
        <v>15169.47</v>
      </c>
      <c r="AE377" s="19" t="s">
        <v>53</v>
      </c>
      <c r="AF377" s="25">
        <v>11923.79</v>
      </c>
      <c r="AG377" s="32">
        <f t="shared" si="57"/>
        <v>0.27220204314232299</v>
      </c>
      <c r="AH377" t="e">
        <f ca="1">IF(_xlfn.XLOOKUP(D377,'参考（不要动）'!A:A,'参考（不要动）'!B:B)&lt;1,"无养老金")</f>
        <v>#NAME?</v>
      </c>
      <c r="AI377" t="e">
        <f>IF(_xlfn.XLOOKUP(D377,'参考（不要动）'!D:D,'参考（不要动）'!E:E)&lt;1,"无公益岗工资")</f>
        <v>#N/A</v>
      </c>
      <c r="AJ377" t="e">
        <f ca="1">IF(_xlfn.XLOOKUP(D377,'参考（不要动）'!G:G,'参考（不要动）'!H:H)&lt;1,"无其他工资")</f>
        <v>#NAME?</v>
      </c>
      <c r="AK377" t="e">
        <f>IF(_xlfn.XLOOKUP(D377,'参考（不要动）'!J:J,'参考（不要动）'!K:K)&lt;1,"无低保金")</f>
        <v>#N/A</v>
      </c>
      <c r="AL377" t="e">
        <f>IF(_xlfn.XLOOKUP(D377,'参考（不要动）'!M:M,'参考（不要动）'!N:N)&lt;1,"无五保金")</f>
        <v>#N/A</v>
      </c>
      <c r="AM377" t="e">
        <f>IF(_xlfn.XLOOKUP(D377,'参考（不要动）'!P:P,'参考（不要动）'!Q:Q)&lt;1,"无产业奖励2000元")</f>
        <v>#N/A</v>
      </c>
      <c r="AN377" t="e">
        <f>_xlfn.XLOOKUP(D377,'参考（不要动）'!S:S,'参考（不要动）'!W:W)</f>
        <v>#N/A</v>
      </c>
      <c r="AO377" t="str">
        <f t="shared" si="58"/>
        <v>合格</v>
      </c>
      <c r="AP377" s="31" t="e">
        <f t="shared" si="59"/>
        <v>#DIV/0!</v>
      </c>
      <c r="AQ377" s="31" t="e">
        <f t="shared" si="60"/>
        <v>#DIV/0!</v>
      </c>
    </row>
    <row r="378" spans="1:43" ht="15">
      <c r="A378" s="18">
        <v>376</v>
      </c>
      <c r="B378" s="19" t="s">
        <v>1568</v>
      </c>
      <c r="C378" s="19" t="s">
        <v>1608</v>
      </c>
      <c r="D378" s="19" t="s">
        <v>1609</v>
      </c>
      <c r="E378" s="19" t="s">
        <v>1610</v>
      </c>
      <c r="F378" s="19" t="s">
        <v>1611</v>
      </c>
      <c r="G378" s="51" t="s">
        <v>1608</v>
      </c>
      <c r="H378" s="19">
        <v>2</v>
      </c>
      <c r="I378" s="19">
        <v>2</v>
      </c>
      <c r="J378" s="19" t="s">
        <v>47</v>
      </c>
      <c r="K378" s="19">
        <f t="shared" si="51"/>
        <v>0</v>
      </c>
      <c r="L378" s="19"/>
      <c r="M378" s="19"/>
      <c r="N378" s="19">
        <v>9600</v>
      </c>
      <c r="O378" s="19">
        <f t="shared" si="52"/>
        <v>14441.62</v>
      </c>
      <c r="P378" s="19">
        <v>4380</v>
      </c>
      <c r="Q378" s="19"/>
      <c r="R378" s="19">
        <v>4056</v>
      </c>
      <c r="S378" s="19"/>
      <c r="T378" s="19"/>
      <c r="U378" s="19"/>
      <c r="V378" s="19"/>
      <c r="W378" s="19">
        <v>6005.62</v>
      </c>
      <c r="X378" s="19">
        <v>3000</v>
      </c>
      <c r="Y378" s="19">
        <f t="shared" si="53"/>
        <v>1000</v>
      </c>
      <c r="Z378" s="19">
        <v>1000</v>
      </c>
      <c r="AA378" s="19"/>
      <c r="AB378" s="19">
        <f t="shared" si="54"/>
        <v>27041.62</v>
      </c>
      <c r="AC378" s="19">
        <f t="shared" si="55"/>
        <v>26041.62</v>
      </c>
      <c r="AD378" s="19">
        <f t="shared" si="56"/>
        <v>13020.81</v>
      </c>
      <c r="AE378" s="19" t="s">
        <v>48</v>
      </c>
      <c r="AF378" s="25">
        <v>12838.12</v>
      </c>
      <c r="AG378" s="31">
        <f t="shared" si="57"/>
        <v>1.42302767071813E-2</v>
      </c>
      <c r="AH378" t="e">
        <f ca="1">IF(_xlfn.XLOOKUP(D378,'参考（不要动）'!A:A,'参考（不要动）'!B:B)&lt;1,"无养老金")</f>
        <v>#NAME?</v>
      </c>
      <c r="AI378" t="e">
        <f>IF(_xlfn.XLOOKUP(D378,'参考（不要动）'!D:D,'参考（不要动）'!E:E)&lt;1,"无公益岗工资")</f>
        <v>#N/A</v>
      </c>
      <c r="AJ378" t="e">
        <f ca="1">IF(_xlfn.XLOOKUP(D378,'参考（不要动）'!G:G,'参考（不要动）'!H:H)&lt;1,"无其他工资")</f>
        <v>#NAME?</v>
      </c>
      <c r="AK378" t="b">
        <f>IF(_xlfn.XLOOKUP(D378,'参考（不要动）'!J:J,'参考（不要动）'!K:K)&lt;1,"无低保金")</f>
        <v>0</v>
      </c>
      <c r="AL378" t="e">
        <f>IF(_xlfn.XLOOKUP(D378,'参考（不要动）'!M:M,'参考（不要动）'!N:N)&lt;1,"无五保金")</f>
        <v>#N/A</v>
      </c>
      <c r="AM378" t="e">
        <f>IF(_xlfn.XLOOKUP(D378,'参考（不要动）'!P:P,'参考（不要动）'!Q:Q)&lt;1,"无产业奖励2000元")</f>
        <v>#N/A</v>
      </c>
      <c r="AN378" t="e">
        <f>_xlfn.XLOOKUP(D378,'参考（不要动）'!S:S,'参考（不要动）'!W:W)</f>
        <v>#N/A</v>
      </c>
      <c r="AO378" t="str">
        <f t="shared" si="58"/>
        <v>合格</v>
      </c>
      <c r="AP378" s="31">
        <f t="shared" si="59"/>
        <v>0.33333333333333298</v>
      </c>
      <c r="AQ378" s="31" t="str">
        <f t="shared" si="60"/>
        <v>合格</v>
      </c>
    </row>
    <row r="379" spans="1:43" ht="15">
      <c r="A379" s="18">
        <v>377</v>
      </c>
      <c r="B379" s="19" t="s">
        <v>1568</v>
      </c>
      <c r="C379" s="19" t="s">
        <v>1612</v>
      </c>
      <c r="D379" s="19" t="s">
        <v>1613</v>
      </c>
      <c r="E379" s="19" t="s">
        <v>1614</v>
      </c>
      <c r="F379" s="19" t="s">
        <v>1615</v>
      </c>
      <c r="G379" s="51" t="s">
        <v>1616</v>
      </c>
      <c r="H379" s="19">
        <v>1</v>
      </c>
      <c r="I379" s="19">
        <v>1</v>
      </c>
      <c r="J379" s="19" t="s">
        <v>47</v>
      </c>
      <c r="K379" s="19">
        <f t="shared" si="51"/>
        <v>0</v>
      </c>
      <c r="L379" s="19"/>
      <c r="M379" s="19"/>
      <c r="N379" s="19">
        <v>9000</v>
      </c>
      <c r="O379" s="19">
        <f t="shared" si="52"/>
        <v>2641.81</v>
      </c>
      <c r="P379" s="19"/>
      <c r="Q379" s="19"/>
      <c r="R379" s="19">
        <v>2028</v>
      </c>
      <c r="S379" s="19"/>
      <c r="T379" s="19"/>
      <c r="U379" s="19"/>
      <c r="V379" s="19"/>
      <c r="W379" s="19">
        <v>613.80999999999995</v>
      </c>
      <c r="X379" s="19">
        <v>11500</v>
      </c>
      <c r="Y379" s="19">
        <f t="shared" si="53"/>
        <v>5100</v>
      </c>
      <c r="Z379" s="19">
        <v>5100</v>
      </c>
      <c r="AA379" s="19"/>
      <c r="AB379" s="19">
        <f t="shared" si="54"/>
        <v>23141.81</v>
      </c>
      <c r="AC379" s="19">
        <f t="shared" si="55"/>
        <v>18041.810000000001</v>
      </c>
      <c r="AD379" s="19">
        <f t="shared" si="56"/>
        <v>18041.810000000001</v>
      </c>
      <c r="AE379" s="19" t="s">
        <v>48</v>
      </c>
      <c r="AF379" s="25">
        <v>17376.55</v>
      </c>
      <c r="AG379" s="31">
        <f t="shared" si="57"/>
        <v>3.8284929977469802E-2</v>
      </c>
      <c r="AH379" t="e">
        <f ca="1">IF(_xlfn.XLOOKUP(D379,'参考（不要动）'!A:A,'参考（不要动）'!B:B)&lt;1,"无养老金")</f>
        <v>#NAME?</v>
      </c>
      <c r="AI379" t="e">
        <f>IF(_xlfn.XLOOKUP(D379,'参考（不要动）'!D:D,'参考（不要动）'!E:E)&lt;1,"无公益岗工资")</f>
        <v>#N/A</v>
      </c>
      <c r="AJ379" t="e">
        <f ca="1">IF(_xlfn.XLOOKUP(D379,'参考（不要动）'!G:G,'参考（不要动）'!H:H)&lt;1,"无其他工资")</f>
        <v>#NAME?</v>
      </c>
      <c r="AK379" t="e">
        <f>IF(_xlfn.XLOOKUP(D379,'参考（不要动）'!J:J,'参考（不要动）'!K:K)&lt;1,"无低保金")</f>
        <v>#N/A</v>
      </c>
      <c r="AL379" t="e">
        <f>IF(_xlfn.XLOOKUP(D379,'参考（不要动）'!M:M,'参考（不要动）'!N:N)&lt;1,"无五保金")</f>
        <v>#N/A</v>
      </c>
      <c r="AM379" t="e">
        <f>IF(_xlfn.XLOOKUP(D379,'参考（不要动）'!P:P,'参考（不要动）'!Q:Q)&lt;1,"无产业奖励2000元")</f>
        <v>#N/A</v>
      </c>
      <c r="AN379" t="e">
        <f>_xlfn.XLOOKUP(D379,'参考（不要动）'!S:S,'参考（不要动）'!W:W)</f>
        <v>#N/A</v>
      </c>
      <c r="AO379" t="str">
        <f t="shared" si="58"/>
        <v>合格</v>
      </c>
      <c r="AP379" s="31">
        <f t="shared" si="59"/>
        <v>0.44347826086956499</v>
      </c>
      <c r="AQ379" s="31" t="str">
        <f t="shared" si="60"/>
        <v>合格</v>
      </c>
    </row>
    <row r="380" spans="1:43" ht="15">
      <c r="A380" s="18">
        <v>378</v>
      </c>
      <c r="B380" s="19" t="s">
        <v>1568</v>
      </c>
      <c r="C380" s="19" t="s">
        <v>1617</v>
      </c>
      <c r="D380" s="19" t="s">
        <v>1618</v>
      </c>
      <c r="E380" s="19" t="s">
        <v>1619</v>
      </c>
      <c r="F380" s="19" t="s">
        <v>1620</v>
      </c>
      <c r="G380" s="51" t="s">
        <v>1617</v>
      </c>
      <c r="H380" s="19">
        <v>4</v>
      </c>
      <c r="I380" s="19">
        <v>4</v>
      </c>
      <c r="J380" s="19" t="s">
        <v>47</v>
      </c>
      <c r="K380" s="19">
        <f t="shared" si="51"/>
        <v>17190</v>
      </c>
      <c r="L380" s="19">
        <v>2190</v>
      </c>
      <c r="M380" s="19">
        <v>15000</v>
      </c>
      <c r="N380" s="19"/>
      <c r="O380" s="19">
        <f t="shared" si="52"/>
        <v>11329.4</v>
      </c>
      <c r="P380" s="19">
        <v>4380</v>
      </c>
      <c r="Q380" s="19"/>
      <c r="R380" s="19">
        <v>2028</v>
      </c>
      <c r="S380" s="19"/>
      <c r="T380" s="19"/>
      <c r="U380" s="19">
        <v>2000</v>
      </c>
      <c r="V380" s="19"/>
      <c r="W380" s="19">
        <v>2921.4</v>
      </c>
      <c r="X380" s="19">
        <v>57500</v>
      </c>
      <c r="Y380" s="19">
        <f t="shared" si="53"/>
        <v>21500</v>
      </c>
      <c r="Z380" s="19">
        <v>21500</v>
      </c>
      <c r="AA380" s="19"/>
      <c r="AB380" s="19">
        <f t="shared" si="54"/>
        <v>86019.4</v>
      </c>
      <c r="AC380" s="19">
        <f t="shared" si="55"/>
        <v>64519.4</v>
      </c>
      <c r="AD380" s="19">
        <f t="shared" si="56"/>
        <v>16129.85</v>
      </c>
      <c r="AE380" s="19" t="s">
        <v>48</v>
      </c>
      <c r="AF380" s="25">
        <v>15802.81</v>
      </c>
      <c r="AG380" s="31">
        <f t="shared" si="57"/>
        <v>2.0695053601226698E-2</v>
      </c>
      <c r="AH380" t="e">
        <f ca="1">IF(_xlfn.XLOOKUP(D380,'参考（不要动）'!A:A,'参考（不要动）'!B:B)&lt;1,"无养老金")</f>
        <v>#NAME?</v>
      </c>
      <c r="AI380" t="e">
        <f>IF(_xlfn.XLOOKUP(D380,'参考（不要动）'!D:D,'参考（不要动）'!E:E)&lt;1,"无公益岗工资")</f>
        <v>#N/A</v>
      </c>
      <c r="AJ380" t="e">
        <f ca="1">IF(_xlfn.XLOOKUP(D380,'参考（不要动）'!G:G,'参考（不要动）'!H:H)&lt;1,"无其他工资")</f>
        <v>#NAME?</v>
      </c>
      <c r="AK380" t="b">
        <f>IF(_xlfn.XLOOKUP(D380,'参考（不要动）'!J:J,'参考（不要动）'!K:K)&lt;1,"无低保金")</f>
        <v>0</v>
      </c>
      <c r="AL380" t="e">
        <f>IF(_xlfn.XLOOKUP(D380,'参考（不要动）'!M:M,'参考（不要动）'!N:N)&lt;1,"无五保金")</f>
        <v>#N/A</v>
      </c>
      <c r="AM380" t="b">
        <f>IF(_xlfn.XLOOKUP(D380,'参考（不要动）'!P:P,'参考（不要动）'!Q:Q)&lt;1,"无产业奖励2000元")</f>
        <v>0</v>
      </c>
      <c r="AN380" t="e">
        <f>_xlfn.XLOOKUP(D380,'参考（不要动）'!S:S,'参考（不要动）'!W:W)</f>
        <v>#N/A</v>
      </c>
      <c r="AO380" t="str">
        <f t="shared" si="58"/>
        <v>合格</v>
      </c>
      <c r="AP380" s="31">
        <f t="shared" si="59"/>
        <v>0.37391304347826099</v>
      </c>
      <c r="AQ380" s="31" t="str">
        <f t="shared" si="60"/>
        <v>合格</v>
      </c>
    </row>
    <row r="381" spans="1:43" ht="15">
      <c r="A381" s="18">
        <v>379</v>
      </c>
      <c r="B381" s="19" t="s">
        <v>1568</v>
      </c>
      <c r="C381" s="19" t="s">
        <v>1621</v>
      </c>
      <c r="D381" s="19" t="s">
        <v>1622</v>
      </c>
      <c r="E381" s="19" t="s">
        <v>1623</v>
      </c>
      <c r="F381" s="19" t="s">
        <v>1624</v>
      </c>
      <c r="G381" s="51" t="s">
        <v>1625</v>
      </c>
      <c r="H381" s="19">
        <v>1</v>
      </c>
      <c r="I381" s="19">
        <v>1</v>
      </c>
      <c r="J381" s="19" t="s">
        <v>47</v>
      </c>
      <c r="K381" s="19">
        <f t="shared" si="51"/>
        <v>0</v>
      </c>
      <c r="L381" s="19"/>
      <c r="M381" s="19"/>
      <c r="N381" s="19">
        <v>6000</v>
      </c>
      <c r="O381" s="19">
        <f t="shared" si="52"/>
        <v>9830.82</v>
      </c>
      <c r="P381" s="19">
        <v>4380</v>
      </c>
      <c r="Q381" s="19"/>
      <c r="R381" s="19">
        <v>2028</v>
      </c>
      <c r="S381" s="19"/>
      <c r="T381" s="19"/>
      <c r="U381" s="19"/>
      <c r="V381" s="19"/>
      <c r="W381" s="19">
        <v>3422.82</v>
      </c>
      <c r="X381" s="19"/>
      <c r="Y381" s="19">
        <f t="shared" si="53"/>
        <v>0</v>
      </c>
      <c r="Z381" s="19"/>
      <c r="AA381" s="19"/>
      <c r="AB381" s="19">
        <f t="shared" si="54"/>
        <v>15830.82</v>
      </c>
      <c r="AC381" s="19">
        <f t="shared" si="55"/>
        <v>15830.82</v>
      </c>
      <c r="AD381" s="19">
        <f t="shared" si="56"/>
        <v>15830.82</v>
      </c>
      <c r="AE381" s="19" t="s">
        <v>48</v>
      </c>
      <c r="AF381" s="25">
        <v>14403.98</v>
      </c>
      <c r="AG381" s="30">
        <f t="shared" si="57"/>
        <v>9.9058732378134395E-2</v>
      </c>
      <c r="AH381" t="e">
        <f ca="1">IF(_xlfn.XLOOKUP(D381,'参考（不要动）'!A:A,'参考（不要动）'!B:B)&lt;1,"无养老金")</f>
        <v>#NAME?</v>
      </c>
      <c r="AI381" t="e">
        <f>IF(_xlfn.XLOOKUP(D381,'参考（不要动）'!D:D,'参考（不要动）'!E:E)&lt;1,"无公益岗工资")</f>
        <v>#N/A</v>
      </c>
      <c r="AJ381" t="e">
        <f ca="1">IF(_xlfn.XLOOKUP(D381,'参考（不要动）'!G:G,'参考（不要动）'!H:H)&lt;1,"无其他工资")</f>
        <v>#NAME?</v>
      </c>
      <c r="AK381" t="b">
        <f>IF(_xlfn.XLOOKUP(D381,'参考（不要动）'!J:J,'参考（不要动）'!K:K)&lt;1,"无低保金")</f>
        <v>0</v>
      </c>
      <c r="AL381" t="e">
        <f>IF(_xlfn.XLOOKUP(D381,'参考（不要动）'!M:M,'参考（不要动）'!N:N)&lt;1,"无五保金")</f>
        <v>#N/A</v>
      </c>
      <c r="AM381" t="e">
        <f>IF(_xlfn.XLOOKUP(D381,'参考（不要动）'!P:P,'参考（不要动）'!Q:Q)&lt;1,"无产业奖励2000元")</f>
        <v>#N/A</v>
      </c>
      <c r="AN381" t="e">
        <f>_xlfn.XLOOKUP(D381,'参考（不要动）'!S:S,'参考（不要动）'!W:W)</f>
        <v>#N/A</v>
      </c>
      <c r="AO381" t="str">
        <f t="shared" si="58"/>
        <v>合格</v>
      </c>
      <c r="AP381" s="31" t="e">
        <f t="shared" si="59"/>
        <v>#DIV/0!</v>
      </c>
      <c r="AQ381" s="31" t="e">
        <f t="shared" si="60"/>
        <v>#DIV/0!</v>
      </c>
    </row>
    <row r="382" spans="1:43" ht="15">
      <c r="A382" s="18">
        <v>380</v>
      </c>
      <c r="B382" s="19" t="s">
        <v>1568</v>
      </c>
      <c r="C382" s="19" t="s">
        <v>1626</v>
      </c>
      <c r="D382" s="19" t="s">
        <v>1627</v>
      </c>
      <c r="E382" s="19" t="s">
        <v>1628</v>
      </c>
      <c r="F382" s="19" t="s">
        <v>1629</v>
      </c>
      <c r="G382" s="51" t="s">
        <v>1626</v>
      </c>
      <c r="H382" s="19">
        <v>2</v>
      </c>
      <c r="I382" s="19">
        <v>2</v>
      </c>
      <c r="J382" s="19" t="s">
        <v>47</v>
      </c>
      <c r="K382" s="19">
        <f t="shared" si="51"/>
        <v>2190</v>
      </c>
      <c r="L382" s="19">
        <v>2190</v>
      </c>
      <c r="M382" s="19"/>
      <c r="N382" s="19">
        <v>4200</v>
      </c>
      <c r="O382" s="19">
        <f t="shared" si="52"/>
        <v>19348.759999999998</v>
      </c>
      <c r="P382" s="19">
        <v>8760</v>
      </c>
      <c r="Q382" s="19"/>
      <c r="R382" s="19">
        <v>3816</v>
      </c>
      <c r="S382" s="19"/>
      <c r="T382" s="19"/>
      <c r="U382" s="19"/>
      <c r="V382" s="19"/>
      <c r="W382" s="19">
        <v>6772.76</v>
      </c>
      <c r="X382" s="19">
        <v>8000</v>
      </c>
      <c r="Y382" s="19">
        <f t="shared" si="53"/>
        <v>3600</v>
      </c>
      <c r="Z382" s="19">
        <v>3600</v>
      </c>
      <c r="AA382" s="19"/>
      <c r="AB382" s="19">
        <f t="shared" si="54"/>
        <v>33738.76</v>
      </c>
      <c r="AC382" s="19">
        <f t="shared" si="55"/>
        <v>30138.76</v>
      </c>
      <c r="AD382" s="19">
        <f t="shared" si="56"/>
        <v>15069.38</v>
      </c>
      <c r="AE382" s="19" t="s">
        <v>48</v>
      </c>
      <c r="AF382" s="25">
        <v>14902.86</v>
      </c>
      <c r="AG382" s="31">
        <f t="shared" si="57"/>
        <v>1.1173694176822299E-2</v>
      </c>
      <c r="AH382" t="e">
        <f ca="1">IF(_xlfn.XLOOKUP(D382,'参考（不要动）'!A:A,'参考（不要动）'!B:B)&lt;1,"无养老金")</f>
        <v>#NAME?</v>
      </c>
      <c r="AI382" t="e">
        <f>IF(_xlfn.XLOOKUP(D382,'参考（不要动）'!D:D,'参考（不要动）'!E:E)&lt;1,"无公益岗工资")</f>
        <v>#N/A</v>
      </c>
      <c r="AJ382" t="e">
        <f ca="1">IF(_xlfn.XLOOKUP(D382,'参考（不要动）'!G:G,'参考（不要动）'!H:H)&lt;1,"无其他工资")</f>
        <v>#NAME?</v>
      </c>
      <c r="AK382" t="b">
        <f>IF(_xlfn.XLOOKUP(D382,'参考（不要动）'!J:J,'参考（不要动）'!K:K)&lt;1,"无低保金")</f>
        <v>0</v>
      </c>
      <c r="AL382" t="e">
        <f>IF(_xlfn.XLOOKUP(D382,'参考（不要动）'!M:M,'参考（不要动）'!N:N)&lt;1,"无五保金")</f>
        <v>#N/A</v>
      </c>
      <c r="AM382" t="e">
        <f>IF(_xlfn.XLOOKUP(D382,'参考（不要动）'!P:P,'参考（不要动）'!Q:Q)&lt;1,"无产业奖励2000元")</f>
        <v>#N/A</v>
      </c>
      <c r="AN382" t="e">
        <f>_xlfn.XLOOKUP(D382,'参考（不要动）'!S:S,'参考（不要动）'!W:W)</f>
        <v>#N/A</v>
      </c>
      <c r="AO382" t="str">
        <f t="shared" si="58"/>
        <v>合格</v>
      </c>
      <c r="AP382" s="31">
        <f t="shared" si="59"/>
        <v>0.45</v>
      </c>
      <c r="AQ382" s="31" t="str">
        <f t="shared" si="60"/>
        <v>合格</v>
      </c>
    </row>
    <row r="383" spans="1:43" ht="15">
      <c r="A383" s="18">
        <v>381</v>
      </c>
      <c r="B383" s="19" t="s">
        <v>1568</v>
      </c>
      <c r="C383" s="19" t="s">
        <v>1630</v>
      </c>
      <c r="D383" s="19" t="s">
        <v>1631</v>
      </c>
      <c r="E383" s="19" t="s">
        <v>1632</v>
      </c>
      <c r="F383" s="19" t="s">
        <v>1633</v>
      </c>
      <c r="G383" s="51" t="s">
        <v>1634</v>
      </c>
      <c r="H383" s="19">
        <v>1</v>
      </c>
      <c r="I383" s="19">
        <v>1.67</v>
      </c>
      <c r="J383" s="19" t="s">
        <v>47</v>
      </c>
      <c r="K383" s="19">
        <f t="shared" si="51"/>
        <v>0</v>
      </c>
      <c r="L383" s="19"/>
      <c r="M383" s="19"/>
      <c r="N383" s="19">
        <v>4200</v>
      </c>
      <c r="O383" s="19">
        <f t="shared" si="52"/>
        <v>16571.849999999999</v>
      </c>
      <c r="P383" s="19">
        <v>8760</v>
      </c>
      <c r="Q383" s="19"/>
      <c r="R383" s="19">
        <v>2028</v>
      </c>
      <c r="S383" s="19"/>
      <c r="T383" s="19"/>
      <c r="U383" s="19"/>
      <c r="V383" s="19"/>
      <c r="W383" s="19">
        <v>5783.85</v>
      </c>
      <c r="X383" s="19"/>
      <c r="Y383" s="19">
        <f t="shared" si="53"/>
        <v>0</v>
      </c>
      <c r="Z383" s="19"/>
      <c r="AA383" s="19"/>
      <c r="AB383" s="19">
        <f t="shared" si="54"/>
        <v>20771.849999999999</v>
      </c>
      <c r="AC383" s="19">
        <f t="shared" si="55"/>
        <v>20771.849999999999</v>
      </c>
      <c r="AD383" s="19">
        <f t="shared" si="56"/>
        <v>12438.2335329341</v>
      </c>
      <c r="AE383" s="19" t="s">
        <v>48</v>
      </c>
      <c r="AF383" s="25">
        <v>12350.02</v>
      </c>
      <c r="AG383" s="31">
        <f t="shared" si="57"/>
        <v>7.1427846217334001E-3</v>
      </c>
      <c r="AH383" t="e">
        <f ca="1">IF(_xlfn.XLOOKUP(D383,'参考（不要动）'!A:A,'参考（不要动）'!B:B)&lt;1,"无养老金")</f>
        <v>#NAME?</v>
      </c>
      <c r="AI383" t="e">
        <f>IF(_xlfn.XLOOKUP(D383,'参考（不要动）'!D:D,'参考（不要动）'!E:E)&lt;1,"无公益岗工资")</f>
        <v>#N/A</v>
      </c>
      <c r="AJ383" t="e">
        <f ca="1">IF(_xlfn.XLOOKUP(D383,'参考（不要动）'!G:G,'参考（不要动）'!H:H)&lt;1,"无其他工资")</f>
        <v>#NAME?</v>
      </c>
      <c r="AK383" t="b">
        <f>IF(_xlfn.XLOOKUP(D383,'参考（不要动）'!J:J,'参考（不要动）'!K:K)&lt;1,"无低保金")</f>
        <v>0</v>
      </c>
      <c r="AL383" t="e">
        <f>IF(_xlfn.XLOOKUP(D383,'参考（不要动）'!M:M,'参考（不要动）'!N:N)&lt;1,"无五保金")</f>
        <v>#N/A</v>
      </c>
      <c r="AM383" t="e">
        <f>IF(_xlfn.XLOOKUP(D383,'参考（不要动）'!P:P,'参考（不要动）'!Q:Q)&lt;1,"无产业奖励2000元")</f>
        <v>#N/A</v>
      </c>
      <c r="AN383" t="e">
        <f>_xlfn.XLOOKUP(D383,'参考（不要动）'!S:S,'参考（不要动）'!W:W)</f>
        <v>#N/A</v>
      </c>
      <c r="AO383" t="str">
        <f t="shared" si="58"/>
        <v>合格</v>
      </c>
      <c r="AP383" s="31" t="e">
        <f t="shared" si="59"/>
        <v>#DIV/0!</v>
      </c>
      <c r="AQ383" s="31" t="e">
        <f t="shared" si="60"/>
        <v>#DIV/0!</v>
      </c>
    </row>
    <row r="384" spans="1:43" ht="15">
      <c r="A384" s="18">
        <v>382</v>
      </c>
      <c r="B384" s="19" t="s">
        <v>1568</v>
      </c>
      <c r="C384" s="19" t="s">
        <v>1635</v>
      </c>
      <c r="D384" s="19" t="s">
        <v>1636</v>
      </c>
      <c r="E384" s="19" t="s">
        <v>1637</v>
      </c>
      <c r="F384" s="19" t="s">
        <v>1638</v>
      </c>
      <c r="G384" s="51" t="s">
        <v>1635</v>
      </c>
      <c r="H384" s="19">
        <v>2</v>
      </c>
      <c r="I384" s="19">
        <v>2</v>
      </c>
      <c r="J384" s="19" t="s">
        <v>47</v>
      </c>
      <c r="K384" s="19">
        <f t="shared" si="51"/>
        <v>32760</v>
      </c>
      <c r="L384" s="19">
        <v>8760</v>
      </c>
      <c r="M384" s="19">
        <v>24000</v>
      </c>
      <c r="N384" s="19"/>
      <c r="O384" s="19">
        <f t="shared" si="52"/>
        <v>3860.93</v>
      </c>
      <c r="P384" s="19"/>
      <c r="Q384" s="19"/>
      <c r="R384" s="19">
        <v>1908</v>
      </c>
      <c r="S384" s="19"/>
      <c r="T384" s="19"/>
      <c r="U384" s="19"/>
      <c r="V384" s="19"/>
      <c r="W384" s="19">
        <v>1952.93</v>
      </c>
      <c r="X384" s="19">
        <v>30000</v>
      </c>
      <c r="Y384" s="19">
        <f t="shared" si="53"/>
        <v>10000</v>
      </c>
      <c r="Z384" s="19">
        <v>10000</v>
      </c>
      <c r="AA384" s="19"/>
      <c r="AB384" s="19">
        <f t="shared" si="54"/>
        <v>66620.929999999993</v>
      </c>
      <c r="AC384" s="19">
        <f t="shared" si="55"/>
        <v>56620.93</v>
      </c>
      <c r="AD384" s="19">
        <f t="shared" si="56"/>
        <v>28310.465</v>
      </c>
      <c r="AE384" s="19" t="s">
        <v>48</v>
      </c>
      <c r="AF384" s="25">
        <v>25494.95</v>
      </c>
      <c r="AG384" s="30">
        <f t="shared" si="57"/>
        <v>0.110434223248133</v>
      </c>
      <c r="AH384" t="e">
        <f ca="1">IF(_xlfn.XLOOKUP(D384,'参考（不要动）'!A:A,'参考（不要动）'!B:B)&lt;1,"无养老金")</f>
        <v>#NAME?</v>
      </c>
      <c r="AI384" t="b">
        <f>IF(_xlfn.XLOOKUP(D384,'参考（不要动）'!D:D,'参考（不要动）'!E:E)&lt;1,"无公益岗工资")</f>
        <v>0</v>
      </c>
      <c r="AJ384" t="e">
        <f ca="1">IF(_xlfn.XLOOKUP(D384,'参考（不要动）'!G:G,'参考（不要动）'!H:H)&lt;1,"无其他工资")</f>
        <v>#NAME?</v>
      </c>
      <c r="AK384" t="e">
        <f>IF(_xlfn.XLOOKUP(D384,'参考（不要动）'!J:J,'参考（不要动）'!K:K)&lt;1,"无低保金")</f>
        <v>#N/A</v>
      </c>
      <c r="AL384" t="e">
        <f>IF(_xlfn.XLOOKUP(D384,'参考（不要动）'!M:M,'参考（不要动）'!N:N)&lt;1,"无五保金")</f>
        <v>#N/A</v>
      </c>
      <c r="AM384" t="e">
        <f>IF(_xlfn.XLOOKUP(D384,'参考（不要动）'!P:P,'参考（不要动）'!Q:Q)&lt;1,"无产业奖励2000元")</f>
        <v>#N/A</v>
      </c>
      <c r="AN384" t="e">
        <f>_xlfn.XLOOKUP(D384,'参考（不要动）'!S:S,'参考（不要动）'!W:W)</f>
        <v>#N/A</v>
      </c>
      <c r="AO384" t="str">
        <f t="shared" si="58"/>
        <v>合格</v>
      </c>
      <c r="AP384" s="31">
        <f t="shared" si="59"/>
        <v>0.33333333333333298</v>
      </c>
      <c r="AQ384" s="31" t="str">
        <f t="shared" si="60"/>
        <v>合格</v>
      </c>
    </row>
    <row r="385" spans="1:43" ht="15">
      <c r="A385" s="18">
        <v>383</v>
      </c>
      <c r="B385" s="19" t="s">
        <v>1568</v>
      </c>
      <c r="C385" s="19" t="s">
        <v>1639</v>
      </c>
      <c r="D385" s="19" t="s">
        <v>1640</v>
      </c>
      <c r="E385" s="19" t="s">
        <v>1641</v>
      </c>
      <c r="F385" s="19" t="s">
        <v>1642</v>
      </c>
      <c r="G385" s="51" t="s">
        <v>1639</v>
      </c>
      <c r="H385" s="19">
        <v>1</v>
      </c>
      <c r="I385" s="19">
        <v>1</v>
      </c>
      <c r="J385" s="19" t="s">
        <v>47</v>
      </c>
      <c r="K385" s="19">
        <f t="shared" si="51"/>
        <v>7190</v>
      </c>
      <c r="L385" s="19">
        <v>2190</v>
      </c>
      <c r="M385" s="19">
        <v>5000</v>
      </c>
      <c r="N385" s="19">
        <v>4650</v>
      </c>
      <c r="O385" s="19">
        <f t="shared" si="52"/>
        <v>8140.06</v>
      </c>
      <c r="P385" s="19">
        <v>4380</v>
      </c>
      <c r="Q385" s="19"/>
      <c r="R385" s="19">
        <v>1908</v>
      </c>
      <c r="S385" s="19">
        <v>960</v>
      </c>
      <c r="T385" s="19"/>
      <c r="U385" s="19"/>
      <c r="V385" s="19"/>
      <c r="W385" s="19">
        <v>892.06</v>
      </c>
      <c r="X385" s="19"/>
      <c r="Y385" s="19">
        <f t="shared" si="53"/>
        <v>0</v>
      </c>
      <c r="Z385" s="19"/>
      <c r="AA385" s="19"/>
      <c r="AB385" s="19">
        <f t="shared" si="54"/>
        <v>19980.060000000001</v>
      </c>
      <c r="AC385" s="19">
        <f t="shared" si="55"/>
        <v>19980.060000000001</v>
      </c>
      <c r="AD385" s="19">
        <f t="shared" si="56"/>
        <v>19980.060000000001</v>
      </c>
      <c r="AE385" s="19" t="s">
        <v>48</v>
      </c>
      <c r="AF385" s="25">
        <v>19810.060000000001</v>
      </c>
      <c r="AG385" s="31">
        <f t="shared" si="57"/>
        <v>8.5814984911706492E-3</v>
      </c>
      <c r="AH385" t="e">
        <f ca="1">IF(_xlfn.XLOOKUP(D385,'参考（不要动）'!A:A,'参考（不要动）'!B:B)&lt;1,"无养老金")</f>
        <v>#NAME?</v>
      </c>
      <c r="AI385" t="e">
        <f>IF(_xlfn.XLOOKUP(D385,'参考（不要动）'!D:D,'参考（不要动）'!E:E)&lt;1,"无公益岗工资")</f>
        <v>#N/A</v>
      </c>
      <c r="AJ385" t="e">
        <f ca="1">IF(_xlfn.XLOOKUP(D385,'参考（不要动）'!G:G,'参考（不要动）'!H:H)&lt;1,"无其他工资")</f>
        <v>#NAME?</v>
      </c>
      <c r="AK385" t="b">
        <f>IF(_xlfn.XLOOKUP(D385,'参考（不要动）'!J:J,'参考（不要动）'!K:K)&lt;1,"无低保金")</f>
        <v>0</v>
      </c>
      <c r="AL385" t="e">
        <f>IF(_xlfn.XLOOKUP(D385,'参考（不要动）'!M:M,'参考（不要动）'!N:N)&lt;1,"无五保金")</f>
        <v>#N/A</v>
      </c>
      <c r="AM385" t="e">
        <f>IF(_xlfn.XLOOKUP(D385,'参考（不要动）'!P:P,'参考（不要动）'!Q:Q)&lt;1,"无产业奖励2000元")</f>
        <v>#N/A</v>
      </c>
      <c r="AN385" t="e">
        <f>_xlfn.XLOOKUP(D385,'参考（不要动）'!S:S,'参考（不要动）'!W:W)</f>
        <v>#N/A</v>
      </c>
      <c r="AO385" t="str">
        <f t="shared" si="58"/>
        <v>合格</v>
      </c>
      <c r="AP385" s="31" t="e">
        <f t="shared" si="59"/>
        <v>#DIV/0!</v>
      </c>
      <c r="AQ385" s="31" t="e">
        <f t="shared" si="60"/>
        <v>#DIV/0!</v>
      </c>
    </row>
    <row r="386" spans="1:43" ht="15">
      <c r="A386" s="18">
        <v>384</v>
      </c>
      <c r="B386" s="19" t="s">
        <v>1568</v>
      </c>
      <c r="C386" s="19" t="s">
        <v>1643</v>
      </c>
      <c r="D386" s="19" t="s">
        <v>1644</v>
      </c>
      <c r="E386" s="19" t="s">
        <v>1645</v>
      </c>
      <c r="F386" s="19" t="s">
        <v>1646</v>
      </c>
      <c r="G386" s="51" t="s">
        <v>1643</v>
      </c>
      <c r="H386" s="19">
        <v>4</v>
      </c>
      <c r="I386" s="19">
        <v>4</v>
      </c>
      <c r="J386" s="19" t="s">
        <v>47</v>
      </c>
      <c r="K386" s="19">
        <f t="shared" si="51"/>
        <v>47760</v>
      </c>
      <c r="L386" s="19">
        <v>8760</v>
      </c>
      <c r="M386" s="19">
        <v>39000</v>
      </c>
      <c r="N386" s="19"/>
      <c r="O386" s="19">
        <f t="shared" si="52"/>
        <v>7248.32</v>
      </c>
      <c r="P386" s="19">
        <v>4380</v>
      </c>
      <c r="Q386" s="19"/>
      <c r="R386" s="19"/>
      <c r="S386" s="19"/>
      <c r="T386" s="19"/>
      <c r="U386" s="19"/>
      <c r="V386" s="19"/>
      <c r="W386" s="19">
        <v>2868.32</v>
      </c>
      <c r="X386" s="19">
        <v>50000</v>
      </c>
      <c r="Y386" s="19">
        <f t="shared" si="53"/>
        <v>22000</v>
      </c>
      <c r="Z386" s="19">
        <v>22000</v>
      </c>
      <c r="AA386" s="19"/>
      <c r="AB386" s="19">
        <f t="shared" si="54"/>
        <v>105008.32000000001</v>
      </c>
      <c r="AC386" s="19">
        <f t="shared" si="55"/>
        <v>83008.320000000007</v>
      </c>
      <c r="AD386" s="19">
        <f t="shared" si="56"/>
        <v>20752.080000000002</v>
      </c>
      <c r="AE386" s="19" t="s">
        <v>48</v>
      </c>
      <c r="AF386" s="25">
        <v>20211.61</v>
      </c>
      <c r="AG386" s="31">
        <f t="shared" si="57"/>
        <v>2.6740571384466699E-2</v>
      </c>
      <c r="AH386" t="e">
        <f ca="1">IF(_xlfn.XLOOKUP(D386,'参考（不要动）'!A:A,'参考（不要动）'!B:B)&lt;1,"无养老金")</f>
        <v>#NAME?</v>
      </c>
      <c r="AI386" t="b">
        <f>IF(_xlfn.XLOOKUP(D386,'参考（不要动）'!D:D,'参考（不要动）'!E:E)&lt;1,"无公益岗工资")</f>
        <v>0</v>
      </c>
      <c r="AJ386" t="e">
        <f ca="1">IF(_xlfn.XLOOKUP(D386,'参考（不要动）'!G:G,'参考（不要动）'!H:H)&lt;1,"无其他工资")</f>
        <v>#NAME?</v>
      </c>
      <c r="AK386" t="b">
        <f>IF(_xlfn.XLOOKUP(D386,'参考（不要动）'!J:J,'参考（不要动）'!K:K)&lt;1,"无低保金")</f>
        <v>0</v>
      </c>
      <c r="AL386" t="e">
        <f>IF(_xlfn.XLOOKUP(D386,'参考（不要动）'!M:M,'参考（不要动）'!N:N)&lt;1,"无五保金")</f>
        <v>#N/A</v>
      </c>
      <c r="AM386" t="e">
        <f>IF(_xlfn.XLOOKUP(D386,'参考（不要动）'!P:P,'参考（不要动）'!Q:Q)&lt;1,"无产业奖励2000元")</f>
        <v>#N/A</v>
      </c>
      <c r="AN386" t="e">
        <f>_xlfn.XLOOKUP(D386,'参考（不要动）'!S:S,'参考（不要动）'!W:W)</f>
        <v>#N/A</v>
      </c>
      <c r="AO386" t="str">
        <f t="shared" si="58"/>
        <v>合格</v>
      </c>
      <c r="AP386" s="31">
        <f t="shared" si="59"/>
        <v>0.44</v>
      </c>
      <c r="AQ386" s="31" t="str">
        <f t="shared" si="60"/>
        <v>合格</v>
      </c>
    </row>
    <row r="387" spans="1:43" ht="15">
      <c r="A387" s="18">
        <v>385</v>
      </c>
      <c r="B387" s="19" t="s">
        <v>1568</v>
      </c>
      <c r="C387" s="19" t="s">
        <v>1647</v>
      </c>
      <c r="D387" s="19" t="s">
        <v>1648</v>
      </c>
      <c r="E387" s="19" t="s">
        <v>1649</v>
      </c>
      <c r="F387" s="19" t="s">
        <v>1650</v>
      </c>
      <c r="G387" s="51" t="s">
        <v>1647</v>
      </c>
      <c r="H387" s="19">
        <v>3</v>
      </c>
      <c r="I387" s="19">
        <v>3</v>
      </c>
      <c r="J387" s="19" t="s">
        <v>47</v>
      </c>
      <c r="K387" s="19">
        <f t="shared" si="51"/>
        <v>24000</v>
      </c>
      <c r="L387" s="19"/>
      <c r="M387" s="19">
        <v>24000</v>
      </c>
      <c r="N387" s="19">
        <v>9000</v>
      </c>
      <c r="O387" s="19">
        <f t="shared" si="52"/>
        <v>12639.64</v>
      </c>
      <c r="P387" s="19">
        <v>4380</v>
      </c>
      <c r="Q387" s="19"/>
      <c r="R387" s="19">
        <v>2028</v>
      </c>
      <c r="S387" s="19"/>
      <c r="T387" s="19"/>
      <c r="U387" s="19"/>
      <c r="V387" s="19"/>
      <c r="W387" s="19">
        <v>6231.64</v>
      </c>
      <c r="X387" s="19"/>
      <c r="Y387" s="19">
        <f t="shared" si="53"/>
        <v>0</v>
      </c>
      <c r="Z387" s="19"/>
      <c r="AA387" s="19"/>
      <c r="AB387" s="19">
        <f t="shared" si="54"/>
        <v>45639.64</v>
      </c>
      <c r="AC387" s="19">
        <f t="shared" si="55"/>
        <v>45639.64</v>
      </c>
      <c r="AD387" s="19">
        <f t="shared" si="56"/>
        <v>15213.2133333333</v>
      </c>
      <c r="AE387" s="19" t="s">
        <v>53</v>
      </c>
      <c r="AF387" s="25">
        <v>13755.43</v>
      </c>
      <c r="AG387" s="30">
        <f t="shared" si="57"/>
        <v>0.105978754087171</v>
      </c>
      <c r="AH387" t="e">
        <f ca="1">IF(_xlfn.XLOOKUP(D387,'参考（不要动）'!A:A,'参考（不要动）'!B:B)&lt;1,"无养老金")</f>
        <v>#NAME?</v>
      </c>
      <c r="AI387" t="e">
        <f>IF(_xlfn.XLOOKUP(D387,'参考（不要动）'!D:D,'参考（不要动）'!E:E)&lt;1,"无公益岗工资")</f>
        <v>#N/A</v>
      </c>
      <c r="AJ387" t="e">
        <f ca="1">IF(_xlfn.XLOOKUP(D387,'参考（不要动）'!G:G,'参考（不要动）'!H:H)&lt;1,"无其他工资")</f>
        <v>#NAME?</v>
      </c>
      <c r="AK387" t="b">
        <f>IF(_xlfn.XLOOKUP(D387,'参考（不要动）'!J:J,'参考（不要动）'!K:K)&lt;1,"无低保金")</f>
        <v>0</v>
      </c>
      <c r="AL387" t="e">
        <f>IF(_xlfn.XLOOKUP(D387,'参考（不要动）'!M:M,'参考（不要动）'!N:N)&lt;1,"无五保金")</f>
        <v>#N/A</v>
      </c>
      <c r="AM387" t="e">
        <f>IF(_xlfn.XLOOKUP(D387,'参考（不要动）'!P:P,'参考（不要动）'!Q:Q)&lt;1,"无产业奖励2000元")</f>
        <v>#N/A</v>
      </c>
      <c r="AN387" t="e">
        <f>_xlfn.XLOOKUP(D387,'参考（不要动）'!S:S,'参考（不要动）'!W:W)</f>
        <v>#N/A</v>
      </c>
      <c r="AO387" t="str">
        <f t="shared" si="58"/>
        <v>合格</v>
      </c>
      <c r="AP387" s="31" t="e">
        <f t="shared" si="59"/>
        <v>#DIV/0!</v>
      </c>
      <c r="AQ387" s="31" t="e">
        <f t="shared" si="60"/>
        <v>#DIV/0!</v>
      </c>
    </row>
    <row r="388" spans="1:43" ht="15">
      <c r="A388" s="18">
        <v>386</v>
      </c>
      <c r="B388" s="19" t="s">
        <v>1568</v>
      </c>
      <c r="C388" s="19" t="s">
        <v>1651</v>
      </c>
      <c r="D388" s="19" t="s">
        <v>1652</v>
      </c>
      <c r="E388" s="19" t="s">
        <v>1653</v>
      </c>
      <c r="F388" s="19" t="s">
        <v>1654</v>
      </c>
      <c r="G388" s="51" t="s">
        <v>1651</v>
      </c>
      <c r="H388" s="19">
        <v>4</v>
      </c>
      <c r="I388" s="19">
        <v>4</v>
      </c>
      <c r="J388" s="19" t="s">
        <v>47</v>
      </c>
      <c r="K388" s="19">
        <f t="shared" ref="K388:K451" si="61">L388+M388</f>
        <v>15000</v>
      </c>
      <c r="L388" s="19"/>
      <c r="M388" s="19">
        <v>15000</v>
      </c>
      <c r="N388" s="19">
        <v>6000</v>
      </c>
      <c r="O388" s="19">
        <f t="shared" ref="O388:O451" si="62">P388+Q388+R388+S388+T388+U388+V388+W388</f>
        <v>22253.23</v>
      </c>
      <c r="P388" s="19">
        <v>8760</v>
      </c>
      <c r="Q388" s="19"/>
      <c r="R388" s="19">
        <v>4056</v>
      </c>
      <c r="S388" s="19"/>
      <c r="T388" s="19"/>
      <c r="U388" s="19">
        <v>2000</v>
      </c>
      <c r="V388" s="19"/>
      <c r="W388" s="19">
        <v>7437.23</v>
      </c>
      <c r="X388" s="19">
        <v>35000</v>
      </c>
      <c r="Y388" s="19">
        <f t="shared" ref="Y388:Y451" si="63">Z388</f>
        <v>11000</v>
      </c>
      <c r="Z388" s="19">
        <v>11000</v>
      </c>
      <c r="AA388" s="19"/>
      <c r="AB388" s="19">
        <f t="shared" ref="AB388:AB451" si="64">L388+M388+N388+P388+Q388+R388+S388+T388+W388+X388+U388+V388</f>
        <v>78253.23</v>
      </c>
      <c r="AC388" s="19">
        <f t="shared" ref="AC388:AC451" si="65">AB388-Z388</f>
        <v>67253.23</v>
      </c>
      <c r="AD388" s="19">
        <f t="shared" ref="AD388:AD451" si="66">AC388/I388</f>
        <v>16813.307499999999</v>
      </c>
      <c r="AE388" s="19" t="s">
        <v>48</v>
      </c>
      <c r="AF388" s="25">
        <v>16507.89</v>
      </c>
      <c r="AG388" s="31">
        <f t="shared" ref="AG388:AG451" si="67">(AD388-AF388)/AF388</f>
        <v>1.8501304527713699E-2</v>
      </c>
      <c r="AH388" t="e">
        <f ca="1">IF(_xlfn.XLOOKUP(D388,'参考（不要动）'!A:A,'参考（不要动）'!B:B)&lt;1,"无养老金")</f>
        <v>#NAME?</v>
      </c>
      <c r="AI388" t="e">
        <f>IF(_xlfn.XLOOKUP(D388,'参考（不要动）'!D:D,'参考（不要动）'!E:E)&lt;1,"无公益岗工资")</f>
        <v>#N/A</v>
      </c>
      <c r="AJ388" t="e">
        <f ca="1">IF(_xlfn.XLOOKUP(D388,'参考（不要动）'!G:G,'参考（不要动）'!H:H)&lt;1,"无其他工资")</f>
        <v>#NAME?</v>
      </c>
      <c r="AK388" t="b">
        <f>IF(_xlfn.XLOOKUP(D388,'参考（不要动）'!J:J,'参考（不要动）'!K:K)&lt;1,"无低保金")</f>
        <v>0</v>
      </c>
      <c r="AL388" t="e">
        <f>IF(_xlfn.XLOOKUP(D388,'参考（不要动）'!M:M,'参考（不要动）'!N:N)&lt;1,"无五保金")</f>
        <v>#N/A</v>
      </c>
      <c r="AM388" t="b">
        <f>IF(_xlfn.XLOOKUP(D388,'参考（不要动）'!P:P,'参考（不要动）'!Q:Q)&lt;1,"无产业奖励2000元")</f>
        <v>0</v>
      </c>
      <c r="AN388" t="e">
        <f>_xlfn.XLOOKUP(D388,'参考（不要动）'!S:S,'参考（不要动）'!W:W)</f>
        <v>#N/A</v>
      </c>
      <c r="AO388" t="str">
        <f t="shared" ref="AO388:AO451" si="68">IF(AD388&lt;12000,"小于12000元",IF(AD388&lt;AF388,"不合格",IF(AD388&gt;AF388,"合格")))</f>
        <v>合格</v>
      </c>
      <c r="AP388" s="31">
        <f t="shared" ref="AP388:AP451" si="69">Z388/X388</f>
        <v>0.314285714285714</v>
      </c>
      <c r="AQ388" s="31" t="str">
        <f t="shared" si="60"/>
        <v>合格</v>
      </c>
    </row>
    <row r="389" spans="1:43" ht="15">
      <c r="A389" s="18">
        <v>387</v>
      </c>
      <c r="B389" s="19" t="s">
        <v>1568</v>
      </c>
      <c r="C389" s="19" t="s">
        <v>1655</v>
      </c>
      <c r="D389" s="19" t="s">
        <v>1656</v>
      </c>
      <c r="E389" s="19" t="s">
        <v>1657</v>
      </c>
      <c r="F389" s="19" t="s">
        <v>1658</v>
      </c>
      <c r="G389" s="51" t="s">
        <v>1659</v>
      </c>
      <c r="H389" s="19">
        <v>1</v>
      </c>
      <c r="I389" s="19">
        <v>1</v>
      </c>
      <c r="J389" s="19" t="s">
        <v>47</v>
      </c>
      <c r="K389" s="19">
        <f t="shared" si="61"/>
        <v>0</v>
      </c>
      <c r="L389" s="19"/>
      <c r="M389" s="19"/>
      <c r="N389" s="19">
        <v>6000</v>
      </c>
      <c r="O389" s="19">
        <f t="shared" si="62"/>
        <v>10060.06</v>
      </c>
      <c r="P389" s="19">
        <v>4500</v>
      </c>
      <c r="Q389" s="19"/>
      <c r="R389" s="19">
        <v>2028</v>
      </c>
      <c r="S389" s="19"/>
      <c r="T389" s="19"/>
      <c r="U389" s="19"/>
      <c r="V389" s="19"/>
      <c r="W389" s="19">
        <v>3532.06</v>
      </c>
      <c r="X389" s="19">
        <v>3000</v>
      </c>
      <c r="Y389" s="19">
        <f t="shared" si="63"/>
        <v>1000</v>
      </c>
      <c r="Z389" s="19">
        <v>1000</v>
      </c>
      <c r="AA389" s="19"/>
      <c r="AB389" s="19">
        <f t="shared" si="64"/>
        <v>19060.060000000001</v>
      </c>
      <c r="AC389" s="19">
        <f t="shared" si="65"/>
        <v>18060.060000000001</v>
      </c>
      <c r="AD389" s="19">
        <f t="shared" si="66"/>
        <v>18060.060000000001</v>
      </c>
      <c r="AE389" s="19" t="s">
        <v>48</v>
      </c>
      <c r="AF389" s="25">
        <v>17284.060000000001</v>
      </c>
      <c r="AG389" s="31">
        <f t="shared" si="67"/>
        <v>4.4896858724165503E-2</v>
      </c>
      <c r="AH389" t="e">
        <f ca="1">IF(_xlfn.XLOOKUP(D389,'参考（不要动）'!A:A,'参考（不要动）'!B:B)&lt;1,"无养老金")</f>
        <v>#NAME?</v>
      </c>
      <c r="AI389" t="e">
        <f>IF(_xlfn.XLOOKUP(D389,'参考（不要动）'!D:D,'参考（不要动）'!E:E)&lt;1,"无公益岗工资")</f>
        <v>#N/A</v>
      </c>
      <c r="AJ389" t="e">
        <f ca="1">IF(_xlfn.XLOOKUP(D389,'参考（不要动）'!G:G,'参考（不要动）'!H:H)&lt;1,"无其他工资")</f>
        <v>#NAME?</v>
      </c>
      <c r="AK389" t="b">
        <f>IF(_xlfn.XLOOKUP(D389,'参考（不要动）'!J:J,'参考（不要动）'!K:K)&lt;1,"无低保金")</f>
        <v>0</v>
      </c>
      <c r="AL389" t="e">
        <f>IF(_xlfn.XLOOKUP(D389,'参考（不要动）'!M:M,'参考（不要动）'!N:N)&lt;1,"无五保金")</f>
        <v>#N/A</v>
      </c>
      <c r="AM389" t="e">
        <f>IF(_xlfn.XLOOKUP(D389,'参考（不要动）'!P:P,'参考（不要动）'!Q:Q)&lt;1,"无产业奖励2000元")</f>
        <v>#N/A</v>
      </c>
      <c r="AN389" t="e">
        <f>_xlfn.XLOOKUP(D389,'参考（不要动）'!S:S,'参考（不要动）'!W:W)</f>
        <v>#N/A</v>
      </c>
      <c r="AO389" t="str">
        <f t="shared" si="68"/>
        <v>合格</v>
      </c>
      <c r="AP389" s="31">
        <f t="shared" si="69"/>
        <v>0.33333333333333298</v>
      </c>
      <c r="AQ389" s="31" t="str">
        <f t="shared" si="60"/>
        <v>合格</v>
      </c>
    </row>
    <row r="390" spans="1:43" ht="15">
      <c r="A390" s="18">
        <v>388</v>
      </c>
      <c r="B390" s="19" t="s">
        <v>1568</v>
      </c>
      <c r="C390" s="19" t="s">
        <v>1660</v>
      </c>
      <c r="D390" s="19" t="s">
        <v>1661</v>
      </c>
      <c r="E390" s="19" t="s">
        <v>1662</v>
      </c>
      <c r="F390" s="19" t="s">
        <v>1663</v>
      </c>
      <c r="G390" s="51" t="s">
        <v>1664</v>
      </c>
      <c r="H390" s="19">
        <v>5</v>
      </c>
      <c r="I390" s="19">
        <v>5</v>
      </c>
      <c r="J390" s="19" t="s">
        <v>47</v>
      </c>
      <c r="K390" s="19">
        <f t="shared" si="61"/>
        <v>35000</v>
      </c>
      <c r="L390" s="19"/>
      <c r="M390" s="19">
        <v>35000</v>
      </c>
      <c r="N390" s="19"/>
      <c r="O390" s="19">
        <f t="shared" si="62"/>
        <v>13446.73</v>
      </c>
      <c r="P390" s="19">
        <v>4500</v>
      </c>
      <c r="Q390" s="19"/>
      <c r="R390" s="19">
        <v>1908</v>
      </c>
      <c r="S390" s="19"/>
      <c r="T390" s="19"/>
      <c r="U390" s="19"/>
      <c r="V390" s="19"/>
      <c r="W390" s="19">
        <v>7038.73</v>
      </c>
      <c r="X390" s="19">
        <v>90000</v>
      </c>
      <c r="Y390" s="19">
        <f t="shared" si="63"/>
        <v>30000</v>
      </c>
      <c r="Z390" s="19">
        <v>30000</v>
      </c>
      <c r="AA390" s="19"/>
      <c r="AB390" s="19">
        <f t="shared" si="64"/>
        <v>138446.73000000001</v>
      </c>
      <c r="AC390" s="19">
        <f t="shared" si="65"/>
        <v>108446.73</v>
      </c>
      <c r="AD390" s="19">
        <f t="shared" si="66"/>
        <v>21689.346000000001</v>
      </c>
      <c r="AE390" s="19" t="s">
        <v>53</v>
      </c>
      <c r="AF390" s="25">
        <v>20780.12</v>
      </c>
      <c r="AG390" s="31">
        <f t="shared" si="67"/>
        <v>4.3754607769348898E-2</v>
      </c>
      <c r="AH390" t="e">
        <f ca="1">IF(_xlfn.XLOOKUP(D390,'参考（不要动）'!A:A,'参考（不要动）'!B:B)&lt;1,"无养老金")</f>
        <v>#NAME?</v>
      </c>
      <c r="AI390" t="e">
        <f>IF(_xlfn.XLOOKUP(D390,'参考（不要动）'!D:D,'参考（不要动）'!E:E)&lt;1,"无公益岗工资")</f>
        <v>#N/A</v>
      </c>
      <c r="AJ390" t="e">
        <f ca="1">IF(_xlfn.XLOOKUP(D390,'参考（不要动）'!G:G,'参考（不要动）'!H:H)&lt;1,"无其他工资")</f>
        <v>#NAME?</v>
      </c>
      <c r="AK390" t="b">
        <f>IF(_xlfn.XLOOKUP(D390,'参考（不要动）'!J:J,'参考（不要动）'!K:K)&lt;1,"无低保金")</f>
        <v>0</v>
      </c>
      <c r="AL390" t="e">
        <f>IF(_xlfn.XLOOKUP(D390,'参考（不要动）'!M:M,'参考（不要动）'!N:N)&lt;1,"无五保金")</f>
        <v>#N/A</v>
      </c>
      <c r="AM390" t="e">
        <f>IF(_xlfn.XLOOKUP(D390,'参考（不要动）'!P:P,'参考（不要动）'!Q:Q)&lt;1,"无产业奖励2000元")</f>
        <v>#N/A</v>
      </c>
      <c r="AN390" t="e">
        <f>_xlfn.XLOOKUP(D390,'参考（不要动）'!S:S,'参考（不要动）'!W:W)</f>
        <v>#N/A</v>
      </c>
      <c r="AO390" t="str">
        <f t="shared" si="68"/>
        <v>合格</v>
      </c>
      <c r="AP390" s="31">
        <f t="shared" si="69"/>
        <v>0.33333333333333298</v>
      </c>
      <c r="AQ390" s="31" t="str">
        <f t="shared" si="60"/>
        <v>合格</v>
      </c>
    </row>
    <row r="391" spans="1:43" ht="15">
      <c r="A391" s="18">
        <v>389</v>
      </c>
      <c r="B391" s="19" t="s">
        <v>1568</v>
      </c>
      <c r="C391" s="19" t="s">
        <v>1665</v>
      </c>
      <c r="D391" s="19" t="s">
        <v>1666</v>
      </c>
      <c r="E391" s="19" t="s">
        <v>1667</v>
      </c>
      <c r="F391" s="19" t="s">
        <v>1668</v>
      </c>
      <c r="G391" s="51" t="s">
        <v>1665</v>
      </c>
      <c r="H391" s="19">
        <v>3</v>
      </c>
      <c r="I391" s="19">
        <v>3</v>
      </c>
      <c r="J391" s="19" t="s">
        <v>47</v>
      </c>
      <c r="K391" s="19">
        <f t="shared" si="61"/>
        <v>0</v>
      </c>
      <c r="L391" s="19"/>
      <c r="M391" s="19"/>
      <c r="N391" s="19"/>
      <c r="O391" s="19">
        <f t="shared" si="62"/>
        <v>3129.46</v>
      </c>
      <c r="P391" s="19"/>
      <c r="Q391" s="19"/>
      <c r="R391" s="19">
        <v>2160</v>
      </c>
      <c r="S391" s="19"/>
      <c r="T391" s="19"/>
      <c r="U391" s="19"/>
      <c r="V391" s="19"/>
      <c r="W391" s="19">
        <v>969.46</v>
      </c>
      <c r="X391" s="19">
        <v>155000</v>
      </c>
      <c r="Y391" s="19">
        <f t="shared" si="63"/>
        <v>73000</v>
      </c>
      <c r="Z391" s="19">
        <v>73000</v>
      </c>
      <c r="AA391" s="19"/>
      <c r="AB391" s="19">
        <f t="shared" si="64"/>
        <v>158129.46</v>
      </c>
      <c r="AC391" s="19">
        <f t="shared" si="65"/>
        <v>85129.46</v>
      </c>
      <c r="AD391" s="19">
        <f t="shared" si="66"/>
        <v>28376.4866666667</v>
      </c>
      <c r="AE391" s="19" t="s">
        <v>53</v>
      </c>
      <c r="AF391" s="25">
        <v>25231.31</v>
      </c>
      <c r="AG391" s="30">
        <f t="shared" si="67"/>
        <v>0.124653720582352</v>
      </c>
      <c r="AH391" t="e">
        <f ca="1">IF(_xlfn.XLOOKUP(D391,'参考（不要动）'!A:A,'参考（不要动）'!B:B)&lt;1,"无养老金")</f>
        <v>#NAME?</v>
      </c>
      <c r="AI391" t="e">
        <f>IF(_xlfn.XLOOKUP(D391,'参考（不要动）'!D:D,'参考（不要动）'!E:E)&lt;1,"无公益岗工资")</f>
        <v>#N/A</v>
      </c>
      <c r="AJ391" t="e">
        <f ca="1">IF(_xlfn.XLOOKUP(D391,'参考（不要动）'!G:G,'参考（不要动）'!H:H)&lt;1,"无其他工资")</f>
        <v>#NAME?</v>
      </c>
      <c r="AK391" t="e">
        <f>IF(_xlfn.XLOOKUP(D391,'参考（不要动）'!J:J,'参考（不要动）'!K:K)&lt;1,"无低保金")</f>
        <v>#N/A</v>
      </c>
      <c r="AL391" t="e">
        <f>IF(_xlfn.XLOOKUP(D391,'参考（不要动）'!M:M,'参考（不要动）'!N:N)&lt;1,"无五保金")</f>
        <v>#N/A</v>
      </c>
      <c r="AM391" t="e">
        <f>IF(_xlfn.XLOOKUP(D391,'参考（不要动）'!P:P,'参考（不要动）'!Q:Q)&lt;1,"无产业奖励2000元")</f>
        <v>#N/A</v>
      </c>
      <c r="AN391" t="e">
        <f>_xlfn.XLOOKUP(D391,'参考（不要动）'!S:S,'参考（不要动）'!W:W)</f>
        <v>#N/A</v>
      </c>
      <c r="AO391" t="str">
        <f t="shared" si="68"/>
        <v>合格</v>
      </c>
      <c r="AP391" s="31">
        <f t="shared" si="69"/>
        <v>0.47096774193548402</v>
      </c>
      <c r="AQ391" s="31" t="str">
        <f t="shared" si="60"/>
        <v>合格</v>
      </c>
    </row>
    <row r="392" spans="1:43" ht="15">
      <c r="A392" s="18">
        <v>390</v>
      </c>
      <c r="B392" s="19" t="s">
        <v>1568</v>
      </c>
      <c r="C392" s="19" t="s">
        <v>1669</v>
      </c>
      <c r="D392" s="19" t="s">
        <v>1670</v>
      </c>
      <c r="E392" s="19" t="s">
        <v>1671</v>
      </c>
      <c r="F392" s="19" t="s">
        <v>1672</v>
      </c>
      <c r="G392" s="51" t="s">
        <v>1669</v>
      </c>
      <c r="H392" s="19">
        <v>2</v>
      </c>
      <c r="I392" s="19">
        <v>2</v>
      </c>
      <c r="J392" s="19" t="s">
        <v>47</v>
      </c>
      <c r="K392" s="19">
        <f t="shared" si="61"/>
        <v>7500</v>
      </c>
      <c r="L392" s="19"/>
      <c r="M392" s="19">
        <v>7500</v>
      </c>
      <c r="N392" s="19"/>
      <c r="O392" s="19">
        <f t="shared" si="62"/>
        <v>1757.86</v>
      </c>
      <c r="P392" s="19"/>
      <c r="Q392" s="19"/>
      <c r="R392" s="19"/>
      <c r="S392" s="19"/>
      <c r="T392" s="19"/>
      <c r="U392" s="19"/>
      <c r="V392" s="19"/>
      <c r="W392" s="19">
        <v>1757.86</v>
      </c>
      <c r="X392" s="19">
        <v>50000</v>
      </c>
      <c r="Y392" s="19">
        <f t="shared" si="63"/>
        <v>16000</v>
      </c>
      <c r="Z392" s="19">
        <v>16000</v>
      </c>
      <c r="AA392" s="19"/>
      <c r="AB392" s="19">
        <f t="shared" si="64"/>
        <v>59257.86</v>
      </c>
      <c r="AC392" s="19">
        <f t="shared" si="65"/>
        <v>43257.86</v>
      </c>
      <c r="AD392" s="19">
        <f t="shared" si="66"/>
        <v>21628.93</v>
      </c>
      <c r="AE392" s="19" t="s">
        <v>53</v>
      </c>
      <c r="AF392" s="25">
        <v>20777.28</v>
      </c>
      <c r="AG392" s="31">
        <f t="shared" si="67"/>
        <v>4.0989484667868101E-2</v>
      </c>
      <c r="AH392" t="e">
        <f ca="1">IF(_xlfn.XLOOKUP(D392,'参考（不要动）'!A:A,'参考（不要动）'!B:B)&lt;1,"无养老金")</f>
        <v>#NAME?</v>
      </c>
      <c r="AI392" t="e">
        <f>IF(_xlfn.XLOOKUP(D392,'参考（不要动）'!D:D,'参考（不要动）'!E:E)&lt;1,"无公益岗工资")</f>
        <v>#N/A</v>
      </c>
      <c r="AJ392" t="e">
        <f ca="1">IF(_xlfn.XLOOKUP(D392,'参考（不要动）'!G:G,'参考（不要动）'!H:H)&lt;1,"无其他工资")</f>
        <v>#NAME?</v>
      </c>
      <c r="AK392" t="e">
        <f>IF(_xlfn.XLOOKUP(D392,'参考（不要动）'!J:J,'参考（不要动）'!K:K)&lt;1,"无低保金")</f>
        <v>#N/A</v>
      </c>
      <c r="AL392" t="e">
        <f>IF(_xlfn.XLOOKUP(D392,'参考（不要动）'!M:M,'参考（不要动）'!N:N)&lt;1,"无五保金")</f>
        <v>#N/A</v>
      </c>
      <c r="AM392" t="e">
        <f>IF(_xlfn.XLOOKUP(D392,'参考（不要动）'!P:P,'参考（不要动）'!Q:Q)&lt;1,"无产业奖励2000元")</f>
        <v>#N/A</v>
      </c>
      <c r="AN392" t="e">
        <f>_xlfn.XLOOKUP(D392,'参考（不要动）'!S:S,'参考（不要动）'!W:W)</f>
        <v>#N/A</v>
      </c>
      <c r="AO392" t="str">
        <f t="shared" si="68"/>
        <v>合格</v>
      </c>
      <c r="AP392" s="31">
        <f t="shared" si="69"/>
        <v>0.32</v>
      </c>
      <c r="AQ392" s="31" t="str">
        <f t="shared" si="60"/>
        <v>合格</v>
      </c>
    </row>
    <row r="393" spans="1:43" ht="15">
      <c r="A393" s="18">
        <v>391</v>
      </c>
      <c r="B393" s="19" t="s">
        <v>1568</v>
      </c>
      <c r="C393" s="19" t="s">
        <v>1673</v>
      </c>
      <c r="D393" s="19" t="s">
        <v>1674</v>
      </c>
      <c r="E393" s="19" t="s">
        <v>1675</v>
      </c>
      <c r="F393" s="19" t="s">
        <v>1676</v>
      </c>
      <c r="G393" s="51" t="s">
        <v>1673</v>
      </c>
      <c r="H393" s="19">
        <v>1</v>
      </c>
      <c r="I393" s="19">
        <v>1</v>
      </c>
      <c r="J393" s="19" t="s">
        <v>47</v>
      </c>
      <c r="K393" s="19">
        <f t="shared" si="61"/>
        <v>0</v>
      </c>
      <c r="L393" s="19"/>
      <c r="M393" s="19"/>
      <c r="N393" s="19">
        <v>9600</v>
      </c>
      <c r="O393" s="19">
        <f t="shared" si="62"/>
        <v>3973.49</v>
      </c>
      <c r="P393" s="19"/>
      <c r="Q393" s="19"/>
      <c r="R393" s="19">
        <v>1908</v>
      </c>
      <c r="S393" s="19"/>
      <c r="T393" s="19"/>
      <c r="U393" s="19"/>
      <c r="V393" s="19"/>
      <c r="W393" s="19">
        <v>2065.4899999999998</v>
      </c>
      <c r="X393" s="19"/>
      <c r="Y393" s="19">
        <f t="shared" si="63"/>
        <v>0</v>
      </c>
      <c r="Z393" s="19"/>
      <c r="AA393" s="19"/>
      <c r="AB393" s="19">
        <f t="shared" si="64"/>
        <v>13573.49</v>
      </c>
      <c r="AC393" s="19">
        <f t="shared" si="65"/>
        <v>13573.49</v>
      </c>
      <c r="AD393" s="19">
        <f t="shared" si="66"/>
        <v>13573.49</v>
      </c>
      <c r="AE393" s="19" t="s">
        <v>53</v>
      </c>
      <c r="AF393" s="25">
        <v>12707.07</v>
      </c>
      <c r="AG393" s="31">
        <f t="shared" si="67"/>
        <v>6.8184089644583695E-2</v>
      </c>
      <c r="AH393" t="e">
        <f ca="1">IF(_xlfn.XLOOKUP(D393,'参考（不要动）'!A:A,'参考（不要动）'!B:B)&lt;1,"无养老金")</f>
        <v>#NAME?</v>
      </c>
      <c r="AI393" t="e">
        <f>IF(_xlfn.XLOOKUP(D393,'参考（不要动）'!D:D,'参考（不要动）'!E:E)&lt;1,"无公益岗工资")</f>
        <v>#N/A</v>
      </c>
      <c r="AJ393" t="e">
        <f ca="1">IF(_xlfn.XLOOKUP(D393,'参考（不要动）'!G:G,'参考（不要动）'!H:H)&lt;1,"无其他工资")</f>
        <v>#NAME?</v>
      </c>
      <c r="AK393" t="e">
        <f>IF(_xlfn.XLOOKUP(D393,'参考（不要动）'!J:J,'参考（不要动）'!K:K)&lt;1,"无低保金")</f>
        <v>#N/A</v>
      </c>
      <c r="AL393" t="e">
        <f>IF(_xlfn.XLOOKUP(D393,'参考（不要动）'!M:M,'参考（不要动）'!N:N)&lt;1,"无五保金")</f>
        <v>#N/A</v>
      </c>
      <c r="AM393" t="e">
        <f>IF(_xlfn.XLOOKUP(D393,'参考（不要动）'!P:P,'参考（不要动）'!Q:Q)&lt;1,"无产业奖励2000元")</f>
        <v>#N/A</v>
      </c>
      <c r="AN393" t="e">
        <f>_xlfn.XLOOKUP(D393,'参考（不要动）'!S:S,'参考（不要动）'!W:W)</f>
        <v>#N/A</v>
      </c>
      <c r="AO393" t="str">
        <f t="shared" si="68"/>
        <v>合格</v>
      </c>
      <c r="AP393" s="31" t="e">
        <f t="shared" si="69"/>
        <v>#DIV/0!</v>
      </c>
      <c r="AQ393" s="31" t="e">
        <f t="shared" si="60"/>
        <v>#DIV/0!</v>
      </c>
    </row>
    <row r="394" spans="1:43" ht="15">
      <c r="A394" s="18">
        <v>392</v>
      </c>
      <c r="B394" s="19" t="s">
        <v>1568</v>
      </c>
      <c r="C394" s="19" t="s">
        <v>1677</v>
      </c>
      <c r="D394" s="19" t="s">
        <v>1678</v>
      </c>
      <c r="E394" s="19" t="s">
        <v>1679</v>
      </c>
      <c r="F394" s="19" t="s">
        <v>1680</v>
      </c>
      <c r="G394" s="51" t="s">
        <v>1681</v>
      </c>
      <c r="H394" s="19">
        <v>2</v>
      </c>
      <c r="I394" s="19">
        <v>2</v>
      </c>
      <c r="J394" s="19" t="s">
        <v>47</v>
      </c>
      <c r="K394" s="19">
        <f t="shared" si="61"/>
        <v>8760</v>
      </c>
      <c r="L394" s="19">
        <v>8760</v>
      </c>
      <c r="M394" s="19"/>
      <c r="N394" s="19">
        <v>12000</v>
      </c>
      <c r="O394" s="19">
        <f t="shared" si="62"/>
        <v>10228.06</v>
      </c>
      <c r="P394" s="19"/>
      <c r="Q394" s="19"/>
      <c r="R394" s="19">
        <v>1908</v>
      </c>
      <c r="S394" s="19"/>
      <c r="T394" s="19"/>
      <c r="U394" s="19"/>
      <c r="V394" s="19"/>
      <c r="W394" s="19">
        <v>8320.06</v>
      </c>
      <c r="X394" s="19">
        <v>48000</v>
      </c>
      <c r="Y394" s="19">
        <f t="shared" si="63"/>
        <v>28800</v>
      </c>
      <c r="Z394" s="19">
        <v>28800</v>
      </c>
      <c r="AA394" s="19"/>
      <c r="AB394" s="19">
        <f t="shared" si="64"/>
        <v>78988.06</v>
      </c>
      <c r="AC394" s="19">
        <f t="shared" si="65"/>
        <v>50188.06</v>
      </c>
      <c r="AD394" s="19">
        <f t="shared" si="66"/>
        <v>25094.03</v>
      </c>
      <c r="AE394" s="19" t="s">
        <v>48</v>
      </c>
      <c r="AF394" s="25">
        <v>20073.46</v>
      </c>
      <c r="AG394" s="32">
        <f t="shared" si="67"/>
        <v>0.25010984653368201</v>
      </c>
      <c r="AH394" t="e">
        <f ca="1">IF(_xlfn.XLOOKUP(D394,'参考（不要动）'!A:A,'参考（不要动）'!B:B)&lt;1,"无养老金")</f>
        <v>#NAME?</v>
      </c>
      <c r="AI394" t="b">
        <f>IF(_xlfn.XLOOKUP(D394,'参考（不要动）'!D:D,'参考（不要动）'!E:E)&lt;1,"无公益岗工资")</f>
        <v>0</v>
      </c>
      <c r="AJ394" t="e">
        <f ca="1">IF(_xlfn.XLOOKUP(D394,'参考（不要动）'!G:G,'参考（不要动）'!H:H)&lt;1,"无其他工资")</f>
        <v>#NAME?</v>
      </c>
      <c r="AK394" t="e">
        <f>IF(_xlfn.XLOOKUP(D394,'参考（不要动）'!J:J,'参考（不要动）'!K:K)&lt;1,"无低保金")</f>
        <v>#N/A</v>
      </c>
      <c r="AL394" t="e">
        <f>IF(_xlfn.XLOOKUP(D394,'参考（不要动）'!M:M,'参考（不要动）'!N:N)&lt;1,"无五保金")</f>
        <v>#N/A</v>
      </c>
      <c r="AM394" t="e">
        <f>IF(_xlfn.XLOOKUP(D394,'参考（不要动）'!P:P,'参考（不要动）'!Q:Q)&lt;1,"无产业奖励2000元")</f>
        <v>#N/A</v>
      </c>
      <c r="AN394" t="e">
        <f>_xlfn.XLOOKUP(D394,'参考（不要动）'!S:S,'参考（不要动）'!W:W)</f>
        <v>#N/A</v>
      </c>
      <c r="AO394" t="str">
        <f t="shared" si="68"/>
        <v>合格</v>
      </c>
      <c r="AP394" s="31">
        <f t="shared" si="69"/>
        <v>0.6</v>
      </c>
      <c r="AQ394" s="31" t="str">
        <f t="shared" si="60"/>
        <v>合格</v>
      </c>
    </row>
    <row r="395" spans="1:43" ht="15">
      <c r="A395" s="18">
        <v>393</v>
      </c>
      <c r="B395" s="19" t="s">
        <v>1568</v>
      </c>
      <c r="C395" s="19" t="s">
        <v>1682</v>
      </c>
      <c r="D395" s="19" t="s">
        <v>1683</v>
      </c>
      <c r="E395" s="19" t="s">
        <v>1684</v>
      </c>
      <c r="F395" s="19" t="s">
        <v>1685</v>
      </c>
      <c r="G395" s="51" t="s">
        <v>1682</v>
      </c>
      <c r="H395" s="19">
        <v>1</v>
      </c>
      <c r="I395" s="19">
        <v>1</v>
      </c>
      <c r="J395" s="19" t="s">
        <v>47</v>
      </c>
      <c r="K395" s="19">
        <f t="shared" si="61"/>
        <v>0</v>
      </c>
      <c r="L395" s="19"/>
      <c r="M395" s="19"/>
      <c r="N395" s="19"/>
      <c r="O395" s="19">
        <f t="shared" si="62"/>
        <v>4396.1899999999996</v>
      </c>
      <c r="P395" s="19"/>
      <c r="Q395" s="19"/>
      <c r="R395" s="19"/>
      <c r="S395" s="19"/>
      <c r="T395" s="19"/>
      <c r="U395" s="19"/>
      <c r="V395" s="19"/>
      <c r="W395" s="19">
        <v>4396.1899999999996</v>
      </c>
      <c r="X395" s="19">
        <v>39000</v>
      </c>
      <c r="Y395" s="19">
        <f t="shared" si="63"/>
        <v>13000</v>
      </c>
      <c r="Z395" s="19">
        <v>13000</v>
      </c>
      <c r="AA395" s="19"/>
      <c r="AB395" s="19">
        <f t="shared" si="64"/>
        <v>43396.19</v>
      </c>
      <c r="AC395" s="19">
        <f t="shared" si="65"/>
        <v>30396.19</v>
      </c>
      <c r="AD395" s="19">
        <f t="shared" si="66"/>
        <v>30396.19</v>
      </c>
      <c r="AE395" s="19" t="s">
        <v>48</v>
      </c>
      <c r="AF395" s="25">
        <v>29249.38</v>
      </c>
      <c r="AG395" s="31">
        <f t="shared" si="67"/>
        <v>3.9208010562958903E-2</v>
      </c>
      <c r="AH395" t="e">
        <f ca="1">IF(_xlfn.XLOOKUP(D395,'参考（不要动）'!A:A,'参考（不要动）'!B:B)&lt;1,"无养老金")</f>
        <v>#NAME?</v>
      </c>
      <c r="AI395" t="e">
        <f>IF(_xlfn.XLOOKUP(D395,'参考（不要动）'!D:D,'参考（不要动）'!E:E)&lt;1,"无公益岗工资")</f>
        <v>#N/A</v>
      </c>
      <c r="AJ395" t="e">
        <f ca="1">IF(_xlfn.XLOOKUP(D395,'参考（不要动）'!G:G,'参考（不要动）'!H:H)&lt;1,"无其他工资")</f>
        <v>#NAME?</v>
      </c>
      <c r="AK395" t="e">
        <f>IF(_xlfn.XLOOKUP(D395,'参考（不要动）'!J:J,'参考（不要动）'!K:K)&lt;1,"无低保金")</f>
        <v>#N/A</v>
      </c>
      <c r="AL395" t="e">
        <f>IF(_xlfn.XLOOKUP(D395,'参考（不要动）'!M:M,'参考（不要动）'!N:N)&lt;1,"无五保金")</f>
        <v>#N/A</v>
      </c>
      <c r="AM395" t="e">
        <f>IF(_xlfn.XLOOKUP(D395,'参考（不要动）'!P:P,'参考（不要动）'!Q:Q)&lt;1,"无产业奖励2000元")</f>
        <v>#N/A</v>
      </c>
      <c r="AN395" t="e">
        <f>_xlfn.XLOOKUP(D395,'参考（不要动）'!S:S,'参考（不要动）'!W:W)</f>
        <v>#N/A</v>
      </c>
      <c r="AO395" t="str">
        <f t="shared" si="68"/>
        <v>合格</v>
      </c>
      <c r="AP395" s="31">
        <f t="shared" si="69"/>
        <v>0.33333333333333298</v>
      </c>
      <c r="AQ395" s="31" t="str">
        <f t="shared" si="60"/>
        <v>合格</v>
      </c>
    </row>
    <row r="396" spans="1:43" ht="15">
      <c r="A396" s="18">
        <v>394</v>
      </c>
      <c r="B396" s="19" t="s">
        <v>1568</v>
      </c>
      <c r="C396" s="19" t="s">
        <v>1686</v>
      </c>
      <c r="D396" s="19" t="s">
        <v>1687</v>
      </c>
      <c r="E396" s="19" t="s">
        <v>1688</v>
      </c>
      <c r="F396" s="19" t="s">
        <v>1689</v>
      </c>
      <c r="G396" s="51" t="s">
        <v>1690</v>
      </c>
      <c r="H396" s="19">
        <v>2</v>
      </c>
      <c r="I396" s="19">
        <v>2</v>
      </c>
      <c r="J396" s="19" t="s">
        <v>47</v>
      </c>
      <c r="K396" s="19">
        <f t="shared" si="61"/>
        <v>0</v>
      </c>
      <c r="L396" s="19"/>
      <c r="M396" s="19"/>
      <c r="N396" s="19"/>
      <c r="O396" s="19">
        <f t="shared" si="62"/>
        <v>16274.5</v>
      </c>
      <c r="P396" s="19">
        <v>4380</v>
      </c>
      <c r="Q396" s="19"/>
      <c r="R396" s="19">
        <v>3816</v>
      </c>
      <c r="S396" s="19"/>
      <c r="T396" s="19"/>
      <c r="U396" s="19"/>
      <c r="V396" s="19"/>
      <c r="W396" s="19">
        <v>8078.5</v>
      </c>
      <c r="X396" s="19">
        <v>46500</v>
      </c>
      <c r="Y396" s="19">
        <f t="shared" si="63"/>
        <v>10000</v>
      </c>
      <c r="Z396" s="19">
        <v>10000</v>
      </c>
      <c r="AA396" s="19"/>
      <c r="AB396" s="19">
        <f t="shared" si="64"/>
        <v>62774.5</v>
      </c>
      <c r="AC396" s="19">
        <f t="shared" si="65"/>
        <v>52774.5</v>
      </c>
      <c r="AD396" s="19">
        <f t="shared" si="66"/>
        <v>26387.25</v>
      </c>
      <c r="AE396" s="19" t="s">
        <v>48</v>
      </c>
      <c r="AF396" s="25">
        <v>25890.68</v>
      </c>
      <c r="AG396" s="31">
        <f t="shared" si="67"/>
        <v>1.91794885263732E-2</v>
      </c>
      <c r="AH396" t="e">
        <f ca="1">IF(_xlfn.XLOOKUP(D396,'参考（不要动）'!A:A,'参考（不要动）'!B:B)&lt;1,"无养老金")</f>
        <v>#NAME?</v>
      </c>
      <c r="AI396" t="e">
        <f>IF(_xlfn.XLOOKUP(D396,'参考（不要动）'!D:D,'参考（不要动）'!E:E)&lt;1,"无公益岗工资")</f>
        <v>#N/A</v>
      </c>
      <c r="AJ396" t="e">
        <f ca="1">IF(_xlfn.XLOOKUP(D396,'参考（不要动）'!G:G,'参考（不要动）'!H:H)&lt;1,"无其他工资")</f>
        <v>#NAME?</v>
      </c>
      <c r="AK396" t="b">
        <f>IF(_xlfn.XLOOKUP(D396,'参考（不要动）'!J:J,'参考（不要动）'!K:K)&lt;1,"无低保金")</f>
        <v>0</v>
      </c>
      <c r="AL396" t="e">
        <f>IF(_xlfn.XLOOKUP(D396,'参考（不要动）'!M:M,'参考（不要动）'!N:N)&lt;1,"无五保金")</f>
        <v>#N/A</v>
      </c>
      <c r="AM396" t="e">
        <f>IF(_xlfn.XLOOKUP(D396,'参考（不要动）'!P:P,'参考（不要动）'!Q:Q)&lt;1,"无产业奖励2000元")</f>
        <v>#N/A</v>
      </c>
      <c r="AN396" t="e">
        <f>_xlfn.XLOOKUP(D396,'参考（不要动）'!S:S,'参考（不要动）'!W:W)</f>
        <v>#N/A</v>
      </c>
      <c r="AO396" t="str">
        <f t="shared" si="68"/>
        <v>合格</v>
      </c>
      <c r="AP396" s="31">
        <f t="shared" si="69"/>
        <v>0.21505376344086</v>
      </c>
      <c r="AQ396" s="31" t="str">
        <f t="shared" si="60"/>
        <v>合格</v>
      </c>
    </row>
    <row r="397" spans="1:43" ht="15">
      <c r="A397" s="18">
        <v>395</v>
      </c>
      <c r="B397" s="19" t="s">
        <v>1568</v>
      </c>
      <c r="C397" s="19" t="s">
        <v>1691</v>
      </c>
      <c r="D397" s="19" t="s">
        <v>1692</v>
      </c>
      <c r="E397" s="19" t="s">
        <v>1693</v>
      </c>
      <c r="F397" s="19" t="s">
        <v>1694</v>
      </c>
      <c r="G397" s="51" t="s">
        <v>1691</v>
      </c>
      <c r="H397" s="19">
        <v>2</v>
      </c>
      <c r="I397" s="19">
        <v>2.17</v>
      </c>
      <c r="J397" s="19" t="s">
        <v>47</v>
      </c>
      <c r="K397" s="19">
        <f t="shared" si="61"/>
        <v>8760</v>
      </c>
      <c r="L397" s="19">
        <v>8760</v>
      </c>
      <c r="M397" s="19"/>
      <c r="N397" s="19"/>
      <c r="O397" s="19">
        <f t="shared" si="62"/>
        <v>10097.92</v>
      </c>
      <c r="P397" s="19">
        <v>4380</v>
      </c>
      <c r="Q397" s="19"/>
      <c r="R397" s="19">
        <v>3816</v>
      </c>
      <c r="S397" s="19"/>
      <c r="T397" s="19"/>
      <c r="U397" s="19"/>
      <c r="V397" s="19"/>
      <c r="W397" s="19">
        <v>1901.92</v>
      </c>
      <c r="X397" s="19">
        <v>31000</v>
      </c>
      <c r="Y397" s="19">
        <f t="shared" si="63"/>
        <v>14600</v>
      </c>
      <c r="Z397" s="19">
        <v>14600</v>
      </c>
      <c r="AA397" s="19"/>
      <c r="AB397" s="19">
        <f t="shared" si="64"/>
        <v>49857.919999999998</v>
      </c>
      <c r="AC397" s="19">
        <f t="shared" si="65"/>
        <v>35257.919999999998</v>
      </c>
      <c r="AD397" s="19">
        <f t="shared" si="66"/>
        <v>16247.8894009217</v>
      </c>
      <c r="AE397" s="19" t="s">
        <v>48</v>
      </c>
      <c r="AF397" s="25">
        <v>15148.97</v>
      </c>
      <c r="AG397" s="31">
        <f t="shared" si="67"/>
        <v>7.2540865875482002E-2</v>
      </c>
      <c r="AH397" t="e">
        <f ca="1">IF(_xlfn.XLOOKUP(D397,'参考（不要动）'!A:A,'参考（不要动）'!B:B)&lt;1,"无养老金")</f>
        <v>#NAME?</v>
      </c>
      <c r="AI397" t="b">
        <f>IF(_xlfn.XLOOKUP(D397,'参考（不要动）'!D:D,'参考（不要动）'!E:E)&lt;1,"无公益岗工资")</f>
        <v>0</v>
      </c>
      <c r="AJ397" t="e">
        <f ca="1">IF(_xlfn.XLOOKUP(D397,'参考（不要动）'!G:G,'参考（不要动）'!H:H)&lt;1,"无其他工资")</f>
        <v>#NAME?</v>
      </c>
      <c r="AK397" t="b">
        <f>IF(_xlfn.XLOOKUP(D397,'参考（不要动）'!J:J,'参考（不要动）'!K:K)&lt;1,"无低保金")</f>
        <v>0</v>
      </c>
      <c r="AL397" t="e">
        <f>IF(_xlfn.XLOOKUP(D397,'参考（不要动）'!M:M,'参考（不要动）'!N:N)&lt;1,"无五保金")</f>
        <v>#N/A</v>
      </c>
      <c r="AM397" t="e">
        <f>IF(_xlfn.XLOOKUP(D397,'参考（不要动）'!P:P,'参考（不要动）'!Q:Q)&lt;1,"无产业奖励2000元")</f>
        <v>#N/A</v>
      </c>
      <c r="AN397" t="e">
        <f>_xlfn.XLOOKUP(D397,'参考（不要动）'!S:S,'参考（不要动）'!W:W)</f>
        <v>#N/A</v>
      </c>
      <c r="AO397" t="str">
        <f t="shared" si="68"/>
        <v>合格</v>
      </c>
      <c r="AP397" s="31">
        <f t="shared" si="69"/>
        <v>0.47096774193548402</v>
      </c>
      <c r="AQ397" s="31" t="str">
        <f t="shared" si="60"/>
        <v>合格</v>
      </c>
    </row>
    <row r="398" spans="1:43" ht="15">
      <c r="A398" s="18">
        <v>396</v>
      </c>
      <c r="B398" s="19" t="s">
        <v>1568</v>
      </c>
      <c r="C398" s="19" t="s">
        <v>1695</v>
      </c>
      <c r="D398" s="19" t="s">
        <v>1696</v>
      </c>
      <c r="E398" s="19" t="s">
        <v>1697</v>
      </c>
      <c r="F398" s="19" t="s">
        <v>1698</v>
      </c>
      <c r="G398" s="51" t="s">
        <v>1699</v>
      </c>
      <c r="H398" s="19">
        <v>2</v>
      </c>
      <c r="I398" s="19">
        <v>2</v>
      </c>
      <c r="J398" s="19" t="s">
        <v>47</v>
      </c>
      <c r="K398" s="19">
        <f t="shared" si="61"/>
        <v>0</v>
      </c>
      <c r="L398" s="19"/>
      <c r="M398" s="19"/>
      <c r="N398" s="19">
        <v>4000</v>
      </c>
      <c r="O398" s="19">
        <f t="shared" si="62"/>
        <v>15305.84</v>
      </c>
      <c r="P398" s="19">
        <v>4380</v>
      </c>
      <c r="Q398" s="19"/>
      <c r="R398" s="19">
        <v>4056</v>
      </c>
      <c r="S398" s="19"/>
      <c r="T398" s="19"/>
      <c r="U398" s="19"/>
      <c r="V398" s="19"/>
      <c r="W398" s="19">
        <v>6869.84</v>
      </c>
      <c r="X398" s="19">
        <v>12500</v>
      </c>
      <c r="Y398" s="19">
        <f t="shared" si="63"/>
        <v>2700</v>
      </c>
      <c r="Z398" s="19">
        <v>2700</v>
      </c>
      <c r="AA398" s="19"/>
      <c r="AB398" s="19">
        <f t="shared" si="64"/>
        <v>31805.84</v>
      </c>
      <c r="AC398" s="19">
        <f t="shared" si="65"/>
        <v>29105.84</v>
      </c>
      <c r="AD398" s="19">
        <f t="shared" si="66"/>
        <v>14552.92</v>
      </c>
      <c r="AE398" s="19" t="s">
        <v>48</v>
      </c>
      <c r="AF398" s="25">
        <v>14374.83</v>
      </c>
      <c r="AG398" s="31">
        <f t="shared" si="67"/>
        <v>1.2389016078798901E-2</v>
      </c>
      <c r="AH398" t="e">
        <f ca="1">IF(_xlfn.XLOOKUP(D398,'参考（不要动）'!A:A,'参考（不要动）'!B:B)&lt;1,"无养老金")</f>
        <v>#NAME?</v>
      </c>
      <c r="AI398" t="e">
        <f>IF(_xlfn.XLOOKUP(D398,'参考（不要动）'!D:D,'参考（不要动）'!E:E)&lt;1,"无公益岗工资")</f>
        <v>#N/A</v>
      </c>
      <c r="AJ398" t="e">
        <f ca="1">IF(_xlfn.XLOOKUP(D398,'参考（不要动）'!G:G,'参考（不要动）'!H:H)&lt;1,"无其他工资")</f>
        <v>#NAME?</v>
      </c>
      <c r="AK398" t="b">
        <f>IF(_xlfn.XLOOKUP(D398,'参考（不要动）'!J:J,'参考（不要动）'!K:K)&lt;1,"无低保金")</f>
        <v>0</v>
      </c>
      <c r="AL398" t="e">
        <f>IF(_xlfn.XLOOKUP(D398,'参考（不要动）'!M:M,'参考（不要动）'!N:N)&lt;1,"无五保金")</f>
        <v>#N/A</v>
      </c>
      <c r="AM398" t="e">
        <f>IF(_xlfn.XLOOKUP(D398,'参考（不要动）'!P:P,'参考（不要动）'!Q:Q)&lt;1,"无产业奖励2000元")</f>
        <v>#N/A</v>
      </c>
      <c r="AN398" t="e">
        <f>_xlfn.XLOOKUP(D398,'参考（不要动）'!S:S,'参考（不要动）'!W:W)</f>
        <v>#N/A</v>
      </c>
      <c r="AO398" t="str">
        <f t="shared" si="68"/>
        <v>合格</v>
      </c>
      <c r="AP398" s="31">
        <f t="shared" si="69"/>
        <v>0.216</v>
      </c>
      <c r="AQ398" s="31" t="str">
        <f t="shared" si="60"/>
        <v>合格</v>
      </c>
    </row>
    <row r="399" spans="1:43" ht="15">
      <c r="A399" s="18">
        <v>397</v>
      </c>
      <c r="B399" s="19" t="s">
        <v>1568</v>
      </c>
      <c r="C399" s="19" t="s">
        <v>1700</v>
      </c>
      <c r="D399" s="19" t="s">
        <v>1701</v>
      </c>
      <c r="E399" s="19" t="s">
        <v>1702</v>
      </c>
      <c r="F399" s="19" t="s">
        <v>1703</v>
      </c>
      <c r="G399" s="51" t="s">
        <v>1704</v>
      </c>
      <c r="H399" s="19">
        <v>3</v>
      </c>
      <c r="I399" s="19">
        <v>3</v>
      </c>
      <c r="J399" s="19" t="s">
        <v>47</v>
      </c>
      <c r="K399" s="19">
        <f t="shared" si="61"/>
        <v>5000</v>
      </c>
      <c r="L399" s="19"/>
      <c r="M399" s="19">
        <v>5000</v>
      </c>
      <c r="N399" s="19"/>
      <c r="O399" s="19">
        <f t="shared" si="62"/>
        <v>5364.22</v>
      </c>
      <c r="P399" s="19"/>
      <c r="Q399" s="19"/>
      <c r="R399" s="19"/>
      <c r="S399" s="19"/>
      <c r="T399" s="19"/>
      <c r="U399" s="19">
        <v>2000</v>
      </c>
      <c r="V399" s="19"/>
      <c r="W399" s="19">
        <v>3364.22</v>
      </c>
      <c r="X399" s="19">
        <v>52000</v>
      </c>
      <c r="Y399" s="19">
        <f t="shared" si="63"/>
        <v>18000</v>
      </c>
      <c r="Z399" s="19">
        <v>18000</v>
      </c>
      <c r="AA399" s="19"/>
      <c r="AB399" s="19">
        <f t="shared" si="64"/>
        <v>62364.22</v>
      </c>
      <c r="AC399" s="19">
        <f t="shared" si="65"/>
        <v>44364.22</v>
      </c>
      <c r="AD399" s="19">
        <f t="shared" si="66"/>
        <v>14788.073333333299</v>
      </c>
      <c r="AE399" s="19" t="s">
        <v>48</v>
      </c>
      <c r="AF399" s="25">
        <v>14459.79</v>
      </c>
      <c r="AG399" s="31">
        <f t="shared" si="67"/>
        <v>2.2703188174468501E-2</v>
      </c>
      <c r="AH399" t="e">
        <f ca="1">IF(_xlfn.XLOOKUP(D399,'参考（不要动）'!A:A,'参考（不要动）'!B:B)&lt;1,"无养老金")</f>
        <v>#NAME?</v>
      </c>
      <c r="AI399" t="e">
        <f>IF(_xlfn.XLOOKUP(D399,'参考（不要动）'!D:D,'参考（不要动）'!E:E)&lt;1,"无公益岗工资")</f>
        <v>#N/A</v>
      </c>
      <c r="AJ399" t="e">
        <f ca="1">IF(_xlfn.XLOOKUP(D399,'参考（不要动）'!G:G,'参考（不要动）'!H:H)&lt;1,"无其他工资")</f>
        <v>#NAME?</v>
      </c>
      <c r="AK399" t="e">
        <f>IF(_xlfn.XLOOKUP(D399,'参考（不要动）'!J:J,'参考（不要动）'!K:K)&lt;1,"无低保金")</f>
        <v>#N/A</v>
      </c>
      <c r="AL399" t="e">
        <f>IF(_xlfn.XLOOKUP(D399,'参考（不要动）'!M:M,'参考（不要动）'!N:N)&lt;1,"无五保金")</f>
        <v>#N/A</v>
      </c>
      <c r="AM399" t="b">
        <f>IF(_xlfn.XLOOKUP(D399,'参考（不要动）'!P:P,'参考（不要动）'!Q:Q)&lt;1,"无产业奖励2000元")</f>
        <v>0</v>
      </c>
      <c r="AN399" t="e">
        <f>_xlfn.XLOOKUP(D399,'参考（不要动）'!S:S,'参考（不要动）'!W:W)</f>
        <v>#N/A</v>
      </c>
      <c r="AO399" t="str">
        <f t="shared" si="68"/>
        <v>合格</v>
      </c>
      <c r="AP399" s="31">
        <f t="shared" si="69"/>
        <v>0.34615384615384598</v>
      </c>
      <c r="AQ399" s="31" t="str">
        <f t="shared" si="60"/>
        <v>合格</v>
      </c>
    </row>
    <row r="400" spans="1:43" ht="15">
      <c r="A400" s="18">
        <v>398</v>
      </c>
      <c r="B400" s="19" t="s">
        <v>1568</v>
      </c>
      <c r="C400" s="19" t="s">
        <v>1705</v>
      </c>
      <c r="D400" s="19" t="s">
        <v>1706</v>
      </c>
      <c r="E400" s="19" t="s">
        <v>1707</v>
      </c>
      <c r="F400" s="19" t="s">
        <v>1708</v>
      </c>
      <c r="G400" s="51" t="s">
        <v>1705</v>
      </c>
      <c r="H400" s="19">
        <v>2</v>
      </c>
      <c r="I400" s="19">
        <v>2</v>
      </c>
      <c r="J400" s="19" t="s">
        <v>47</v>
      </c>
      <c r="K400" s="19">
        <f t="shared" si="61"/>
        <v>0</v>
      </c>
      <c r="L400" s="19"/>
      <c r="M400" s="19"/>
      <c r="N400" s="19"/>
      <c r="O400" s="19">
        <f t="shared" si="62"/>
        <v>5096.54</v>
      </c>
      <c r="P400" s="19"/>
      <c r="Q400" s="19"/>
      <c r="R400" s="19"/>
      <c r="S400" s="19"/>
      <c r="T400" s="19"/>
      <c r="U400" s="19"/>
      <c r="V400" s="19"/>
      <c r="W400" s="19">
        <v>5096.54</v>
      </c>
      <c r="X400" s="19">
        <v>95000</v>
      </c>
      <c r="Y400" s="19">
        <f t="shared" si="63"/>
        <v>44000</v>
      </c>
      <c r="Z400" s="19">
        <v>44000</v>
      </c>
      <c r="AA400" s="19"/>
      <c r="AB400" s="19">
        <f t="shared" si="64"/>
        <v>100096.54</v>
      </c>
      <c r="AC400" s="19">
        <f t="shared" si="65"/>
        <v>56096.54</v>
      </c>
      <c r="AD400" s="19">
        <f t="shared" si="66"/>
        <v>28048.27</v>
      </c>
      <c r="AE400" s="19" t="s">
        <v>48</v>
      </c>
      <c r="AF400" s="25">
        <v>27950.31</v>
      </c>
      <c r="AG400" s="31">
        <f t="shared" si="67"/>
        <v>3.5047911812068999E-3</v>
      </c>
      <c r="AH400" t="e">
        <f ca="1">IF(_xlfn.XLOOKUP(D400,'参考（不要动）'!A:A,'参考（不要动）'!B:B)&lt;1,"无养老金")</f>
        <v>#NAME?</v>
      </c>
      <c r="AI400" t="e">
        <f>IF(_xlfn.XLOOKUP(D400,'参考（不要动）'!D:D,'参考（不要动）'!E:E)&lt;1,"无公益岗工资")</f>
        <v>#N/A</v>
      </c>
      <c r="AJ400" t="e">
        <f ca="1">IF(_xlfn.XLOOKUP(D400,'参考（不要动）'!G:G,'参考（不要动）'!H:H)&lt;1,"无其他工资")</f>
        <v>#NAME?</v>
      </c>
      <c r="AK400" t="e">
        <f>IF(_xlfn.XLOOKUP(D400,'参考（不要动）'!J:J,'参考（不要动）'!K:K)&lt;1,"无低保金")</f>
        <v>#N/A</v>
      </c>
      <c r="AL400" t="e">
        <f>IF(_xlfn.XLOOKUP(D400,'参考（不要动）'!M:M,'参考（不要动）'!N:N)&lt;1,"无五保金")</f>
        <v>#N/A</v>
      </c>
      <c r="AM400" t="e">
        <f>IF(_xlfn.XLOOKUP(D400,'参考（不要动）'!P:P,'参考（不要动）'!Q:Q)&lt;1,"无产业奖励2000元")</f>
        <v>#N/A</v>
      </c>
      <c r="AN400" t="e">
        <f>_xlfn.XLOOKUP(D400,'参考（不要动）'!S:S,'参考（不要动）'!W:W)</f>
        <v>#N/A</v>
      </c>
      <c r="AO400" t="str">
        <f t="shared" si="68"/>
        <v>合格</v>
      </c>
      <c r="AP400" s="31">
        <f t="shared" si="69"/>
        <v>0.46315789473684199</v>
      </c>
      <c r="AQ400" s="31" t="str">
        <f t="shared" si="60"/>
        <v>合格</v>
      </c>
    </row>
    <row r="401" spans="1:43" ht="15">
      <c r="A401" s="18">
        <v>399</v>
      </c>
      <c r="B401" s="19" t="s">
        <v>1568</v>
      </c>
      <c r="C401" s="19" t="s">
        <v>1709</v>
      </c>
      <c r="D401" s="19" t="s">
        <v>1710</v>
      </c>
      <c r="E401" s="19" t="s">
        <v>1711</v>
      </c>
      <c r="F401" s="19" t="s">
        <v>1712</v>
      </c>
      <c r="G401" s="51" t="s">
        <v>1709</v>
      </c>
      <c r="H401" s="19">
        <v>5</v>
      </c>
      <c r="I401" s="19">
        <v>4.08</v>
      </c>
      <c r="J401" s="19" t="s">
        <v>47</v>
      </c>
      <c r="K401" s="19">
        <f t="shared" si="61"/>
        <v>31760</v>
      </c>
      <c r="L401" s="19">
        <v>8760</v>
      </c>
      <c r="M401" s="19">
        <v>23000</v>
      </c>
      <c r="N401" s="19"/>
      <c r="O401" s="19">
        <f t="shared" si="62"/>
        <v>1142.04</v>
      </c>
      <c r="P401" s="19"/>
      <c r="Q401" s="19"/>
      <c r="R401" s="19"/>
      <c r="S401" s="19"/>
      <c r="T401" s="19"/>
      <c r="U401" s="19"/>
      <c r="V401" s="19"/>
      <c r="W401" s="19">
        <v>1142.04</v>
      </c>
      <c r="X401" s="19">
        <v>62000</v>
      </c>
      <c r="Y401" s="19">
        <f t="shared" si="63"/>
        <v>24400</v>
      </c>
      <c r="Z401" s="19">
        <v>24400</v>
      </c>
      <c r="AA401" s="19"/>
      <c r="AB401" s="19">
        <f t="shared" si="64"/>
        <v>94902.04</v>
      </c>
      <c r="AC401" s="19">
        <f t="shared" si="65"/>
        <v>70502.039999999994</v>
      </c>
      <c r="AD401" s="19">
        <f t="shared" si="66"/>
        <v>17279.911764705899</v>
      </c>
      <c r="AE401" s="19" t="s">
        <v>48</v>
      </c>
      <c r="AF401" s="25">
        <v>16689.77</v>
      </c>
      <c r="AG401" s="31">
        <f t="shared" si="67"/>
        <v>3.5359490556544401E-2</v>
      </c>
      <c r="AH401" t="e">
        <f ca="1">IF(_xlfn.XLOOKUP(D401,'参考（不要动）'!A:A,'参考（不要动）'!B:B)&lt;1,"无养老金")</f>
        <v>#NAME?</v>
      </c>
      <c r="AI401" t="b">
        <f>IF(_xlfn.XLOOKUP(D401,'参考（不要动）'!D:D,'参考（不要动）'!E:E)&lt;1,"无公益岗工资")</f>
        <v>0</v>
      </c>
      <c r="AJ401" t="e">
        <f ca="1">IF(_xlfn.XLOOKUP(D401,'参考（不要动）'!G:G,'参考（不要动）'!H:H)&lt;1,"无其他工资")</f>
        <v>#NAME?</v>
      </c>
      <c r="AK401" t="e">
        <f>IF(_xlfn.XLOOKUP(D401,'参考（不要动）'!J:J,'参考（不要动）'!K:K)&lt;1,"无低保金")</f>
        <v>#N/A</v>
      </c>
      <c r="AL401" t="e">
        <f>IF(_xlfn.XLOOKUP(D401,'参考（不要动）'!M:M,'参考（不要动）'!N:N)&lt;1,"无五保金")</f>
        <v>#N/A</v>
      </c>
      <c r="AM401" t="e">
        <f>IF(_xlfn.XLOOKUP(D401,'参考（不要动）'!P:P,'参考（不要动）'!Q:Q)&lt;1,"无产业奖励2000元")</f>
        <v>#N/A</v>
      </c>
      <c r="AN401" t="e">
        <f>_xlfn.XLOOKUP(D401,'参考（不要动）'!S:S,'参考（不要动）'!W:W)</f>
        <v>#N/A</v>
      </c>
      <c r="AO401" t="str">
        <f t="shared" si="68"/>
        <v>合格</v>
      </c>
      <c r="AP401" s="31">
        <f t="shared" si="69"/>
        <v>0.39354838709677398</v>
      </c>
      <c r="AQ401" s="31" t="str">
        <f t="shared" si="60"/>
        <v>合格</v>
      </c>
    </row>
    <row r="402" spans="1:43" ht="15">
      <c r="A402" s="18">
        <v>400</v>
      </c>
      <c r="B402" s="19" t="s">
        <v>1568</v>
      </c>
      <c r="C402" s="19" t="s">
        <v>1713</v>
      </c>
      <c r="D402" s="19" t="s">
        <v>1714</v>
      </c>
      <c r="E402" s="19" t="s">
        <v>1715</v>
      </c>
      <c r="F402" s="19" t="s">
        <v>1716</v>
      </c>
      <c r="G402" s="51" t="s">
        <v>1713</v>
      </c>
      <c r="H402" s="19">
        <v>3</v>
      </c>
      <c r="I402" s="19">
        <v>3</v>
      </c>
      <c r="J402" s="19" t="s">
        <v>47</v>
      </c>
      <c r="K402" s="19">
        <f t="shared" si="61"/>
        <v>27300</v>
      </c>
      <c r="L402" s="19">
        <v>7300</v>
      </c>
      <c r="M402" s="19">
        <v>20000</v>
      </c>
      <c r="N402" s="19"/>
      <c r="O402" s="19">
        <f t="shared" si="62"/>
        <v>6516.55</v>
      </c>
      <c r="P402" s="19">
        <v>4380</v>
      </c>
      <c r="Q402" s="19"/>
      <c r="R402" s="19"/>
      <c r="S402" s="19"/>
      <c r="T402" s="19"/>
      <c r="U402" s="19"/>
      <c r="V402" s="19"/>
      <c r="W402" s="19">
        <v>2136.5500000000002</v>
      </c>
      <c r="X402" s="19">
        <v>46000</v>
      </c>
      <c r="Y402" s="19">
        <f t="shared" si="63"/>
        <v>19600</v>
      </c>
      <c r="Z402" s="19">
        <v>19600</v>
      </c>
      <c r="AA402" s="19"/>
      <c r="AB402" s="19">
        <f t="shared" si="64"/>
        <v>79816.55</v>
      </c>
      <c r="AC402" s="19">
        <f t="shared" si="65"/>
        <v>60216.55</v>
      </c>
      <c r="AD402" s="19">
        <f t="shared" si="66"/>
        <v>20072.183333333302</v>
      </c>
      <c r="AE402" s="19" t="s">
        <v>48</v>
      </c>
      <c r="AF402" s="25">
        <v>19860.310000000001</v>
      </c>
      <c r="AG402" s="31">
        <f t="shared" si="67"/>
        <v>1.0668178559815999E-2</v>
      </c>
      <c r="AH402" t="e">
        <f ca="1">IF(_xlfn.XLOOKUP(D402,'参考（不要动）'!A:A,'参考（不要动）'!B:B)&lt;1,"无养老金")</f>
        <v>#NAME?</v>
      </c>
      <c r="AI402" t="b">
        <f>IF(_xlfn.XLOOKUP(D402,'参考（不要动）'!D:D,'参考（不要动）'!E:E)&lt;1,"无公益岗工资")</f>
        <v>0</v>
      </c>
      <c r="AJ402" t="e">
        <f ca="1">IF(_xlfn.XLOOKUP(D402,'参考（不要动）'!G:G,'参考（不要动）'!H:H)&lt;1,"无其他工资")</f>
        <v>#NAME?</v>
      </c>
      <c r="AK402" t="b">
        <f>IF(_xlfn.XLOOKUP(D402,'参考（不要动）'!J:J,'参考（不要动）'!K:K)&lt;1,"无低保金")</f>
        <v>0</v>
      </c>
      <c r="AL402" t="e">
        <f>IF(_xlfn.XLOOKUP(D402,'参考（不要动）'!M:M,'参考（不要动）'!N:N)&lt;1,"无五保金")</f>
        <v>#N/A</v>
      </c>
      <c r="AM402" t="e">
        <f>IF(_xlfn.XLOOKUP(D402,'参考（不要动）'!P:P,'参考（不要动）'!Q:Q)&lt;1,"无产业奖励2000元")</f>
        <v>#N/A</v>
      </c>
      <c r="AN402" t="e">
        <f>_xlfn.XLOOKUP(D402,'参考（不要动）'!S:S,'参考（不要动）'!W:W)</f>
        <v>#N/A</v>
      </c>
      <c r="AO402" t="str">
        <f t="shared" si="68"/>
        <v>合格</v>
      </c>
      <c r="AP402" s="31">
        <f t="shared" si="69"/>
        <v>0.426086956521739</v>
      </c>
      <c r="AQ402" s="31" t="str">
        <f t="shared" si="60"/>
        <v>合格</v>
      </c>
    </row>
    <row r="403" spans="1:43" ht="15">
      <c r="A403" s="18">
        <v>401</v>
      </c>
      <c r="B403" s="19" t="s">
        <v>1717</v>
      </c>
      <c r="C403" s="19" t="s">
        <v>1718</v>
      </c>
      <c r="D403" s="19" t="s">
        <v>1719</v>
      </c>
      <c r="E403" s="19" t="s">
        <v>1720</v>
      </c>
      <c r="F403" s="19" t="s">
        <v>1721</v>
      </c>
      <c r="G403" s="51" t="s">
        <v>1718</v>
      </c>
      <c r="H403" s="19">
        <v>3</v>
      </c>
      <c r="I403" s="19">
        <v>3</v>
      </c>
      <c r="J403" s="19" t="s">
        <v>47</v>
      </c>
      <c r="K403" s="19">
        <f t="shared" si="61"/>
        <v>25760</v>
      </c>
      <c r="L403" s="19">
        <v>8760</v>
      </c>
      <c r="M403" s="19">
        <v>17000</v>
      </c>
      <c r="N403" s="19">
        <v>9000</v>
      </c>
      <c r="O403" s="19">
        <f t="shared" si="62"/>
        <v>2576.38</v>
      </c>
      <c r="P403" s="19"/>
      <c r="Q403" s="19"/>
      <c r="R403" s="19"/>
      <c r="S403" s="19"/>
      <c r="T403" s="19">
        <v>68.959999999999994</v>
      </c>
      <c r="U403" s="19"/>
      <c r="V403" s="19">
        <v>1000</v>
      </c>
      <c r="W403" s="19">
        <v>1507.42</v>
      </c>
      <c r="X403" s="19"/>
      <c r="Y403" s="19">
        <f t="shared" si="63"/>
        <v>0</v>
      </c>
      <c r="Z403" s="19"/>
      <c r="AA403" s="19"/>
      <c r="AB403" s="19">
        <f t="shared" si="64"/>
        <v>37336.379999999997</v>
      </c>
      <c r="AC403" s="19">
        <f t="shared" si="65"/>
        <v>37336.379999999997</v>
      </c>
      <c r="AD403" s="19">
        <f t="shared" si="66"/>
        <v>12445.46</v>
      </c>
      <c r="AE403" s="19" t="s">
        <v>48</v>
      </c>
      <c r="AF403" s="25">
        <v>11592.99</v>
      </c>
      <c r="AG403" s="31">
        <f t="shared" si="67"/>
        <v>7.3533229995022806E-2</v>
      </c>
      <c r="AH403" t="e">
        <f ca="1">IF(_xlfn.XLOOKUP(D403,'参考（不要动）'!A:A,'参考（不要动）'!B:B)&lt;1,"无养老金")</f>
        <v>#NAME?</v>
      </c>
      <c r="AI403" t="b">
        <f>IF(_xlfn.XLOOKUP(D403,'参考（不要动）'!D:D,'参考（不要动）'!E:E)&lt;1,"无公益岗工资")</f>
        <v>0</v>
      </c>
      <c r="AJ403" t="e">
        <f ca="1">IF(_xlfn.XLOOKUP(D403,'参考（不要动）'!G:G,'参考（不要动）'!H:H)&lt;1,"无其他工资")</f>
        <v>#NAME?</v>
      </c>
      <c r="AK403" t="e">
        <f>IF(_xlfn.XLOOKUP(D403,'参考（不要动）'!J:J,'参考（不要动）'!K:K)&lt;1,"无低保金")</f>
        <v>#N/A</v>
      </c>
      <c r="AL403" t="e">
        <f>IF(_xlfn.XLOOKUP(D403,'参考（不要动）'!M:M,'参考（不要动）'!N:N)&lt;1,"无五保金")</f>
        <v>#N/A</v>
      </c>
      <c r="AM403" t="e">
        <f>IF(_xlfn.XLOOKUP(D403,'参考（不要动）'!P:P,'参考（不要动）'!Q:Q)&lt;1,"无产业奖励2000元")</f>
        <v>#N/A</v>
      </c>
      <c r="AN403">
        <v>0</v>
      </c>
      <c r="AO403" t="str">
        <f t="shared" si="68"/>
        <v>合格</v>
      </c>
      <c r="AP403" s="31" t="e">
        <f t="shared" si="69"/>
        <v>#DIV/0!</v>
      </c>
      <c r="AQ403" s="31" t="e">
        <f t="shared" si="60"/>
        <v>#DIV/0!</v>
      </c>
    </row>
    <row r="404" spans="1:43" ht="15">
      <c r="A404" s="18">
        <v>402</v>
      </c>
      <c r="B404" s="19" t="s">
        <v>1717</v>
      </c>
      <c r="C404" s="19" t="s">
        <v>1722</v>
      </c>
      <c r="D404" s="19" t="s">
        <v>1723</v>
      </c>
      <c r="E404" s="19" t="s">
        <v>1724</v>
      </c>
      <c r="F404" s="19" t="s">
        <v>1725</v>
      </c>
      <c r="G404" s="51" t="s">
        <v>1722</v>
      </c>
      <c r="H404" s="19">
        <v>6</v>
      </c>
      <c r="I404" s="19">
        <v>5.83</v>
      </c>
      <c r="J404" s="19" t="s">
        <v>47</v>
      </c>
      <c r="K404" s="19">
        <f t="shared" si="61"/>
        <v>60760</v>
      </c>
      <c r="L404" s="19">
        <v>8760</v>
      </c>
      <c r="M404" s="19">
        <v>52000</v>
      </c>
      <c r="N404" s="19"/>
      <c r="O404" s="19">
        <f t="shared" si="62"/>
        <v>18947.18</v>
      </c>
      <c r="P404" s="19">
        <v>8830</v>
      </c>
      <c r="Q404" s="19"/>
      <c r="R404" s="19">
        <v>3960</v>
      </c>
      <c r="S404" s="19"/>
      <c r="T404" s="19"/>
      <c r="U404" s="19"/>
      <c r="V404" s="19">
        <v>3400</v>
      </c>
      <c r="W404" s="19">
        <v>2757.18</v>
      </c>
      <c r="X404" s="19">
        <v>72000</v>
      </c>
      <c r="Y404" s="19">
        <f t="shared" si="63"/>
        <v>27000</v>
      </c>
      <c r="Z404" s="19">
        <v>27000</v>
      </c>
      <c r="AA404" s="19"/>
      <c r="AB404" s="19">
        <f t="shared" si="64"/>
        <v>151707.18</v>
      </c>
      <c r="AC404" s="19">
        <f t="shared" si="65"/>
        <v>124707.18</v>
      </c>
      <c r="AD404" s="19">
        <f t="shared" si="66"/>
        <v>21390.5969125214</v>
      </c>
      <c r="AE404" s="19" t="s">
        <v>48</v>
      </c>
      <c r="AF404" s="25">
        <v>19448.5</v>
      </c>
      <c r="AG404" s="30">
        <f t="shared" si="67"/>
        <v>9.9858442168876793E-2</v>
      </c>
      <c r="AH404" t="e">
        <f ca="1">IF(_xlfn.XLOOKUP(D404,'参考（不要动）'!A:A,'参考（不要动）'!B:B)&lt;1,"无养老金")</f>
        <v>#NAME?</v>
      </c>
      <c r="AI404" t="b">
        <f>IF(_xlfn.XLOOKUP(D404,'参考（不要动）'!D:D,'参考（不要动）'!E:E)&lt;1,"无公益岗工资")</f>
        <v>0</v>
      </c>
      <c r="AJ404" t="e">
        <f ca="1">IF(_xlfn.XLOOKUP(D404,'参考（不要动）'!G:G,'参考（不要动）'!H:H)&lt;1,"无其他工资")</f>
        <v>#NAME?</v>
      </c>
      <c r="AK404" t="b">
        <f>IF(_xlfn.XLOOKUP(D404,'参考（不要动）'!J:J,'参考（不要动）'!K:K)&lt;1,"无低保金")</f>
        <v>0</v>
      </c>
      <c r="AL404" t="e">
        <f>IF(_xlfn.XLOOKUP(D404,'参考（不要动）'!M:M,'参考（不要动）'!N:N)&lt;1,"无五保金")</f>
        <v>#N/A</v>
      </c>
      <c r="AM404" t="e">
        <f>IF(_xlfn.XLOOKUP(D404,'参考（不要动）'!P:P,'参考（不要动）'!Q:Q)&lt;1,"无产业奖励2000元")</f>
        <v>#N/A</v>
      </c>
      <c r="AN404">
        <v>0</v>
      </c>
      <c r="AO404" t="str">
        <f t="shared" si="68"/>
        <v>合格</v>
      </c>
      <c r="AP404" s="31">
        <f t="shared" si="69"/>
        <v>0.375</v>
      </c>
      <c r="AQ404" s="31" t="str">
        <f t="shared" si="60"/>
        <v>合格</v>
      </c>
    </row>
    <row r="405" spans="1:43" ht="15">
      <c r="A405" s="18">
        <v>403</v>
      </c>
      <c r="B405" s="19" t="s">
        <v>1717</v>
      </c>
      <c r="C405" s="19" t="s">
        <v>1726</v>
      </c>
      <c r="D405" s="19" t="s">
        <v>1727</v>
      </c>
      <c r="E405" s="19" t="s">
        <v>1728</v>
      </c>
      <c r="F405" s="19" t="s">
        <v>1729</v>
      </c>
      <c r="G405" s="51" t="s">
        <v>1726</v>
      </c>
      <c r="H405" s="19">
        <v>4</v>
      </c>
      <c r="I405" s="19">
        <v>4</v>
      </c>
      <c r="J405" s="19" t="s">
        <v>47</v>
      </c>
      <c r="K405" s="19">
        <f t="shared" si="61"/>
        <v>83760</v>
      </c>
      <c r="L405" s="19">
        <v>8760</v>
      </c>
      <c r="M405" s="19">
        <v>75000</v>
      </c>
      <c r="N405" s="19"/>
      <c r="O405" s="19">
        <f t="shared" si="62"/>
        <v>7345.74</v>
      </c>
      <c r="P405" s="19"/>
      <c r="Q405" s="19"/>
      <c r="R405" s="19">
        <v>4080</v>
      </c>
      <c r="S405" s="19"/>
      <c r="T405" s="19">
        <v>44.96</v>
      </c>
      <c r="U405" s="19"/>
      <c r="V405" s="19"/>
      <c r="W405" s="19">
        <v>3220.78</v>
      </c>
      <c r="X405" s="19">
        <v>49600</v>
      </c>
      <c r="Y405" s="19">
        <f t="shared" si="63"/>
        <v>18600</v>
      </c>
      <c r="Z405" s="19">
        <v>18600</v>
      </c>
      <c r="AA405" s="19"/>
      <c r="AB405" s="19">
        <f t="shared" si="64"/>
        <v>140705.74</v>
      </c>
      <c r="AC405" s="19">
        <f t="shared" si="65"/>
        <v>122105.74</v>
      </c>
      <c r="AD405" s="19">
        <f t="shared" si="66"/>
        <v>30526.435000000001</v>
      </c>
      <c r="AE405" s="19" t="s">
        <v>48</v>
      </c>
      <c r="AF405" s="25">
        <v>29448.68</v>
      </c>
      <c r="AG405" s="31">
        <f t="shared" si="67"/>
        <v>3.65977354502817E-2</v>
      </c>
      <c r="AH405" t="e">
        <f ca="1">IF(_xlfn.XLOOKUP(D405,'参考（不要动）'!A:A,'参考（不要动）'!B:B)&lt;1,"无养老金")</f>
        <v>#NAME?</v>
      </c>
      <c r="AI405" t="b">
        <f>IF(_xlfn.XLOOKUP(D405,'参考（不要动）'!D:D,'参考（不要动）'!E:E)&lt;1,"无公益岗工资")</f>
        <v>0</v>
      </c>
      <c r="AJ405" t="e">
        <f ca="1">IF(_xlfn.XLOOKUP(D405,'参考（不要动）'!G:G,'参考（不要动）'!H:H)&lt;1,"无其他工资")</f>
        <v>#NAME?</v>
      </c>
      <c r="AK405" t="e">
        <f>IF(_xlfn.XLOOKUP(D405,'参考（不要动）'!J:J,'参考（不要动）'!K:K)&lt;1,"无低保金")</f>
        <v>#N/A</v>
      </c>
      <c r="AL405" t="e">
        <f>IF(_xlfn.XLOOKUP(D405,'参考（不要动）'!M:M,'参考（不要动）'!N:N)&lt;1,"无五保金")</f>
        <v>#N/A</v>
      </c>
      <c r="AM405" t="e">
        <f>IF(_xlfn.XLOOKUP(D405,'参考（不要动）'!P:P,'参考（不要动）'!Q:Q)&lt;1,"无产业奖励2000元")</f>
        <v>#N/A</v>
      </c>
      <c r="AN405" t="e">
        <f>_xlfn.XLOOKUP(D405,'参考（不要动）'!S:S,'参考（不要动）'!W:W)</f>
        <v>#N/A</v>
      </c>
      <c r="AO405" t="str">
        <f t="shared" si="68"/>
        <v>合格</v>
      </c>
      <c r="AP405" s="31">
        <f t="shared" si="69"/>
        <v>0.375</v>
      </c>
      <c r="AQ405" s="31" t="str">
        <f t="shared" si="60"/>
        <v>合格</v>
      </c>
    </row>
    <row r="406" spans="1:43" ht="15">
      <c r="A406" s="18">
        <v>404</v>
      </c>
      <c r="B406" s="19" t="s">
        <v>1717</v>
      </c>
      <c r="C406" s="19" t="s">
        <v>1730</v>
      </c>
      <c r="D406" s="19" t="s">
        <v>1731</v>
      </c>
      <c r="E406" s="19" t="s">
        <v>1732</v>
      </c>
      <c r="F406" s="19" t="s">
        <v>1733</v>
      </c>
      <c r="G406" s="51" t="s">
        <v>1730</v>
      </c>
      <c r="H406" s="19">
        <v>3</v>
      </c>
      <c r="I406" s="19">
        <v>3</v>
      </c>
      <c r="J406" s="19" t="s">
        <v>47</v>
      </c>
      <c r="K406" s="19">
        <f t="shared" si="61"/>
        <v>47250</v>
      </c>
      <c r="L406" s="19"/>
      <c r="M406" s="19">
        <v>47250</v>
      </c>
      <c r="N406" s="19">
        <v>16000</v>
      </c>
      <c r="O406" s="19">
        <f t="shared" si="62"/>
        <v>3910.6</v>
      </c>
      <c r="P406" s="19"/>
      <c r="Q406" s="19"/>
      <c r="R406" s="19"/>
      <c r="S406" s="19"/>
      <c r="T406" s="19">
        <v>44.96</v>
      </c>
      <c r="U406" s="19"/>
      <c r="V406" s="19">
        <v>2400</v>
      </c>
      <c r="W406" s="19">
        <v>1465.64</v>
      </c>
      <c r="X406" s="19"/>
      <c r="Y406" s="19">
        <f t="shared" si="63"/>
        <v>0</v>
      </c>
      <c r="Z406" s="19"/>
      <c r="AA406" s="19"/>
      <c r="AB406" s="19">
        <f t="shared" si="64"/>
        <v>67160.600000000006</v>
      </c>
      <c r="AC406" s="19">
        <f t="shared" si="65"/>
        <v>67160.600000000006</v>
      </c>
      <c r="AD406" s="19">
        <f t="shared" si="66"/>
        <v>22386.866666666701</v>
      </c>
      <c r="AE406" s="19" t="s">
        <v>48</v>
      </c>
      <c r="AF406" s="25">
        <v>21088.34</v>
      </c>
      <c r="AG406" s="31">
        <f t="shared" si="67"/>
        <v>6.1575575254699998E-2</v>
      </c>
      <c r="AH406" t="e">
        <f ca="1">IF(_xlfn.XLOOKUP(D406,'参考（不要动）'!A:A,'参考（不要动）'!B:B)&lt;1,"无养老金")</f>
        <v>#NAME?</v>
      </c>
      <c r="AI406" t="e">
        <f>IF(_xlfn.XLOOKUP(D406,'参考（不要动）'!D:D,'参考（不要动）'!E:E)&lt;1,"无公益岗工资")</f>
        <v>#N/A</v>
      </c>
      <c r="AJ406" t="e">
        <f ca="1">IF(_xlfn.XLOOKUP(D406,'参考（不要动）'!G:G,'参考（不要动）'!H:H)&lt;1,"无其他工资")</f>
        <v>#NAME?</v>
      </c>
      <c r="AK406" t="e">
        <f>IF(_xlfn.XLOOKUP(D406,'参考（不要动）'!J:J,'参考（不要动）'!K:K)&lt;1,"无低保金")</f>
        <v>#N/A</v>
      </c>
      <c r="AL406" t="e">
        <f>IF(_xlfn.XLOOKUP(D406,'参考（不要动）'!M:M,'参考（不要动）'!N:N)&lt;1,"无五保金")</f>
        <v>#N/A</v>
      </c>
      <c r="AM406" t="e">
        <f>IF(_xlfn.XLOOKUP(D406,'参考（不要动）'!P:P,'参考（不要动）'!Q:Q)&lt;1,"无产业奖励2000元")</f>
        <v>#N/A</v>
      </c>
      <c r="AN406">
        <v>0</v>
      </c>
      <c r="AO406" t="str">
        <f t="shared" si="68"/>
        <v>合格</v>
      </c>
      <c r="AP406" s="31" t="e">
        <f t="shared" si="69"/>
        <v>#DIV/0!</v>
      </c>
      <c r="AQ406" s="31" t="e">
        <f t="shared" si="60"/>
        <v>#DIV/0!</v>
      </c>
    </row>
    <row r="407" spans="1:43" ht="15">
      <c r="A407" s="18">
        <v>405</v>
      </c>
      <c r="B407" s="19" t="s">
        <v>1717</v>
      </c>
      <c r="C407" s="19" t="s">
        <v>1734</v>
      </c>
      <c r="D407" s="19" t="s">
        <v>1735</v>
      </c>
      <c r="E407" s="19" t="s">
        <v>1736</v>
      </c>
      <c r="F407" s="19" t="s">
        <v>1737</v>
      </c>
      <c r="G407" s="51" t="s">
        <v>1738</v>
      </c>
      <c r="H407" s="19">
        <v>1</v>
      </c>
      <c r="I407" s="19">
        <v>1</v>
      </c>
      <c r="J407" s="19" t="s">
        <v>47</v>
      </c>
      <c r="K407" s="19">
        <f t="shared" si="61"/>
        <v>8760</v>
      </c>
      <c r="L407" s="19">
        <v>8760</v>
      </c>
      <c r="M407" s="19"/>
      <c r="N407" s="19"/>
      <c r="O407" s="19">
        <f t="shared" si="62"/>
        <v>1685.39</v>
      </c>
      <c r="P407" s="19"/>
      <c r="Q407" s="19"/>
      <c r="R407" s="19"/>
      <c r="S407" s="19"/>
      <c r="T407" s="19">
        <v>14.98</v>
      </c>
      <c r="U407" s="19"/>
      <c r="V407" s="19"/>
      <c r="W407" s="19">
        <v>1670.41</v>
      </c>
      <c r="X407" s="19">
        <v>25000</v>
      </c>
      <c r="Y407" s="19">
        <f t="shared" si="63"/>
        <v>6900</v>
      </c>
      <c r="Z407" s="19">
        <v>6900</v>
      </c>
      <c r="AA407" s="19"/>
      <c r="AB407" s="19">
        <f t="shared" si="64"/>
        <v>35445.39</v>
      </c>
      <c r="AC407" s="19">
        <f t="shared" si="65"/>
        <v>28545.39</v>
      </c>
      <c r="AD407" s="19">
        <f t="shared" si="66"/>
        <v>28545.39</v>
      </c>
      <c r="AE407" s="19" t="s">
        <v>48</v>
      </c>
      <c r="AF407" s="25">
        <v>28102.15</v>
      </c>
      <c r="AG407" s="31">
        <f t="shared" si="67"/>
        <v>1.5772458690883E-2</v>
      </c>
      <c r="AH407" t="e">
        <f ca="1">IF(_xlfn.XLOOKUP(D407,'参考（不要动）'!A:A,'参考（不要动）'!B:B)&lt;1,"无养老金")</f>
        <v>#NAME?</v>
      </c>
      <c r="AI407" t="b">
        <f>IF(_xlfn.XLOOKUP(D407,'参考（不要动）'!D:D,'参考（不要动）'!E:E)&lt;1,"无公益岗工资")</f>
        <v>0</v>
      </c>
      <c r="AJ407" t="e">
        <f ca="1">IF(_xlfn.XLOOKUP(D407,'参考（不要动）'!G:G,'参考（不要动）'!H:H)&lt;1,"无其他工资")</f>
        <v>#NAME?</v>
      </c>
      <c r="AK407" t="e">
        <f>IF(_xlfn.XLOOKUP(D407,'参考（不要动）'!J:J,'参考（不要动）'!K:K)&lt;1,"无低保金")</f>
        <v>#N/A</v>
      </c>
      <c r="AL407" t="e">
        <f>IF(_xlfn.XLOOKUP(D407,'参考（不要动）'!M:M,'参考（不要动）'!N:N)&lt;1,"无五保金")</f>
        <v>#N/A</v>
      </c>
      <c r="AM407" t="e">
        <f>IF(_xlfn.XLOOKUP(D407,'参考（不要动）'!P:P,'参考（不要动）'!Q:Q)&lt;1,"无产业奖励2000元")</f>
        <v>#N/A</v>
      </c>
      <c r="AN407" t="e">
        <f>_xlfn.XLOOKUP(D407,'参考（不要动）'!S:S,'参考（不要动）'!W:W)</f>
        <v>#N/A</v>
      </c>
      <c r="AO407" t="str">
        <f t="shared" si="68"/>
        <v>合格</v>
      </c>
      <c r="AP407" s="31">
        <f t="shared" si="69"/>
        <v>0.27600000000000002</v>
      </c>
      <c r="AQ407" s="31" t="str">
        <f t="shared" si="60"/>
        <v>合格</v>
      </c>
    </row>
    <row r="408" spans="1:43" ht="15">
      <c r="A408" s="18">
        <v>406</v>
      </c>
      <c r="B408" s="19" t="s">
        <v>1717</v>
      </c>
      <c r="C408" s="19" t="s">
        <v>1739</v>
      </c>
      <c r="D408" s="19" t="s">
        <v>1740</v>
      </c>
      <c r="E408" s="19" t="s">
        <v>1741</v>
      </c>
      <c r="F408" s="19" t="s">
        <v>1742</v>
      </c>
      <c r="G408" s="51" t="s">
        <v>1739</v>
      </c>
      <c r="H408" s="19">
        <v>3</v>
      </c>
      <c r="I408" s="19">
        <v>3</v>
      </c>
      <c r="J408" s="19" t="s">
        <v>47</v>
      </c>
      <c r="K408" s="19">
        <f t="shared" si="61"/>
        <v>2190</v>
      </c>
      <c r="L408" s="19">
        <v>2190</v>
      </c>
      <c r="M408" s="19"/>
      <c r="N408" s="19"/>
      <c r="O408" s="19">
        <f t="shared" si="62"/>
        <v>23012.99</v>
      </c>
      <c r="P408" s="19">
        <v>4415</v>
      </c>
      <c r="Q408" s="19">
        <v>10605</v>
      </c>
      <c r="R408" s="19">
        <v>3960</v>
      </c>
      <c r="S408" s="19"/>
      <c r="T408" s="19"/>
      <c r="U408" s="19"/>
      <c r="V408" s="19"/>
      <c r="W408" s="19">
        <v>4032.99</v>
      </c>
      <c r="X408" s="19">
        <v>96000</v>
      </c>
      <c r="Y408" s="19">
        <f t="shared" si="63"/>
        <v>42180</v>
      </c>
      <c r="Z408" s="19">
        <v>42180</v>
      </c>
      <c r="AA408" s="19"/>
      <c r="AB408" s="19">
        <f t="shared" si="64"/>
        <v>121202.99</v>
      </c>
      <c r="AC408" s="19">
        <f t="shared" si="65"/>
        <v>79022.990000000005</v>
      </c>
      <c r="AD408" s="19">
        <f t="shared" si="66"/>
        <v>26340.996666666699</v>
      </c>
      <c r="AE408" s="19" t="s">
        <v>48</v>
      </c>
      <c r="AF408" s="25">
        <v>18474.759999999998</v>
      </c>
      <c r="AG408" s="32">
        <f t="shared" si="67"/>
        <v>0.425782887932872</v>
      </c>
      <c r="AH408" t="e">
        <f ca="1">IF(_xlfn.XLOOKUP(D408,'参考（不要动）'!A:A,'参考（不要动）'!B:B)&lt;1,"无养老金")</f>
        <v>#NAME?</v>
      </c>
      <c r="AI408" t="b">
        <f>IF(_xlfn.XLOOKUP(D408,'参考（不要动）'!D:D,'参考（不要动）'!E:E)&lt;1,"无公益岗工资")</f>
        <v>0</v>
      </c>
      <c r="AJ408" t="e">
        <f ca="1">IF(_xlfn.XLOOKUP(D408,'参考（不要动）'!G:G,'参考（不要动）'!H:H)&lt;1,"无其他工资")</f>
        <v>#NAME?</v>
      </c>
      <c r="AK408" t="b">
        <f>IF(_xlfn.XLOOKUP(D408,'参考（不要动）'!J:J,'参考（不要动）'!K:K)&lt;1,"无低保金")</f>
        <v>0</v>
      </c>
      <c r="AL408" t="b">
        <f>IF(_xlfn.XLOOKUP(D408,'参考（不要动）'!M:M,'参考（不要动）'!N:N)&lt;1,"无五保金")</f>
        <v>0</v>
      </c>
      <c r="AM408" t="e">
        <f>IF(_xlfn.XLOOKUP(D408,'参考（不要动）'!P:P,'参考（不要动）'!Q:Q)&lt;1,"无产业奖励2000元")</f>
        <v>#N/A</v>
      </c>
      <c r="AN408" t="e">
        <f>_xlfn.XLOOKUP(D408,'参考（不要动）'!S:S,'参考（不要动）'!W:W)</f>
        <v>#N/A</v>
      </c>
      <c r="AO408" t="str">
        <f t="shared" si="68"/>
        <v>合格</v>
      </c>
      <c r="AP408" s="31">
        <f t="shared" si="69"/>
        <v>0.43937500000000002</v>
      </c>
      <c r="AQ408" s="31" t="str">
        <f t="shared" si="60"/>
        <v>合格</v>
      </c>
    </row>
    <row r="409" spans="1:43" ht="15">
      <c r="A409" s="18">
        <v>407</v>
      </c>
      <c r="B409" s="19" t="s">
        <v>1717</v>
      </c>
      <c r="C409" s="19" t="s">
        <v>1743</v>
      </c>
      <c r="D409" s="19" t="s">
        <v>1744</v>
      </c>
      <c r="E409" s="19" t="s">
        <v>1745</v>
      </c>
      <c r="F409" s="19" t="s">
        <v>1746</v>
      </c>
      <c r="G409" s="51" t="s">
        <v>1743</v>
      </c>
      <c r="H409" s="19">
        <v>3</v>
      </c>
      <c r="I409" s="19">
        <v>3</v>
      </c>
      <c r="J409" s="19" t="s">
        <v>47</v>
      </c>
      <c r="K409" s="19">
        <f t="shared" si="61"/>
        <v>13760</v>
      </c>
      <c r="L409" s="19">
        <v>8760</v>
      </c>
      <c r="M409" s="19">
        <v>5000</v>
      </c>
      <c r="N409" s="19"/>
      <c r="O409" s="19">
        <f t="shared" si="62"/>
        <v>2983.69</v>
      </c>
      <c r="P409" s="19"/>
      <c r="Q409" s="19"/>
      <c r="R409" s="19"/>
      <c r="S409" s="19"/>
      <c r="T409" s="19">
        <v>154.94</v>
      </c>
      <c r="U409" s="19"/>
      <c r="V409" s="19">
        <v>1000</v>
      </c>
      <c r="W409" s="19">
        <v>1828.75</v>
      </c>
      <c r="X409" s="19">
        <v>72000</v>
      </c>
      <c r="Y409" s="19">
        <f t="shared" si="63"/>
        <v>27000</v>
      </c>
      <c r="Z409" s="19">
        <v>27000</v>
      </c>
      <c r="AA409" s="19"/>
      <c r="AB409" s="19">
        <f t="shared" si="64"/>
        <v>88743.69</v>
      </c>
      <c r="AC409" s="19">
        <f t="shared" si="65"/>
        <v>61743.69</v>
      </c>
      <c r="AD409" s="19">
        <f t="shared" si="66"/>
        <v>20581.23</v>
      </c>
      <c r="AE409" s="19" t="s">
        <v>48</v>
      </c>
      <c r="AF409" s="25">
        <v>18103.68</v>
      </c>
      <c r="AG409" s="30">
        <f t="shared" si="67"/>
        <v>0.13685339113373601</v>
      </c>
      <c r="AH409" t="e">
        <f ca="1">IF(_xlfn.XLOOKUP(D409,'参考（不要动）'!A:A,'参考（不要动）'!B:B)&lt;1,"无养老金")</f>
        <v>#NAME?</v>
      </c>
      <c r="AI409" t="b">
        <f>IF(_xlfn.XLOOKUP(D409,'参考（不要动）'!D:D,'参考（不要动）'!E:E)&lt;1,"无公益岗工资")</f>
        <v>0</v>
      </c>
      <c r="AJ409" t="e">
        <f ca="1">IF(_xlfn.XLOOKUP(D409,'参考（不要动）'!G:G,'参考（不要动）'!H:H)&lt;1,"无其他工资")</f>
        <v>#NAME?</v>
      </c>
      <c r="AK409" t="e">
        <f>IF(_xlfn.XLOOKUP(D409,'参考（不要动）'!J:J,'参考（不要动）'!K:K)&lt;1,"无低保金")</f>
        <v>#N/A</v>
      </c>
      <c r="AL409" t="e">
        <f>IF(_xlfn.XLOOKUP(D409,'参考（不要动）'!M:M,'参考（不要动）'!N:N)&lt;1,"无五保金")</f>
        <v>#N/A</v>
      </c>
      <c r="AM409" t="e">
        <f>IF(_xlfn.XLOOKUP(D409,'参考（不要动）'!P:P,'参考（不要动）'!Q:Q)&lt;1,"无产业奖励2000元")</f>
        <v>#N/A</v>
      </c>
      <c r="AN409">
        <v>0</v>
      </c>
      <c r="AO409" t="str">
        <f t="shared" si="68"/>
        <v>合格</v>
      </c>
      <c r="AP409" s="31">
        <f t="shared" si="69"/>
        <v>0.375</v>
      </c>
      <c r="AQ409" s="31" t="str">
        <f t="shared" si="60"/>
        <v>合格</v>
      </c>
    </row>
    <row r="410" spans="1:43" ht="15">
      <c r="A410" s="18">
        <v>408</v>
      </c>
      <c r="B410" s="19" t="s">
        <v>1717</v>
      </c>
      <c r="C410" s="19" t="s">
        <v>1747</v>
      </c>
      <c r="D410" s="19" t="s">
        <v>1748</v>
      </c>
      <c r="E410" s="19" t="s">
        <v>1749</v>
      </c>
      <c r="F410" s="19" t="s">
        <v>1750</v>
      </c>
      <c r="G410" s="51" t="s">
        <v>1747</v>
      </c>
      <c r="H410" s="19">
        <v>4</v>
      </c>
      <c r="I410" s="19">
        <v>4</v>
      </c>
      <c r="J410" s="19" t="s">
        <v>47</v>
      </c>
      <c r="K410" s="19">
        <f t="shared" si="61"/>
        <v>68760</v>
      </c>
      <c r="L410" s="19">
        <v>8760</v>
      </c>
      <c r="M410" s="19">
        <v>60000</v>
      </c>
      <c r="N410" s="19"/>
      <c r="O410" s="19">
        <f t="shared" si="62"/>
        <v>13045.75</v>
      </c>
      <c r="P410" s="19">
        <v>4295</v>
      </c>
      <c r="Q410" s="19"/>
      <c r="R410" s="19">
        <v>4320</v>
      </c>
      <c r="S410" s="19"/>
      <c r="T410" s="19">
        <v>44.96</v>
      </c>
      <c r="U410" s="19"/>
      <c r="V410" s="19">
        <v>1200</v>
      </c>
      <c r="W410" s="19">
        <v>3185.79</v>
      </c>
      <c r="X410" s="19">
        <v>38400</v>
      </c>
      <c r="Y410" s="19">
        <f t="shared" si="63"/>
        <v>14400</v>
      </c>
      <c r="Z410" s="19">
        <v>14400</v>
      </c>
      <c r="AA410" s="19"/>
      <c r="AB410" s="19">
        <f t="shared" si="64"/>
        <v>120205.75</v>
      </c>
      <c r="AC410" s="19">
        <f t="shared" si="65"/>
        <v>105805.75</v>
      </c>
      <c r="AD410" s="19">
        <f t="shared" si="66"/>
        <v>26451.4375</v>
      </c>
      <c r="AE410" s="19" t="s">
        <v>48</v>
      </c>
      <c r="AF410" s="25">
        <v>23123.38</v>
      </c>
      <c r="AG410" s="30">
        <f t="shared" si="67"/>
        <v>0.14392608260557099</v>
      </c>
      <c r="AH410" t="e">
        <f ca="1">IF(_xlfn.XLOOKUP(D410,'参考（不要动）'!A:A,'参考（不要动）'!B:B)&lt;1,"无养老金")</f>
        <v>#NAME?</v>
      </c>
      <c r="AI410" t="b">
        <f>IF(_xlfn.XLOOKUP(D410,'参考（不要动）'!D:D,'参考（不要动）'!E:E)&lt;1,"无公益岗工资")</f>
        <v>0</v>
      </c>
      <c r="AJ410" t="e">
        <f ca="1">IF(_xlfn.XLOOKUP(D410,'参考（不要动）'!G:G,'参考（不要动）'!H:H)&lt;1,"无其他工资")</f>
        <v>#NAME?</v>
      </c>
      <c r="AK410" t="b">
        <f>IF(_xlfn.XLOOKUP(D410,'参考（不要动）'!J:J,'参考（不要动）'!K:K)&lt;1,"无低保金")</f>
        <v>0</v>
      </c>
      <c r="AL410" t="e">
        <f>IF(_xlfn.XLOOKUP(D410,'参考（不要动）'!M:M,'参考（不要动）'!N:N)&lt;1,"无五保金")</f>
        <v>#N/A</v>
      </c>
      <c r="AM410" t="e">
        <f>IF(_xlfn.XLOOKUP(D410,'参考（不要动）'!P:P,'参考（不要动）'!Q:Q)&lt;1,"无产业奖励2000元")</f>
        <v>#N/A</v>
      </c>
      <c r="AN410">
        <v>0</v>
      </c>
      <c r="AO410" t="str">
        <f t="shared" si="68"/>
        <v>合格</v>
      </c>
      <c r="AP410" s="31">
        <f t="shared" si="69"/>
        <v>0.375</v>
      </c>
      <c r="AQ410" s="31" t="str">
        <f t="shared" si="60"/>
        <v>合格</v>
      </c>
    </row>
    <row r="411" spans="1:43" ht="15">
      <c r="A411" s="18">
        <v>409</v>
      </c>
      <c r="B411" s="19" t="s">
        <v>1717</v>
      </c>
      <c r="C411" s="19" t="s">
        <v>1751</v>
      </c>
      <c r="D411" s="19" t="s">
        <v>1752</v>
      </c>
      <c r="E411" s="19" t="s">
        <v>1753</v>
      </c>
      <c r="F411" s="19" t="s">
        <v>1754</v>
      </c>
      <c r="G411" s="51" t="s">
        <v>1751</v>
      </c>
      <c r="H411" s="19">
        <v>2</v>
      </c>
      <c r="I411" s="19">
        <v>2</v>
      </c>
      <c r="J411" s="19" t="s">
        <v>47</v>
      </c>
      <c r="K411" s="19">
        <f t="shared" si="61"/>
        <v>0</v>
      </c>
      <c r="L411" s="19"/>
      <c r="M411" s="19"/>
      <c r="N411" s="19"/>
      <c r="O411" s="19">
        <f t="shared" si="62"/>
        <v>8399.98</v>
      </c>
      <c r="P411" s="19">
        <v>8370</v>
      </c>
      <c r="Q411" s="19"/>
      <c r="R411" s="19"/>
      <c r="S411" s="19"/>
      <c r="T411" s="19">
        <v>29.98</v>
      </c>
      <c r="U411" s="19"/>
      <c r="V411" s="19"/>
      <c r="W411" s="19"/>
      <c r="X411" s="19">
        <v>60800</v>
      </c>
      <c r="Y411" s="19">
        <f t="shared" si="63"/>
        <v>22800</v>
      </c>
      <c r="Z411" s="19">
        <v>22800</v>
      </c>
      <c r="AA411" s="19"/>
      <c r="AB411" s="19">
        <f t="shared" si="64"/>
        <v>69199.98</v>
      </c>
      <c r="AC411" s="19">
        <f t="shared" si="65"/>
        <v>46399.98</v>
      </c>
      <c r="AD411" s="19">
        <f t="shared" si="66"/>
        <v>23199.99</v>
      </c>
      <c r="AE411" s="19" t="s">
        <v>48</v>
      </c>
      <c r="AF411" s="25">
        <v>22941.99</v>
      </c>
      <c r="AG411" s="31">
        <f t="shared" si="67"/>
        <v>1.12457550543785E-2</v>
      </c>
      <c r="AH411" t="e">
        <f ca="1">IF(_xlfn.XLOOKUP(D411,'参考（不要动）'!A:A,'参考（不要动）'!B:B)&lt;1,"无养老金")</f>
        <v>#NAME?</v>
      </c>
      <c r="AI411" t="e">
        <f>IF(_xlfn.XLOOKUP(D411,'参考（不要动）'!D:D,'参考（不要动）'!E:E)&lt;1,"无公益岗工资")</f>
        <v>#N/A</v>
      </c>
      <c r="AJ411" t="e">
        <f ca="1">IF(_xlfn.XLOOKUP(D411,'参考（不要动）'!G:G,'参考（不要动）'!H:H)&lt;1,"无其他工资")</f>
        <v>#NAME?</v>
      </c>
      <c r="AK411" t="b">
        <f>IF(_xlfn.XLOOKUP(D411,'参考（不要动）'!J:J,'参考（不要动）'!K:K)&lt;1,"无低保金")</f>
        <v>0</v>
      </c>
      <c r="AL411" t="e">
        <f>IF(_xlfn.XLOOKUP(D411,'参考（不要动）'!M:M,'参考（不要动）'!N:N)&lt;1,"无五保金")</f>
        <v>#N/A</v>
      </c>
      <c r="AM411" t="e">
        <f>IF(_xlfn.XLOOKUP(D411,'参考（不要动）'!P:P,'参考（不要动）'!Q:Q)&lt;1,"无产业奖励2000元")</f>
        <v>#N/A</v>
      </c>
      <c r="AN411" t="e">
        <f>_xlfn.XLOOKUP(D411,'参考（不要动）'!S:S,'参考（不要动）'!W:W)</f>
        <v>#N/A</v>
      </c>
      <c r="AO411" t="str">
        <f t="shared" si="68"/>
        <v>合格</v>
      </c>
      <c r="AP411" s="31">
        <f t="shared" si="69"/>
        <v>0.375</v>
      </c>
      <c r="AQ411" s="31" t="str">
        <f t="shared" si="60"/>
        <v>合格</v>
      </c>
    </row>
    <row r="412" spans="1:43" ht="15">
      <c r="A412" s="18">
        <v>410</v>
      </c>
      <c r="B412" s="19" t="s">
        <v>1717</v>
      </c>
      <c r="C412" s="19" t="s">
        <v>1755</v>
      </c>
      <c r="D412" s="19" t="s">
        <v>1756</v>
      </c>
      <c r="E412" s="19" t="s">
        <v>1757</v>
      </c>
      <c r="F412" s="19" t="s">
        <v>1758</v>
      </c>
      <c r="G412" s="51" t="s">
        <v>1755</v>
      </c>
      <c r="H412" s="19">
        <v>4</v>
      </c>
      <c r="I412" s="19">
        <v>4</v>
      </c>
      <c r="J412" s="19" t="s">
        <v>47</v>
      </c>
      <c r="K412" s="19">
        <f t="shared" si="61"/>
        <v>2190</v>
      </c>
      <c r="L412" s="19">
        <v>2190</v>
      </c>
      <c r="M412" s="19"/>
      <c r="N412" s="19"/>
      <c r="O412" s="19">
        <f t="shared" si="62"/>
        <v>9262.0400000000009</v>
      </c>
      <c r="P412" s="19">
        <v>4295</v>
      </c>
      <c r="Q412" s="19"/>
      <c r="R412" s="19">
        <v>2280</v>
      </c>
      <c r="S412" s="19"/>
      <c r="T412" s="19">
        <v>44.96</v>
      </c>
      <c r="U412" s="19"/>
      <c r="V412" s="19"/>
      <c r="W412" s="19">
        <v>2642.08</v>
      </c>
      <c r="X412" s="19">
        <v>128000</v>
      </c>
      <c r="Y412" s="19">
        <f t="shared" si="63"/>
        <v>48000</v>
      </c>
      <c r="Z412" s="19">
        <v>48000</v>
      </c>
      <c r="AA412" s="19"/>
      <c r="AB412" s="19">
        <f t="shared" si="64"/>
        <v>139452.04</v>
      </c>
      <c r="AC412" s="19">
        <f t="shared" si="65"/>
        <v>91452.04</v>
      </c>
      <c r="AD412" s="19">
        <f t="shared" si="66"/>
        <v>22863.01</v>
      </c>
      <c r="AE412" s="19" t="s">
        <v>48</v>
      </c>
      <c r="AF412" s="25">
        <v>19870.2</v>
      </c>
      <c r="AG412" s="30">
        <f t="shared" si="67"/>
        <v>0.15061801089068</v>
      </c>
      <c r="AH412" t="e">
        <f ca="1">IF(_xlfn.XLOOKUP(D412,'参考（不要动）'!A:A,'参考（不要动）'!B:B)&lt;1,"无养老金")</f>
        <v>#NAME?</v>
      </c>
      <c r="AI412" t="b">
        <f>IF(_xlfn.XLOOKUP(D412,'参考（不要动）'!D:D,'参考（不要动）'!E:E)&lt;1,"无公益岗工资")</f>
        <v>0</v>
      </c>
      <c r="AJ412" t="e">
        <f ca="1">IF(_xlfn.XLOOKUP(D412,'参考（不要动）'!G:G,'参考（不要动）'!H:H)&lt;1,"无其他工资")</f>
        <v>#NAME?</v>
      </c>
      <c r="AK412" t="b">
        <f>IF(_xlfn.XLOOKUP(D412,'参考（不要动）'!J:J,'参考（不要动）'!K:K)&lt;1,"无低保金")</f>
        <v>0</v>
      </c>
      <c r="AL412" t="e">
        <f>IF(_xlfn.XLOOKUP(D412,'参考（不要动）'!M:M,'参考（不要动）'!N:N)&lt;1,"无五保金")</f>
        <v>#N/A</v>
      </c>
      <c r="AM412" t="e">
        <f>IF(_xlfn.XLOOKUP(D412,'参考（不要动）'!P:P,'参考（不要动）'!Q:Q)&lt;1,"无产业奖励2000元")</f>
        <v>#N/A</v>
      </c>
      <c r="AN412" t="e">
        <f>_xlfn.XLOOKUP(D412,'参考（不要动）'!S:S,'参考（不要动）'!W:W)</f>
        <v>#N/A</v>
      </c>
      <c r="AO412" t="str">
        <f t="shared" si="68"/>
        <v>合格</v>
      </c>
      <c r="AP412" s="31">
        <f t="shared" si="69"/>
        <v>0.375</v>
      </c>
      <c r="AQ412" s="31" t="str">
        <f t="shared" si="60"/>
        <v>合格</v>
      </c>
    </row>
    <row r="413" spans="1:43" ht="15">
      <c r="A413" s="18">
        <v>411</v>
      </c>
      <c r="B413" s="19" t="s">
        <v>1717</v>
      </c>
      <c r="C413" s="19" t="s">
        <v>1759</v>
      </c>
      <c r="D413" s="19" t="s">
        <v>1760</v>
      </c>
      <c r="E413" s="19" t="s">
        <v>1761</v>
      </c>
      <c r="F413" s="19" t="s">
        <v>1762</v>
      </c>
      <c r="G413" s="51" t="s">
        <v>1759</v>
      </c>
      <c r="H413" s="19">
        <v>2</v>
      </c>
      <c r="I413" s="19">
        <v>2</v>
      </c>
      <c r="J413" s="19" t="s">
        <v>47</v>
      </c>
      <c r="K413" s="19">
        <f t="shared" si="61"/>
        <v>8760</v>
      </c>
      <c r="L413" s="19">
        <v>8760</v>
      </c>
      <c r="M413" s="19"/>
      <c r="N413" s="19">
        <v>60000</v>
      </c>
      <c r="O413" s="19">
        <f t="shared" si="62"/>
        <v>7747.94</v>
      </c>
      <c r="P413" s="19"/>
      <c r="Q413" s="19"/>
      <c r="R413" s="19">
        <v>4200</v>
      </c>
      <c r="S413" s="19"/>
      <c r="T413" s="19"/>
      <c r="U413" s="19"/>
      <c r="V413" s="19"/>
      <c r="W413" s="19">
        <v>3547.94</v>
      </c>
      <c r="X413" s="19"/>
      <c r="Y413" s="19">
        <f t="shared" si="63"/>
        <v>0</v>
      </c>
      <c r="Z413" s="19"/>
      <c r="AA413" s="19"/>
      <c r="AB413" s="19">
        <f t="shared" si="64"/>
        <v>76507.94</v>
      </c>
      <c r="AC413" s="19">
        <f t="shared" si="65"/>
        <v>76507.94</v>
      </c>
      <c r="AD413" s="19">
        <f t="shared" si="66"/>
        <v>38253.97</v>
      </c>
      <c r="AE413" s="19" t="s">
        <v>48</v>
      </c>
      <c r="AF413" s="25">
        <v>37340.959999999999</v>
      </c>
      <c r="AG413" s="31">
        <f t="shared" si="67"/>
        <v>2.44506300855683E-2</v>
      </c>
      <c r="AH413" t="e">
        <f ca="1">IF(_xlfn.XLOOKUP(D413,'参考（不要动）'!A:A,'参考（不要动）'!B:B)&lt;1,"无养老金")</f>
        <v>#NAME?</v>
      </c>
      <c r="AI413" t="b">
        <f>IF(_xlfn.XLOOKUP(D413,'参考（不要动）'!D:D,'参考（不要动）'!E:E)&lt;1,"无公益岗工资")</f>
        <v>0</v>
      </c>
      <c r="AJ413" t="e">
        <f ca="1">IF(_xlfn.XLOOKUP(D413,'参考（不要动）'!G:G,'参考（不要动）'!H:H)&lt;1,"无其他工资")</f>
        <v>#NAME?</v>
      </c>
      <c r="AK413" t="e">
        <f>IF(_xlfn.XLOOKUP(D413,'参考（不要动）'!J:J,'参考（不要动）'!K:K)&lt;1,"无低保金")</f>
        <v>#N/A</v>
      </c>
      <c r="AL413" t="e">
        <f>IF(_xlfn.XLOOKUP(D413,'参考（不要动）'!M:M,'参考（不要动）'!N:N)&lt;1,"无五保金")</f>
        <v>#N/A</v>
      </c>
      <c r="AM413" t="e">
        <f>IF(_xlfn.XLOOKUP(D413,'参考（不要动）'!P:P,'参考（不要动）'!Q:Q)&lt;1,"无产业奖励2000元")</f>
        <v>#N/A</v>
      </c>
      <c r="AN413" t="e">
        <f>_xlfn.XLOOKUP(D413,'参考（不要动）'!S:S,'参考（不要动）'!W:W)</f>
        <v>#N/A</v>
      </c>
      <c r="AO413" t="str">
        <f t="shared" si="68"/>
        <v>合格</v>
      </c>
      <c r="AP413" s="31" t="e">
        <f t="shared" si="69"/>
        <v>#DIV/0!</v>
      </c>
      <c r="AQ413" s="31" t="e">
        <f t="shared" si="60"/>
        <v>#DIV/0!</v>
      </c>
    </row>
    <row r="414" spans="1:43" ht="15">
      <c r="A414" s="18">
        <v>412</v>
      </c>
      <c r="B414" s="19" t="s">
        <v>1717</v>
      </c>
      <c r="C414" s="19" t="s">
        <v>1763</v>
      </c>
      <c r="D414" s="19" t="s">
        <v>1764</v>
      </c>
      <c r="E414" s="19" t="s">
        <v>1765</v>
      </c>
      <c r="F414" s="19" t="s">
        <v>1766</v>
      </c>
      <c r="G414" s="51" t="s">
        <v>1763</v>
      </c>
      <c r="H414" s="19">
        <v>5</v>
      </c>
      <c r="I414" s="19">
        <v>5.67</v>
      </c>
      <c r="J414" s="19" t="s">
        <v>47</v>
      </c>
      <c r="K414" s="19">
        <f t="shared" si="61"/>
        <v>68760</v>
      </c>
      <c r="L414" s="19">
        <v>8760</v>
      </c>
      <c r="M414" s="19">
        <v>60000</v>
      </c>
      <c r="N414" s="19">
        <v>18750</v>
      </c>
      <c r="O414" s="19">
        <f t="shared" si="62"/>
        <v>9806.73</v>
      </c>
      <c r="P414" s="19">
        <v>3200</v>
      </c>
      <c r="Q414" s="19"/>
      <c r="R414" s="19">
        <v>1980</v>
      </c>
      <c r="S414" s="19"/>
      <c r="T414" s="19"/>
      <c r="U414" s="19"/>
      <c r="V414" s="19"/>
      <c r="W414" s="19">
        <v>4626.7299999999996</v>
      </c>
      <c r="X414" s="19"/>
      <c r="Y414" s="19">
        <f t="shared" si="63"/>
        <v>0</v>
      </c>
      <c r="Z414" s="19"/>
      <c r="AA414" s="19"/>
      <c r="AB414" s="19">
        <f t="shared" si="64"/>
        <v>97316.73</v>
      </c>
      <c r="AC414" s="19">
        <f t="shared" si="65"/>
        <v>97316.73</v>
      </c>
      <c r="AD414" s="19">
        <f t="shared" si="66"/>
        <v>17163.444444444402</v>
      </c>
      <c r="AE414" s="19" t="s">
        <v>48</v>
      </c>
      <c r="AF414" s="25">
        <v>16227.65</v>
      </c>
      <c r="AG414" s="31">
        <f t="shared" si="67"/>
        <v>5.76666642702056E-2</v>
      </c>
      <c r="AH414" t="e">
        <f ca="1">IF(_xlfn.XLOOKUP(D414,'参考（不要动）'!A:A,'参考（不要动）'!B:B)&lt;1,"无养老金")</f>
        <v>#NAME?</v>
      </c>
      <c r="AI414" t="b">
        <f>IF(_xlfn.XLOOKUP(D414,'参考（不要动）'!D:D,'参考（不要动）'!E:E)&lt;1,"无公益岗工资")</f>
        <v>0</v>
      </c>
      <c r="AJ414" t="e">
        <f ca="1">IF(_xlfn.XLOOKUP(D414,'参考（不要动）'!G:G,'参考（不要动）'!H:H)&lt;1,"无其他工资")</f>
        <v>#NAME?</v>
      </c>
      <c r="AK414" t="e">
        <f>IF(_xlfn.XLOOKUP(D414,'参考（不要动）'!J:J,'参考（不要动）'!K:K)&lt;1,"无低保金")</f>
        <v>#N/A</v>
      </c>
      <c r="AL414" t="e">
        <f>IF(_xlfn.XLOOKUP(D414,'参考（不要动）'!M:M,'参考（不要动）'!N:N)&lt;1,"无五保金")</f>
        <v>#N/A</v>
      </c>
      <c r="AM414" t="e">
        <f>IF(_xlfn.XLOOKUP(D414,'参考（不要动）'!P:P,'参考（不要动）'!Q:Q)&lt;1,"无产业奖励2000元")</f>
        <v>#N/A</v>
      </c>
      <c r="AN414" t="e">
        <f>_xlfn.XLOOKUP(D414,'参考（不要动）'!S:S,'参考（不要动）'!W:W)</f>
        <v>#N/A</v>
      </c>
      <c r="AO414" t="str">
        <f t="shared" si="68"/>
        <v>合格</v>
      </c>
      <c r="AP414" s="31" t="e">
        <f t="shared" si="69"/>
        <v>#DIV/0!</v>
      </c>
      <c r="AQ414" s="31" t="e">
        <f t="shared" si="60"/>
        <v>#DIV/0!</v>
      </c>
    </row>
    <row r="415" spans="1:43" ht="15">
      <c r="A415" s="18">
        <v>413</v>
      </c>
      <c r="B415" s="19" t="s">
        <v>1717</v>
      </c>
      <c r="C415" s="19" t="s">
        <v>1767</v>
      </c>
      <c r="D415" s="19" t="s">
        <v>1768</v>
      </c>
      <c r="E415" s="19" t="s">
        <v>1769</v>
      </c>
      <c r="F415" s="19" t="s">
        <v>1770</v>
      </c>
      <c r="G415" s="51" t="s">
        <v>1767</v>
      </c>
      <c r="H415" s="19">
        <v>2</v>
      </c>
      <c r="I415" s="19">
        <v>2</v>
      </c>
      <c r="J415" s="19" t="s">
        <v>47</v>
      </c>
      <c r="K415" s="19">
        <f t="shared" si="61"/>
        <v>0</v>
      </c>
      <c r="L415" s="19"/>
      <c r="M415" s="19"/>
      <c r="N415" s="19"/>
      <c r="O415" s="19">
        <f t="shared" si="62"/>
        <v>11508.05</v>
      </c>
      <c r="P415" s="19">
        <v>4295</v>
      </c>
      <c r="Q415" s="19"/>
      <c r="R415" s="19">
        <v>3960</v>
      </c>
      <c r="S415" s="19"/>
      <c r="T415" s="19"/>
      <c r="U415" s="19"/>
      <c r="V415" s="19"/>
      <c r="W415" s="19">
        <v>3253.05</v>
      </c>
      <c r="X415" s="19">
        <v>35400</v>
      </c>
      <c r="Y415" s="19">
        <f t="shared" si="63"/>
        <v>9900</v>
      </c>
      <c r="Z415" s="19">
        <v>9900</v>
      </c>
      <c r="AA415" s="19"/>
      <c r="AB415" s="19">
        <f t="shared" si="64"/>
        <v>46908.05</v>
      </c>
      <c r="AC415" s="19">
        <f t="shared" si="65"/>
        <v>37008.050000000003</v>
      </c>
      <c r="AD415" s="19">
        <f t="shared" si="66"/>
        <v>18504.025000000001</v>
      </c>
      <c r="AE415" s="19" t="s">
        <v>53</v>
      </c>
      <c r="AF415" s="25">
        <v>14760.4</v>
      </c>
      <c r="AG415" s="32">
        <f t="shared" si="67"/>
        <v>0.25362625674101003</v>
      </c>
      <c r="AH415" t="e">
        <f ca="1">IF(_xlfn.XLOOKUP(D415,'参考（不要动）'!A:A,'参考（不要动）'!B:B)&lt;1,"无养老金")</f>
        <v>#NAME?</v>
      </c>
      <c r="AI415" t="e">
        <f>IF(_xlfn.XLOOKUP(D415,'参考（不要动）'!D:D,'参考（不要动）'!E:E)&lt;1,"无公益岗工资")</f>
        <v>#N/A</v>
      </c>
      <c r="AJ415" t="e">
        <f ca="1">IF(_xlfn.XLOOKUP(D415,'参考（不要动）'!G:G,'参考（不要动）'!H:H)&lt;1,"无其他工资")</f>
        <v>#NAME?</v>
      </c>
      <c r="AK415" t="b">
        <f>IF(_xlfn.XLOOKUP(D415,'参考（不要动）'!J:J,'参考（不要动）'!K:K)&lt;1,"无低保金")</f>
        <v>0</v>
      </c>
      <c r="AL415" t="e">
        <f>IF(_xlfn.XLOOKUP(D415,'参考（不要动）'!M:M,'参考（不要动）'!N:N)&lt;1,"无五保金")</f>
        <v>#N/A</v>
      </c>
      <c r="AM415" t="e">
        <f>IF(_xlfn.XLOOKUP(D415,'参考（不要动）'!P:P,'参考（不要动）'!Q:Q)&lt;1,"无产业奖励2000元")</f>
        <v>#N/A</v>
      </c>
      <c r="AN415" t="e">
        <f>_xlfn.XLOOKUP(D415,'参考（不要动）'!S:S,'参考（不要动）'!W:W)</f>
        <v>#N/A</v>
      </c>
      <c r="AO415" t="str">
        <f t="shared" si="68"/>
        <v>合格</v>
      </c>
      <c r="AP415" s="31">
        <f t="shared" si="69"/>
        <v>0.27966101694915302</v>
      </c>
      <c r="AQ415" s="31" t="str">
        <f t="shared" si="60"/>
        <v>合格</v>
      </c>
    </row>
    <row r="416" spans="1:43" ht="15">
      <c r="A416" s="18">
        <v>414</v>
      </c>
      <c r="B416" s="19" t="s">
        <v>1717</v>
      </c>
      <c r="C416" s="19" t="s">
        <v>1771</v>
      </c>
      <c r="D416" s="19" t="s">
        <v>1772</v>
      </c>
      <c r="E416" s="19" t="s">
        <v>1773</v>
      </c>
      <c r="F416" s="19" t="s">
        <v>1774</v>
      </c>
      <c r="G416" s="51" t="s">
        <v>1771</v>
      </c>
      <c r="H416" s="19">
        <v>4</v>
      </c>
      <c r="I416" s="19">
        <v>4</v>
      </c>
      <c r="J416" s="19" t="s">
        <v>47</v>
      </c>
      <c r="K416" s="19">
        <f t="shared" si="61"/>
        <v>68760</v>
      </c>
      <c r="L416" s="19">
        <v>8760</v>
      </c>
      <c r="M416" s="19">
        <v>60000</v>
      </c>
      <c r="N416" s="19"/>
      <c r="O416" s="19">
        <f t="shared" si="62"/>
        <v>3816.77</v>
      </c>
      <c r="P416" s="19"/>
      <c r="Q416" s="19"/>
      <c r="R416" s="19"/>
      <c r="S416" s="19"/>
      <c r="T416" s="19"/>
      <c r="U416" s="19"/>
      <c r="V416" s="19"/>
      <c r="W416" s="19">
        <v>3816.77</v>
      </c>
      <c r="X416" s="19">
        <v>51000</v>
      </c>
      <c r="Y416" s="19">
        <f t="shared" si="63"/>
        <v>18000</v>
      </c>
      <c r="Z416" s="19">
        <v>18000</v>
      </c>
      <c r="AA416" s="19"/>
      <c r="AB416" s="19">
        <f t="shared" si="64"/>
        <v>123576.77</v>
      </c>
      <c r="AC416" s="19">
        <f t="shared" si="65"/>
        <v>105576.77</v>
      </c>
      <c r="AD416" s="19">
        <f t="shared" si="66"/>
        <v>26394.192500000001</v>
      </c>
      <c r="AE416" s="19" t="s">
        <v>48</v>
      </c>
      <c r="AF416" s="25">
        <v>25470.2</v>
      </c>
      <c r="AG416" s="31">
        <f t="shared" si="67"/>
        <v>3.6277394759365901E-2</v>
      </c>
      <c r="AH416" t="e">
        <f ca="1">IF(_xlfn.XLOOKUP(D416,'参考（不要动）'!A:A,'参考（不要动）'!B:B)&lt;1,"无养老金")</f>
        <v>#NAME?</v>
      </c>
      <c r="AI416" t="b">
        <f>IF(_xlfn.XLOOKUP(D416,'参考（不要动）'!D:D,'参考（不要动）'!E:E)&lt;1,"无公益岗工资")</f>
        <v>0</v>
      </c>
      <c r="AJ416" t="e">
        <f ca="1">IF(_xlfn.XLOOKUP(D416,'参考（不要动）'!G:G,'参考（不要动）'!H:H)&lt;1,"无其他工资")</f>
        <v>#NAME?</v>
      </c>
      <c r="AK416" t="e">
        <f>IF(_xlfn.XLOOKUP(D416,'参考（不要动）'!J:J,'参考（不要动）'!K:K)&lt;1,"无低保金")</f>
        <v>#N/A</v>
      </c>
      <c r="AL416" t="e">
        <f>IF(_xlfn.XLOOKUP(D416,'参考（不要动）'!M:M,'参考（不要动）'!N:N)&lt;1,"无五保金")</f>
        <v>#N/A</v>
      </c>
      <c r="AM416" t="e">
        <f>IF(_xlfn.XLOOKUP(D416,'参考（不要动）'!P:P,'参考（不要动）'!Q:Q)&lt;1,"无产业奖励2000元")</f>
        <v>#N/A</v>
      </c>
      <c r="AN416" t="e">
        <f>_xlfn.XLOOKUP(D416,'参考（不要动）'!S:S,'参考（不要动）'!W:W)</f>
        <v>#N/A</v>
      </c>
      <c r="AO416" t="str">
        <f t="shared" si="68"/>
        <v>合格</v>
      </c>
      <c r="AP416" s="31">
        <f t="shared" si="69"/>
        <v>0.35294117647058798</v>
      </c>
      <c r="AQ416" s="31" t="str">
        <f t="shared" si="60"/>
        <v>合格</v>
      </c>
    </row>
    <row r="417" spans="1:43" ht="15">
      <c r="A417" s="18">
        <v>415</v>
      </c>
      <c r="B417" s="19" t="s">
        <v>1717</v>
      </c>
      <c r="C417" s="19" t="s">
        <v>1775</v>
      </c>
      <c r="D417" s="19" t="s">
        <v>1776</v>
      </c>
      <c r="E417" s="19" t="s">
        <v>1777</v>
      </c>
      <c r="F417" s="19" t="s">
        <v>1778</v>
      </c>
      <c r="G417" s="51" t="s">
        <v>1775</v>
      </c>
      <c r="H417" s="19">
        <v>2</v>
      </c>
      <c r="I417" s="19">
        <v>2</v>
      </c>
      <c r="J417" s="19" t="s">
        <v>47</v>
      </c>
      <c r="K417" s="19">
        <f t="shared" si="61"/>
        <v>8760</v>
      </c>
      <c r="L417" s="19">
        <v>8760</v>
      </c>
      <c r="M417" s="19"/>
      <c r="N417" s="19"/>
      <c r="O417" s="19">
        <f t="shared" si="62"/>
        <v>9307.4500000000007</v>
      </c>
      <c r="P417" s="19"/>
      <c r="Q417" s="19"/>
      <c r="R417" s="19">
        <v>3960</v>
      </c>
      <c r="S417" s="19">
        <v>1920</v>
      </c>
      <c r="T417" s="19"/>
      <c r="U417" s="19"/>
      <c r="V417" s="19"/>
      <c r="W417" s="19">
        <v>3427.45</v>
      </c>
      <c r="X417" s="19">
        <v>127000</v>
      </c>
      <c r="Y417" s="19">
        <f t="shared" si="63"/>
        <v>74400</v>
      </c>
      <c r="Z417" s="19">
        <v>74400</v>
      </c>
      <c r="AA417" s="19"/>
      <c r="AB417" s="19">
        <f t="shared" si="64"/>
        <v>145067.45000000001</v>
      </c>
      <c r="AC417" s="19">
        <f t="shared" si="65"/>
        <v>70667.45</v>
      </c>
      <c r="AD417" s="19">
        <f t="shared" si="66"/>
        <v>35333.724999999999</v>
      </c>
      <c r="AE417" s="19" t="s">
        <v>48</v>
      </c>
      <c r="AF417" s="25">
        <v>32943.47</v>
      </c>
      <c r="AG417" s="31">
        <f t="shared" si="67"/>
        <v>7.25562607703438E-2</v>
      </c>
      <c r="AH417" t="e">
        <f ca="1">IF(_xlfn.XLOOKUP(D417,'参考（不要动）'!A:A,'参考（不要动）'!B:B)&lt;1,"无养老金")</f>
        <v>#NAME?</v>
      </c>
      <c r="AI417" t="b">
        <f>IF(_xlfn.XLOOKUP(D417,'参考（不要动）'!D:D,'参考（不要动）'!E:E)&lt;1,"无公益岗工资")</f>
        <v>0</v>
      </c>
      <c r="AJ417" t="e">
        <f ca="1">IF(_xlfn.XLOOKUP(D417,'参考（不要动）'!G:G,'参考（不要动）'!H:H)&lt;1,"无其他工资")</f>
        <v>#NAME?</v>
      </c>
      <c r="AK417" t="e">
        <f>IF(_xlfn.XLOOKUP(D417,'参考（不要动）'!J:J,'参考（不要动）'!K:K)&lt;1,"无低保金")</f>
        <v>#N/A</v>
      </c>
      <c r="AL417" t="e">
        <f>IF(_xlfn.XLOOKUP(D417,'参考（不要动）'!M:M,'参考（不要动）'!N:N)&lt;1,"无五保金")</f>
        <v>#N/A</v>
      </c>
      <c r="AM417" t="e">
        <f>IF(_xlfn.XLOOKUP(D417,'参考（不要动）'!P:P,'参考（不要动）'!Q:Q)&lt;1,"无产业奖励2000元")</f>
        <v>#N/A</v>
      </c>
      <c r="AN417" t="e">
        <f>_xlfn.XLOOKUP(D417,'参考（不要动）'!S:S,'参考（不要动）'!W:W)</f>
        <v>#N/A</v>
      </c>
      <c r="AO417" t="str">
        <f t="shared" si="68"/>
        <v>合格</v>
      </c>
      <c r="AP417" s="31">
        <f t="shared" si="69"/>
        <v>0.58582677165354302</v>
      </c>
      <c r="AQ417" s="31" t="str">
        <f t="shared" si="60"/>
        <v>合格</v>
      </c>
    </row>
    <row r="418" spans="1:43" ht="15">
      <c r="A418" s="18">
        <v>416</v>
      </c>
      <c r="B418" s="19" t="s">
        <v>1717</v>
      </c>
      <c r="C418" s="19" t="s">
        <v>1779</v>
      </c>
      <c r="D418" s="19" t="s">
        <v>1780</v>
      </c>
      <c r="E418" s="19" t="s">
        <v>1781</v>
      </c>
      <c r="F418" s="19" t="s">
        <v>1782</v>
      </c>
      <c r="G418" s="51" t="s">
        <v>1783</v>
      </c>
      <c r="H418" s="19">
        <v>3</v>
      </c>
      <c r="I418" s="19">
        <v>3</v>
      </c>
      <c r="J418" s="19" t="s">
        <v>47</v>
      </c>
      <c r="K418" s="19">
        <f t="shared" si="61"/>
        <v>55000</v>
      </c>
      <c r="L418" s="19"/>
      <c r="M418" s="19">
        <v>55000</v>
      </c>
      <c r="N418" s="19"/>
      <c r="O418" s="19">
        <f t="shared" si="62"/>
        <v>16333.26</v>
      </c>
      <c r="P418" s="19">
        <v>4535</v>
      </c>
      <c r="Q418" s="19"/>
      <c r="R418" s="19">
        <v>4080</v>
      </c>
      <c r="S418" s="19"/>
      <c r="T418" s="19">
        <v>44.96</v>
      </c>
      <c r="U418" s="19"/>
      <c r="V418" s="19">
        <v>1700</v>
      </c>
      <c r="W418" s="19">
        <v>5973.3</v>
      </c>
      <c r="X418" s="19">
        <v>49600</v>
      </c>
      <c r="Y418" s="19">
        <f t="shared" si="63"/>
        <v>18600</v>
      </c>
      <c r="Z418" s="19">
        <v>18600</v>
      </c>
      <c r="AA418" s="19"/>
      <c r="AB418" s="19">
        <f t="shared" si="64"/>
        <v>120933.26</v>
      </c>
      <c r="AC418" s="19">
        <f t="shared" si="65"/>
        <v>102333.26</v>
      </c>
      <c r="AD418" s="19">
        <f t="shared" si="66"/>
        <v>34111.086666666699</v>
      </c>
      <c r="AE418" s="19" t="s">
        <v>48</v>
      </c>
      <c r="AF418" s="25">
        <v>31439.38</v>
      </c>
      <c r="AG418" s="30">
        <f t="shared" si="67"/>
        <v>8.4979623219882103E-2</v>
      </c>
      <c r="AH418" t="e">
        <f ca="1">IF(_xlfn.XLOOKUP(D418,'参考（不要动）'!A:A,'参考（不要动）'!B:B)&lt;1,"无养老金")</f>
        <v>#NAME?</v>
      </c>
      <c r="AI418" t="e">
        <f>IF(_xlfn.XLOOKUP(D418,'参考（不要动）'!D:D,'参考（不要动）'!E:E)&lt;1,"无公益岗工资")</f>
        <v>#N/A</v>
      </c>
      <c r="AJ418" t="e">
        <f ca="1">IF(_xlfn.XLOOKUP(D418,'参考（不要动）'!G:G,'参考（不要动）'!H:H)&lt;1,"无其他工资")</f>
        <v>#NAME?</v>
      </c>
      <c r="AK418" t="b">
        <f>IF(_xlfn.XLOOKUP(D418,'参考（不要动）'!J:J,'参考（不要动）'!K:K)&lt;1,"无低保金")</f>
        <v>0</v>
      </c>
      <c r="AL418" t="e">
        <f>IF(_xlfn.XLOOKUP(D418,'参考（不要动）'!M:M,'参考（不要动）'!N:N)&lt;1,"无五保金")</f>
        <v>#N/A</v>
      </c>
      <c r="AM418" t="e">
        <f>IF(_xlfn.XLOOKUP(D418,'参考（不要动）'!P:P,'参考（不要动）'!Q:Q)&lt;1,"无产业奖励2000元")</f>
        <v>#N/A</v>
      </c>
      <c r="AN418">
        <v>0</v>
      </c>
      <c r="AO418" t="str">
        <f t="shared" si="68"/>
        <v>合格</v>
      </c>
      <c r="AP418" s="31">
        <f t="shared" si="69"/>
        <v>0.375</v>
      </c>
      <c r="AQ418" s="31" t="str">
        <f t="shared" si="60"/>
        <v>合格</v>
      </c>
    </row>
    <row r="419" spans="1:43" ht="15">
      <c r="A419" s="18">
        <v>417</v>
      </c>
      <c r="B419" s="19" t="s">
        <v>1717</v>
      </c>
      <c r="C419" s="19" t="s">
        <v>1784</v>
      </c>
      <c r="D419" s="19" t="s">
        <v>1785</v>
      </c>
      <c r="E419" s="19" t="s">
        <v>1786</v>
      </c>
      <c r="F419" s="19" t="s">
        <v>1787</v>
      </c>
      <c r="G419" s="51" t="s">
        <v>1784</v>
      </c>
      <c r="H419" s="19">
        <v>2</v>
      </c>
      <c r="I419" s="19">
        <v>2</v>
      </c>
      <c r="J419" s="19" t="s">
        <v>47</v>
      </c>
      <c r="K419" s="19">
        <f t="shared" si="61"/>
        <v>19200</v>
      </c>
      <c r="L419" s="19"/>
      <c r="M419" s="19">
        <v>19200</v>
      </c>
      <c r="N419" s="19"/>
      <c r="O419" s="19">
        <f t="shared" si="62"/>
        <v>6278.56</v>
      </c>
      <c r="P419" s="19"/>
      <c r="Q419" s="19"/>
      <c r="R419" s="19">
        <v>3960</v>
      </c>
      <c r="S419" s="19"/>
      <c r="T419" s="19"/>
      <c r="U419" s="19"/>
      <c r="V419" s="19"/>
      <c r="W419" s="19">
        <v>2318.56</v>
      </c>
      <c r="X419" s="19">
        <v>16000</v>
      </c>
      <c r="Y419" s="19">
        <f t="shared" si="63"/>
        <v>6000</v>
      </c>
      <c r="Z419" s="19">
        <v>6000</v>
      </c>
      <c r="AA419" s="19"/>
      <c r="AB419" s="19">
        <f t="shared" si="64"/>
        <v>41478.559999999998</v>
      </c>
      <c r="AC419" s="19">
        <f t="shared" si="65"/>
        <v>35478.559999999998</v>
      </c>
      <c r="AD419" s="19">
        <f t="shared" si="66"/>
        <v>17739.28</v>
      </c>
      <c r="AE419" s="19" t="s">
        <v>53</v>
      </c>
      <c r="AF419" s="25">
        <v>15712.1</v>
      </c>
      <c r="AG419" s="30">
        <f t="shared" si="67"/>
        <v>0.12902030918846</v>
      </c>
      <c r="AH419" t="e">
        <f ca="1">IF(_xlfn.XLOOKUP(D419,'参考（不要动）'!A:A,'参考（不要动）'!B:B)&lt;1,"无养老金")</f>
        <v>#NAME?</v>
      </c>
      <c r="AI419" t="e">
        <f>IF(_xlfn.XLOOKUP(D419,'参考（不要动）'!D:D,'参考（不要动）'!E:E)&lt;1,"无公益岗工资")</f>
        <v>#N/A</v>
      </c>
      <c r="AJ419" t="e">
        <f ca="1">IF(_xlfn.XLOOKUP(D419,'参考（不要动）'!G:G,'参考（不要动）'!H:H)&lt;1,"无其他工资")</f>
        <v>#NAME?</v>
      </c>
      <c r="AK419" t="e">
        <f>IF(_xlfn.XLOOKUP(D419,'参考（不要动）'!J:J,'参考（不要动）'!K:K)&lt;1,"无低保金")</f>
        <v>#N/A</v>
      </c>
      <c r="AL419" t="e">
        <f>IF(_xlfn.XLOOKUP(D419,'参考（不要动）'!M:M,'参考（不要动）'!N:N)&lt;1,"无五保金")</f>
        <v>#N/A</v>
      </c>
      <c r="AM419" t="e">
        <f>IF(_xlfn.XLOOKUP(D419,'参考（不要动）'!P:P,'参考（不要动）'!Q:Q)&lt;1,"无产业奖励2000元")</f>
        <v>#N/A</v>
      </c>
      <c r="AN419" t="e">
        <f>_xlfn.XLOOKUP(D419,'参考（不要动）'!S:S,'参考（不要动）'!W:W)</f>
        <v>#N/A</v>
      </c>
      <c r="AO419" t="str">
        <f t="shared" si="68"/>
        <v>合格</v>
      </c>
      <c r="AP419" s="31">
        <f t="shared" si="69"/>
        <v>0.375</v>
      </c>
      <c r="AQ419" s="31" t="str">
        <f t="shared" si="60"/>
        <v>合格</v>
      </c>
    </row>
    <row r="420" spans="1:43" ht="15">
      <c r="A420" s="18">
        <v>418</v>
      </c>
      <c r="B420" s="19" t="s">
        <v>1717</v>
      </c>
      <c r="C420" s="19" t="s">
        <v>1788</v>
      </c>
      <c r="D420" s="19" t="s">
        <v>1789</v>
      </c>
      <c r="E420" s="19" t="s">
        <v>1790</v>
      </c>
      <c r="F420" s="19" t="s">
        <v>1791</v>
      </c>
      <c r="G420" s="51" t="s">
        <v>1788</v>
      </c>
      <c r="H420" s="19">
        <v>2</v>
      </c>
      <c r="I420" s="19">
        <v>2</v>
      </c>
      <c r="J420" s="19" t="s">
        <v>47</v>
      </c>
      <c r="K420" s="19">
        <f t="shared" si="61"/>
        <v>8760</v>
      </c>
      <c r="L420" s="19">
        <v>8760</v>
      </c>
      <c r="M420" s="19"/>
      <c r="N420" s="19">
        <v>16800</v>
      </c>
      <c r="O420" s="19">
        <f t="shared" si="62"/>
        <v>7473.97</v>
      </c>
      <c r="P420" s="19"/>
      <c r="Q420" s="19"/>
      <c r="R420" s="19">
        <v>4080</v>
      </c>
      <c r="S420" s="19"/>
      <c r="T420" s="19">
        <v>29.98</v>
      </c>
      <c r="U420" s="19"/>
      <c r="V420" s="19"/>
      <c r="W420" s="19">
        <v>3363.99</v>
      </c>
      <c r="X420" s="19"/>
      <c r="Y420" s="19">
        <f t="shared" si="63"/>
        <v>0</v>
      </c>
      <c r="Z420" s="19"/>
      <c r="AA420" s="19"/>
      <c r="AB420" s="19">
        <f t="shared" si="64"/>
        <v>33033.97</v>
      </c>
      <c r="AC420" s="19">
        <f t="shared" si="65"/>
        <v>33033.97</v>
      </c>
      <c r="AD420" s="19">
        <f t="shared" si="66"/>
        <v>16516.985000000001</v>
      </c>
      <c r="AE420" s="19" t="s">
        <v>48</v>
      </c>
      <c r="AF420" s="25">
        <v>12869.56</v>
      </c>
      <c r="AG420" s="32">
        <f t="shared" si="67"/>
        <v>0.28341489530333602</v>
      </c>
      <c r="AH420" t="e">
        <f ca="1">IF(_xlfn.XLOOKUP(D420,'参考（不要动）'!A:A,'参考（不要动）'!B:B)&lt;1,"无养老金")</f>
        <v>#NAME?</v>
      </c>
      <c r="AI420" t="b">
        <f>IF(_xlfn.XLOOKUP(D420,'参考（不要动）'!D:D,'参考（不要动）'!E:E)&lt;1,"无公益岗工资")</f>
        <v>0</v>
      </c>
      <c r="AJ420" t="e">
        <f ca="1">IF(_xlfn.XLOOKUP(D420,'参考（不要动）'!G:G,'参考（不要动）'!H:H)&lt;1,"无其他工资")</f>
        <v>#NAME?</v>
      </c>
      <c r="AK420" t="e">
        <f>IF(_xlfn.XLOOKUP(D420,'参考（不要动）'!J:J,'参考（不要动）'!K:K)&lt;1,"无低保金")</f>
        <v>#N/A</v>
      </c>
      <c r="AL420" t="e">
        <f>IF(_xlfn.XLOOKUP(D420,'参考（不要动）'!M:M,'参考（不要动）'!N:N)&lt;1,"无五保金")</f>
        <v>#N/A</v>
      </c>
      <c r="AM420" t="e">
        <f>IF(_xlfn.XLOOKUP(D420,'参考（不要动）'!P:P,'参考（不要动）'!Q:Q)&lt;1,"无产业奖励2000元")</f>
        <v>#N/A</v>
      </c>
      <c r="AN420" t="e">
        <f>_xlfn.XLOOKUP(D420,'参考（不要动）'!S:S,'参考（不要动）'!W:W)</f>
        <v>#N/A</v>
      </c>
      <c r="AO420" t="str">
        <f t="shared" si="68"/>
        <v>合格</v>
      </c>
      <c r="AP420" s="31" t="e">
        <f t="shared" si="69"/>
        <v>#DIV/0!</v>
      </c>
      <c r="AQ420" s="31" t="e">
        <f t="shared" si="60"/>
        <v>#DIV/0!</v>
      </c>
    </row>
    <row r="421" spans="1:43" ht="15">
      <c r="A421" s="18">
        <v>419</v>
      </c>
      <c r="B421" s="19" t="s">
        <v>1717</v>
      </c>
      <c r="C421" s="19" t="s">
        <v>1792</v>
      </c>
      <c r="D421" s="19" t="s">
        <v>1793</v>
      </c>
      <c r="E421" s="19" t="s">
        <v>1794</v>
      </c>
      <c r="F421" s="19" t="s">
        <v>1795</v>
      </c>
      <c r="G421" s="51" t="s">
        <v>1796</v>
      </c>
      <c r="H421" s="19">
        <v>2</v>
      </c>
      <c r="I421" s="19">
        <v>2</v>
      </c>
      <c r="J421" s="19" t="s">
        <v>47</v>
      </c>
      <c r="K421" s="19">
        <f t="shared" si="61"/>
        <v>26760</v>
      </c>
      <c r="L421" s="19">
        <v>8760</v>
      </c>
      <c r="M421" s="19">
        <v>18000</v>
      </c>
      <c r="N421" s="19">
        <v>8800</v>
      </c>
      <c r="O421" s="19">
        <f t="shared" si="62"/>
        <v>8529.7900000000009</v>
      </c>
      <c r="P421" s="19">
        <v>5175</v>
      </c>
      <c r="Q421" s="19"/>
      <c r="R421" s="19"/>
      <c r="S421" s="19"/>
      <c r="T421" s="19">
        <v>72</v>
      </c>
      <c r="U421" s="19"/>
      <c r="V421" s="19"/>
      <c r="W421" s="19">
        <v>3282.79</v>
      </c>
      <c r="X421" s="19"/>
      <c r="Y421" s="19">
        <f t="shared" si="63"/>
        <v>0</v>
      </c>
      <c r="Z421" s="19"/>
      <c r="AA421" s="19"/>
      <c r="AB421" s="19">
        <f t="shared" si="64"/>
        <v>44089.79</v>
      </c>
      <c r="AC421" s="19">
        <f t="shared" si="65"/>
        <v>44089.79</v>
      </c>
      <c r="AD421" s="19">
        <f t="shared" si="66"/>
        <v>22044.895</v>
      </c>
      <c r="AE421" s="19" t="s">
        <v>48</v>
      </c>
      <c r="AF421" s="25">
        <v>21017.23</v>
      </c>
      <c r="AG421" s="31">
        <f t="shared" si="67"/>
        <v>4.8896310313014599E-2</v>
      </c>
      <c r="AH421" t="e">
        <f ca="1">IF(_xlfn.XLOOKUP(D421,'参考（不要动）'!A:A,'参考（不要动）'!B:B)&lt;1,"无养老金")</f>
        <v>#NAME?</v>
      </c>
      <c r="AI421" t="b">
        <f>IF(_xlfn.XLOOKUP(D421,'参考（不要动）'!D:D,'参考（不要动）'!E:E)&lt;1,"无公益岗工资")</f>
        <v>0</v>
      </c>
      <c r="AJ421" t="e">
        <f ca="1">IF(_xlfn.XLOOKUP(D421,'参考（不要动）'!G:G,'参考（不要动）'!H:H)&lt;1,"无其他工资")</f>
        <v>#NAME?</v>
      </c>
      <c r="AK421" t="b">
        <f>IF(_xlfn.XLOOKUP(D421,'参考（不要动）'!J:J,'参考（不要动）'!K:K)&lt;1,"无低保金")</f>
        <v>0</v>
      </c>
      <c r="AL421" t="e">
        <f>IF(_xlfn.XLOOKUP(D421,'参考（不要动）'!M:M,'参考（不要动）'!N:N)&lt;1,"无五保金")</f>
        <v>#N/A</v>
      </c>
      <c r="AM421" t="e">
        <f>IF(_xlfn.XLOOKUP(D421,'参考（不要动）'!P:P,'参考（不要动）'!Q:Q)&lt;1,"无产业奖励2000元")</f>
        <v>#N/A</v>
      </c>
      <c r="AN421" t="e">
        <f>_xlfn.XLOOKUP(D421,'参考（不要动）'!S:S,'参考（不要动）'!W:W)</f>
        <v>#N/A</v>
      </c>
      <c r="AO421" t="str">
        <f t="shared" si="68"/>
        <v>合格</v>
      </c>
      <c r="AP421" s="31" t="e">
        <f t="shared" si="69"/>
        <v>#DIV/0!</v>
      </c>
      <c r="AQ421" s="31" t="e">
        <f t="shared" si="60"/>
        <v>#DIV/0!</v>
      </c>
    </row>
    <row r="422" spans="1:43" ht="15">
      <c r="A422" s="18">
        <v>420</v>
      </c>
      <c r="B422" s="19" t="s">
        <v>1717</v>
      </c>
      <c r="C422" s="19" t="s">
        <v>1797</v>
      </c>
      <c r="D422" s="19" t="s">
        <v>1798</v>
      </c>
      <c r="E422" s="19" t="s">
        <v>1799</v>
      </c>
      <c r="F422" s="19" t="s">
        <v>1800</v>
      </c>
      <c r="G422" s="51" t="s">
        <v>1797</v>
      </c>
      <c r="H422" s="19">
        <v>2</v>
      </c>
      <c r="I422" s="19">
        <v>2</v>
      </c>
      <c r="J422" s="19" t="s">
        <v>47</v>
      </c>
      <c r="K422" s="19">
        <f t="shared" si="61"/>
        <v>8760</v>
      </c>
      <c r="L422" s="19">
        <v>8760</v>
      </c>
      <c r="M422" s="19"/>
      <c r="N422" s="19"/>
      <c r="O422" s="19">
        <f t="shared" si="62"/>
        <v>6571.48</v>
      </c>
      <c r="P422" s="19"/>
      <c r="Q422" s="19"/>
      <c r="R422" s="19">
        <v>3960</v>
      </c>
      <c r="S422" s="19"/>
      <c r="T422" s="19"/>
      <c r="U422" s="19"/>
      <c r="V422" s="19"/>
      <c r="W422" s="19">
        <v>2611.48</v>
      </c>
      <c r="X422" s="19">
        <v>39500</v>
      </c>
      <c r="Y422" s="19">
        <f t="shared" si="63"/>
        <v>20400</v>
      </c>
      <c r="Z422" s="19">
        <v>20400</v>
      </c>
      <c r="AA422" s="19"/>
      <c r="AB422" s="19">
        <f t="shared" si="64"/>
        <v>54831.48</v>
      </c>
      <c r="AC422" s="19">
        <f t="shared" si="65"/>
        <v>34431.480000000003</v>
      </c>
      <c r="AD422" s="19">
        <f t="shared" si="66"/>
        <v>17215.740000000002</v>
      </c>
      <c r="AE422" s="19" t="s">
        <v>48</v>
      </c>
      <c r="AF422" s="25">
        <v>14807.2</v>
      </c>
      <c r="AG422" s="30">
        <f t="shared" si="67"/>
        <v>0.162660057269437</v>
      </c>
      <c r="AH422" t="e">
        <f ca="1">IF(_xlfn.XLOOKUP(D422,'参考（不要动）'!A:A,'参考（不要动）'!B:B)&lt;1,"无养老金")</f>
        <v>#NAME?</v>
      </c>
      <c r="AI422" t="b">
        <f>IF(_xlfn.XLOOKUP(D422,'参考（不要动）'!D:D,'参考（不要动）'!E:E)&lt;1,"无公益岗工资")</f>
        <v>0</v>
      </c>
      <c r="AJ422" t="e">
        <f ca="1">IF(_xlfn.XLOOKUP(D422,'参考（不要动）'!G:G,'参考（不要动）'!H:H)&lt;1,"无其他工资")</f>
        <v>#NAME?</v>
      </c>
      <c r="AK422" t="e">
        <f>IF(_xlfn.XLOOKUP(D422,'参考（不要动）'!J:J,'参考（不要动）'!K:K)&lt;1,"无低保金")</f>
        <v>#N/A</v>
      </c>
      <c r="AL422" t="e">
        <f>IF(_xlfn.XLOOKUP(D422,'参考（不要动）'!M:M,'参考（不要动）'!N:N)&lt;1,"无五保金")</f>
        <v>#N/A</v>
      </c>
      <c r="AM422" t="e">
        <f>IF(_xlfn.XLOOKUP(D422,'参考（不要动）'!P:P,'参考（不要动）'!Q:Q)&lt;1,"无产业奖励2000元")</f>
        <v>#N/A</v>
      </c>
      <c r="AN422" t="e">
        <f>_xlfn.XLOOKUP(D422,'参考（不要动）'!S:S,'参考（不要动）'!W:W)</f>
        <v>#N/A</v>
      </c>
      <c r="AO422" t="str">
        <f t="shared" si="68"/>
        <v>合格</v>
      </c>
      <c r="AP422" s="31">
        <f t="shared" si="69"/>
        <v>0.51645569620253196</v>
      </c>
      <c r="AQ422" s="31" t="str">
        <f t="shared" ref="AQ422:AQ485" si="70">IF(AP422&lt;0.2,"支出偏少",IF(AP422&gt;0.8,"支出偏大","合格"))</f>
        <v>合格</v>
      </c>
    </row>
    <row r="423" spans="1:43" ht="15">
      <c r="A423" s="18">
        <v>421</v>
      </c>
      <c r="B423" s="19" t="s">
        <v>1717</v>
      </c>
      <c r="C423" s="19" t="s">
        <v>1801</v>
      </c>
      <c r="D423" s="19" t="s">
        <v>1802</v>
      </c>
      <c r="E423" s="19" t="s">
        <v>1803</v>
      </c>
      <c r="F423" s="19" t="s">
        <v>1804</v>
      </c>
      <c r="G423" s="51" t="s">
        <v>1801</v>
      </c>
      <c r="H423" s="19">
        <v>2</v>
      </c>
      <c r="I423" s="19">
        <v>2</v>
      </c>
      <c r="J423" s="19" t="s">
        <v>47</v>
      </c>
      <c r="K423" s="19">
        <f t="shared" si="61"/>
        <v>22900</v>
      </c>
      <c r="L423" s="19"/>
      <c r="M423" s="19">
        <v>22900</v>
      </c>
      <c r="N423" s="19">
        <v>12000</v>
      </c>
      <c r="O423" s="19">
        <f t="shared" si="62"/>
        <v>5096</v>
      </c>
      <c r="P423" s="19"/>
      <c r="Q423" s="19"/>
      <c r="R423" s="19">
        <v>1980</v>
      </c>
      <c r="S423" s="19"/>
      <c r="T423" s="19">
        <v>116</v>
      </c>
      <c r="U423" s="19"/>
      <c r="V423" s="19"/>
      <c r="W423" s="19">
        <v>3000</v>
      </c>
      <c r="X423" s="19"/>
      <c r="Y423" s="19">
        <f t="shared" si="63"/>
        <v>0</v>
      </c>
      <c r="Z423" s="19"/>
      <c r="AA423" s="19"/>
      <c r="AB423" s="19">
        <f t="shared" si="64"/>
        <v>39996</v>
      </c>
      <c r="AC423" s="19">
        <f t="shared" si="65"/>
        <v>39996</v>
      </c>
      <c r="AD423" s="19">
        <f t="shared" si="66"/>
        <v>19998</v>
      </c>
      <c r="AE423" s="19" t="s">
        <v>48</v>
      </c>
      <c r="AF423" s="25">
        <v>17460.47</v>
      </c>
      <c r="AG423" s="30">
        <f t="shared" si="67"/>
        <v>0.14532999398068899</v>
      </c>
      <c r="AH423" t="e">
        <f ca="1">IF(_xlfn.XLOOKUP(D423,'参考（不要动）'!A:A,'参考（不要动）'!B:B)&lt;1,"无养老金")</f>
        <v>#NAME?</v>
      </c>
      <c r="AI423" t="e">
        <f>IF(_xlfn.XLOOKUP(D423,'参考（不要动）'!D:D,'参考（不要动）'!E:E)&lt;1,"无公益岗工资")</f>
        <v>#N/A</v>
      </c>
      <c r="AJ423" t="e">
        <f ca="1">IF(_xlfn.XLOOKUP(D423,'参考（不要动）'!G:G,'参考（不要动）'!H:H)&lt;1,"无其他工资")</f>
        <v>#NAME?</v>
      </c>
      <c r="AK423" t="e">
        <f>IF(_xlfn.XLOOKUP(D423,'参考（不要动）'!J:J,'参考（不要动）'!K:K)&lt;1,"无低保金")</f>
        <v>#N/A</v>
      </c>
      <c r="AL423" t="e">
        <f>IF(_xlfn.XLOOKUP(D423,'参考（不要动）'!M:M,'参考（不要动）'!N:N)&lt;1,"无五保金")</f>
        <v>#N/A</v>
      </c>
      <c r="AM423" t="e">
        <f>IF(_xlfn.XLOOKUP(D423,'参考（不要动）'!P:P,'参考（不要动）'!Q:Q)&lt;1,"无产业奖励2000元")</f>
        <v>#N/A</v>
      </c>
      <c r="AN423" t="e">
        <f>_xlfn.XLOOKUP(D423,'参考（不要动）'!S:S,'参考（不要动）'!W:W)</f>
        <v>#N/A</v>
      </c>
      <c r="AO423" t="str">
        <f t="shared" si="68"/>
        <v>合格</v>
      </c>
      <c r="AP423" s="31" t="e">
        <f t="shared" si="69"/>
        <v>#DIV/0!</v>
      </c>
      <c r="AQ423" s="31" t="e">
        <f t="shared" si="70"/>
        <v>#DIV/0!</v>
      </c>
    </row>
    <row r="424" spans="1:43" ht="15">
      <c r="A424" s="18">
        <v>422</v>
      </c>
      <c r="B424" s="19" t="s">
        <v>1717</v>
      </c>
      <c r="C424" s="19" t="s">
        <v>1805</v>
      </c>
      <c r="D424" s="19" t="s">
        <v>1806</v>
      </c>
      <c r="E424" s="19" t="s">
        <v>1807</v>
      </c>
      <c r="F424" s="19" t="s">
        <v>1808</v>
      </c>
      <c r="G424" s="51" t="s">
        <v>1805</v>
      </c>
      <c r="H424" s="19">
        <v>2</v>
      </c>
      <c r="I424" s="19">
        <v>2</v>
      </c>
      <c r="J424" s="19" t="s">
        <v>47</v>
      </c>
      <c r="K424" s="19">
        <f t="shared" si="61"/>
        <v>6000</v>
      </c>
      <c r="L424" s="19"/>
      <c r="M424" s="19">
        <v>6000</v>
      </c>
      <c r="N424" s="19"/>
      <c r="O424" s="19">
        <f t="shared" si="62"/>
        <v>3703.93</v>
      </c>
      <c r="P424" s="19"/>
      <c r="Q424" s="19"/>
      <c r="R424" s="19"/>
      <c r="S424" s="19"/>
      <c r="T424" s="19"/>
      <c r="U424" s="19"/>
      <c r="V424" s="19"/>
      <c r="W424" s="19">
        <v>3703.93</v>
      </c>
      <c r="X424" s="19">
        <v>48000</v>
      </c>
      <c r="Y424" s="19">
        <f t="shared" si="63"/>
        <v>18000</v>
      </c>
      <c r="Z424" s="19">
        <v>18000</v>
      </c>
      <c r="AA424" s="19"/>
      <c r="AB424" s="19">
        <f t="shared" si="64"/>
        <v>57703.93</v>
      </c>
      <c r="AC424" s="19">
        <f t="shared" si="65"/>
        <v>39703.93</v>
      </c>
      <c r="AD424" s="19">
        <f t="shared" si="66"/>
        <v>19851.965</v>
      </c>
      <c r="AE424" s="19" t="s">
        <v>53</v>
      </c>
      <c r="AF424" s="25">
        <v>19113.62</v>
      </c>
      <c r="AG424" s="31">
        <f t="shared" si="67"/>
        <v>3.8629260182006402E-2</v>
      </c>
      <c r="AH424" t="e">
        <f ca="1">IF(_xlfn.XLOOKUP(D424,'参考（不要动）'!A:A,'参考（不要动）'!B:B)&lt;1,"无养老金")</f>
        <v>#NAME?</v>
      </c>
      <c r="AI424" t="e">
        <f>IF(_xlfn.XLOOKUP(D424,'参考（不要动）'!D:D,'参考（不要动）'!E:E)&lt;1,"无公益岗工资")</f>
        <v>#N/A</v>
      </c>
      <c r="AJ424" t="e">
        <f ca="1">IF(_xlfn.XLOOKUP(D424,'参考（不要动）'!G:G,'参考（不要动）'!H:H)&lt;1,"无其他工资")</f>
        <v>#NAME?</v>
      </c>
      <c r="AK424" t="e">
        <f>IF(_xlfn.XLOOKUP(D424,'参考（不要动）'!J:J,'参考（不要动）'!K:K)&lt;1,"无低保金")</f>
        <v>#N/A</v>
      </c>
      <c r="AL424" t="e">
        <f>IF(_xlfn.XLOOKUP(D424,'参考（不要动）'!M:M,'参考（不要动）'!N:N)&lt;1,"无五保金")</f>
        <v>#N/A</v>
      </c>
      <c r="AM424" t="e">
        <f>IF(_xlfn.XLOOKUP(D424,'参考（不要动）'!P:P,'参考（不要动）'!Q:Q)&lt;1,"无产业奖励2000元")</f>
        <v>#N/A</v>
      </c>
      <c r="AN424" t="e">
        <f>_xlfn.XLOOKUP(D424,'参考（不要动）'!S:S,'参考（不要动）'!W:W)</f>
        <v>#N/A</v>
      </c>
      <c r="AO424" t="str">
        <f t="shared" si="68"/>
        <v>合格</v>
      </c>
      <c r="AP424" s="31">
        <f t="shared" si="69"/>
        <v>0.375</v>
      </c>
      <c r="AQ424" s="31" t="str">
        <f t="shared" si="70"/>
        <v>合格</v>
      </c>
    </row>
    <row r="425" spans="1:43" ht="15">
      <c r="A425" s="18">
        <v>423</v>
      </c>
      <c r="B425" s="19" t="s">
        <v>1717</v>
      </c>
      <c r="C425" s="19" t="s">
        <v>1809</v>
      </c>
      <c r="D425" s="19" t="s">
        <v>1810</v>
      </c>
      <c r="E425" s="19" t="s">
        <v>1811</v>
      </c>
      <c r="F425" s="19" t="s">
        <v>1812</v>
      </c>
      <c r="G425" s="51" t="s">
        <v>1809</v>
      </c>
      <c r="H425" s="19">
        <v>6</v>
      </c>
      <c r="I425" s="19">
        <v>6</v>
      </c>
      <c r="J425" s="19" t="s">
        <v>47</v>
      </c>
      <c r="K425" s="19">
        <f t="shared" si="61"/>
        <v>8760</v>
      </c>
      <c r="L425" s="19">
        <v>8760</v>
      </c>
      <c r="M425" s="19"/>
      <c r="N425" s="19"/>
      <c r="O425" s="19">
        <f t="shared" si="62"/>
        <v>11926.65</v>
      </c>
      <c r="P425" s="19"/>
      <c r="Q425" s="19"/>
      <c r="R425" s="19">
        <v>4560</v>
      </c>
      <c r="S425" s="19"/>
      <c r="T425" s="19"/>
      <c r="U425" s="19"/>
      <c r="V425" s="19"/>
      <c r="W425" s="19">
        <v>7366.65</v>
      </c>
      <c r="X425" s="19">
        <v>188800</v>
      </c>
      <c r="Y425" s="19">
        <f t="shared" si="63"/>
        <v>70800</v>
      </c>
      <c r="Z425" s="19">
        <v>70800</v>
      </c>
      <c r="AA425" s="19"/>
      <c r="AB425" s="19">
        <f t="shared" si="64"/>
        <v>209486.65</v>
      </c>
      <c r="AC425" s="19">
        <f t="shared" si="65"/>
        <v>138686.65</v>
      </c>
      <c r="AD425" s="19">
        <f t="shared" si="66"/>
        <v>23114.441666666698</v>
      </c>
      <c r="AE425" s="19" t="s">
        <v>48</v>
      </c>
      <c r="AF425" s="25">
        <v>21617.49</v>
      </c>
      <c r="AG425" s="31">
        <f t="shared" si="67"/>
        <v>6.9247246866620302E-2</v>
      </c>
      <c r="AH425" t="e">
        <f ca="1">IF(_xlfn.XLOOKUP(D425,'参考（不要动）'!A:A,'参考（不要动）'!B:B)&lt;1,"无养老金")</f>
        <v>#NAME?</v>
      </c>
      <c r="AI425" t="b">
        <f>IF(_xlfn.XLOOKUP(D425,'参考（不要动）'!D:D,'参考（不要动）'!E:E)&lt;1,"无公益岗工资")</f>
        <v>0</v>
      </c>
      <c r="AJ425" t="e">
        <f ca="1">IF(_xlfn.XLOOKUP(D425,'参考（不要动）'!G:G,'参考（不要动）'!H:H)&lt;1,"无其他工资")</f>
        <v>#NAME?</v>
      </c>
      <c r="AK425" t="e">
        <f>IF(_xlfn.XLOOKUP(D425,'参考（不要动）'!J:J,'参考（不要动）'!K:K)&lt;1,"无低保金")</f>
        <v>#N/A</v>
      </c>
      <c r="AL425" t="e">
        <f>IF(_xlfn.XLOOKUP(D425,'参考（不要动）'!M:M,'参考（不要动）'!N:N)&lt;1,"无五保金")</f>
        <v>#N/A</v>
      </c>
      <c r="AM425" t="e">
        <f>IF(_xlfn.XLOOKUP(D425,'参考（不要动）'!P:P,'参考（不要动）'!Q:Q)&lt;1,"无产业奖励2000元")</f>
        <v>#N/A</v>
      </c>
      <c r="AN425" t="e">
        <f>_xlfn.XLOOKUP(D425,'参考（不要动）'!S:S,'参考（不要动）'!W:W)</f>
        <v>#N/A</v>
      </c>
      <c r="AO425" t="str">
        <f t="shared" si="68"/>
        <v>合格</v>
      </c>
      <c r="AP425" s="31">
        <f t="shared" si="69"/>
        <v>0.375</v>
      </c>
      <c r="AQ425" s="31" t="str">
        <f t="shared" si="70"/>
        <v>合格</v>
      </c>
    </row>
    <row r="426" spans="1:43" ht="15">
      <c r="A426" s="18">
        <v>424</v>
      </c>
      <c r="B426" s="19" t="s">
        <v>1717</v>
      </c>
      <c r="C426" s="19" t="s">
        <v>1813</v>
      </c>
      <c r="D426" s="19" t="s">
        <v>1814</v>
      </c>
      <c r="E426" s="19" t="s">
        <v>1815</v>
      </c>
      <c r="F426" s="19" t="s">
        <v>1816</v>
      </c>
      <c r="G426" s="51" t="s">
        <v>1813</v>
      </c>
      <c r="H426" s="19">
        <v>4</v>
      </c>
      <c r="I426" s="19">
        <v>4</v>
      </c>
      <c r="J426" s="19" t="s">
        <v>47</v>
      </c>
      <c r="K426" s="19">
        <f t="shared" si="61"/>
        <v>60000</v>
      </c>
      <c r="L426" s="19"/>
      <c r="M426" s="19">
        <v>60000</v>
      </c>
      <c r="N426" s="19">
        <v>18400</v>
      </c>
      <c r="O426" s="19">
        <f t="shared" si="62"/>
        <v>8680.33</v>
      </c>
      <c r="P426" s="19">
        <v>3595</v>
      </c>
      <c r="Q426" s="19"/>
      <c r="R426" s="19">
        <v>2040</v>
      </c>
      <c r="S426" s="19"/>
      <c r="T426" s="19">
        <v>29.98</v>
      </c>
      <c r="U426" s="19"/>
      <c r="V426" s="19">
        <v>1200</v>
      </c>
      <c r="W426" s="19">
        <v>1815.35</v>
      </c>
      <c r="X426" s="19"/>
      <c r="Y426" s="19">
        <f t="shared" si="63"/>
        <v>0</v>
      </c>
      <c r="Z426" s="19"/>
      <c r="AA426" s="19"/>
      <c r="AB426" s="19">
        <f t="shared" si="64"/>
        <v>87080.33</v>
      </c>
      <c r="AC426" s="19">
        <f t="shared" si="65"/>
        <v>87080.33</v>
      </c>
      <c r="AD426" s="19">
        <f t="shared" si="66"/>
        <v>21770.0825</v>
      </c>
      <c r="AE426" s="19" t="s">
        <v>48</v>
      </c>
      <c r="AF426" s="25">
        <v>20696.96</v>
      </c>
      <c r="AG426" s="31">
        <f t="shared" si="67"/>
        <v>5.1849281247101101E-2</v>
      </c>
      <c r="AH426" t="e">
        <f ca="1">IF(_xlfn.XLOOKUP(D426,'参考（不要动）'!A:A,'参考（不要动）'!B:B)&lt;1,"无养老金")</f>
        <v>#NAME?</v>
      </c>
      <c r="AI426" t="e">
        <f>IF(_xlfn.XLOOKUP(D426,'参考（不要动）'!D:D,'参考（不要动）'!E:E)&lt;1,"无公益岗工资")</f>
        <v>#N/A</v>
      </c>
      <c r="AJ426" t="e">
        <f ca="1">IF(_xlfn.XLOOKUP(D426,'参考（不要动）'!G:G,'参考（不要动）'!H:H)&lt;1,"无其他工资")</f>
        <v>#NAME?</v>
      </c>
      <c r="AK426" t="b">
        <f>IF(_xlfn.XLOOKUP(D426,'参考（不要动）'!J:J,'参考（不要动）'!K:K)&lt;1,"无低保金")</f>
        <v>0</v>
      </c>
      <c r="AL426" t="e">
        <f>IF(_xlfn.XLOOKUP(D426,'参考（不要动）'!M:M,'参考（不要动）'!N:N)&lt;1,"无五保金")</f>
        <v>#N/A</v>
      </c>
      <c r="AM426" t="e">
        <f>IF(_xlfn.XLOOKUP(D426,'参考（不要动）'!P:P,'参考（不要动）'!Q:Q)&lt;1,"无产业奖励2000元")</f>
        <v>#N/A</v>
      </c>
      <c r="AN426">
        <v>0</v>
      </c>
      <c r="AO426" t="str">
        <f t="shared" si="68"/>
        <v>合格</v>
      </c>
      <c r="AP426" s="31" t="e">
        <f t="shared" si="69"/>
        <v>#DIV/0!</v>
      </c>
      <c r="AQ426" s="31" t="e">
        <f t="shared" si="70"/>
        <v>#DIV/0!</v>
      </c>
    </row>
    <row r="427" spans="1:43" ht="15">
      <c r="A427" s="18">
        <v>425</v>
      </c>
      <c r="B427" s="19" t="s">
        <v>1717</v>
      </c>
      <c r="C427" s="19" t="s">
        <v>1817</v>
      </c>
      <c r="D427" s="19" t="s">
        <v>1818</v>
      </c>
      <c r="E427" s="19" t="s">
        <v>1819</v>
      </c>
      <c r="F427" s="19" t="s">
        <v>1820</v>
      </c>
      <c r="G427" s="51" t="s">
        <v>1817</v>
      </c>
      <c r="H427" s="19">
        <v>4</v>
      </c>
      <c r="I427" s="19">
        <v>4</v>
      </c>
      <c r="J427" s="19" t="s">
        <v>47</v>
      </c>
      <c r="K427" s="19">
        <f t="shared" si="61"/>
        <v>42000</v>
      </c>
      <c r="L427" s="19"/>
      <c r="M427" s="19">
        <v>42000</v>
      </c>
      <c r="N427" s="19">
        <v>16000</v>
      </c>
      <c r="O427" s="19">
        <f t="shared" si="62"/>
        <v>18439.490000000002</v>
      </c>
      <c r="P427" s="19">
        <v>17180</v>
      </c>
      <c r="Q427" s="19"/>
      <c r="R427" s="19"/>
      <c r="S427" s="19"/>
      <c r="T427" s="19"/>
      <c r="U427" s="19"/>
      <c r="V427" s="19">
        <v>1200</v>
      </c>
      <c r="W427" s="19">
        <v>59.49</v>
      </c>
      <c r="X427" s="19"/>
      <c r="Y427" s="19">
        <f t="shared" si="63"/>
        <v>0</v>
      </c>
      <c r="Z427" s="19"/>
      <c r="AA427" s="19"/>
      <c r="AB427" s="19">
        <f t="shared" si="64"/>
        <v>76439.490000000005</v>
      </c>
      <c r="AC427" s="19">
        <f t="shared" si="65"/>
        <v>76439.490000000005</v>
      </c>
      <c r="AD427" s="19">
        <f t="shared" si="66"/>
        <v>19109.872500000001</v>
      </c>
      <c r="AE427" s="19" t="s">
        <v>48</v>
      </c>
      <c r="AF427" s="25">
        <v>18642.990000000002</v>
      </c>
      <c r="AG427" s="31">
        <f t="shared" si="67"/>
        <v>2.5043327277437799E-2</v>
      </c>
      <c r="AH427" t="e">
        <f ca="1">IF(_xlfn.XLOOKUP(D427,'参考（不要动）'!A:A,'参考（不要动）'!B:B)&lt;1,"无养老金")</f>
        <v>#NAME?</v>
      </c>
      <c r="AI427" t="e">
        <f>IF(_xlfn.XLOOKUP(D427,'参考（不要动）'!D:D,'参考（不要动）'!E:E)&lt;1,"无公益岗工资")</f>
        <v>#N/A</v>
      </c>
      <c r="AJ427" t="e">
        <f ca="1">IF(_xlfn.XLOOKUP(D427,'参考（不要动）'!G:G,'参考（不要动）'!H:H)&lt;1,"无其他工资")</f>
        <v>#NAME?</v>
      </c>
      <c r="AK427" t="b">
        <f>IF(_xlfn.XLOOKUP(D427,'参考（不要动）'!J:J,'参考（不要动）'!K:K)&lt;1,"无低保金")</f>
        <v>0</v>
      </c>
      <c r="AL427" t="e">
        <f>IF(_xlfn.XLOOKUP(D427,'参考（不要动）'!M:M,'参考（不要动）'!N:N)&lt;1,"无五保金")</f>
        <v>#N/A</v>
      </c>
      <c r="AM427" t="e">
        <f>IF(_xlfn.XLOOKUP(D427,'参考（不要动）'!P:P,'参考（不要动）'!Q:Q)&lt;1,"无产业奖励2000元")</f>
        <v>#N/A</v>
      </c>
      <c r="AN427">
        <v>0</v>
      </c>
      <c r="AO427" t="str">
        <f t="shared" si="68"/>
        <v>合格</v>
      </c>
      <c r="AP427" s="31" t="e">
        <f t="shared" si="69"/>
        <v>#DIV/0!</v>
      </c>
      <c r="AQ427" s="31" t="e">
        <f t="shared" si="70"/>
        <v>#DIV/0!</v>
      </c>
    </row>
    <row r="428" spans="1:43" ht="15">
      <c r="A428" s="18">
        <v>426</v>
      </c>
      <c r="B428" s="19" t="s">
        <v>1717</v>
      </c>
      <c r="C428" s="19" t="s">
        <v>1821</v>
      </c>
      <c r="D428" s="19" t="s">
        <v>1822</v>
      </c>
      <c r="E428" s="19" t="s">
        <v>1823</v>
      </c>
      <c r="F428" s="19" t="s">
        <v>1824</v>
      </c>
      <c r="G428" s="51" t="s">
        <v>1825</v>
      </c>
      <c r="H428" s="19">
        <v>3</v>
      </c>
      <c r="I428" s="19">
        <v>3.67</v>
      </c>
      <c r="J428" s="19" t="s">
        <v>47</v>
      </c>
      <c r="K428" s="19">
        <f t="shared" si="61"/>
        <v>8760</v>
      </c>
      <c r="L428" s="19">
        <v>8760</v>
      </c>
      <c r="M428" s="19"/>
      <c r="N428" s="19"/>
      <c r="O428" s="19">
        <f t="shared" si="62"/>
        <v>5144.71</v>
      </c>
      <c r="P428" s="19"/>
      <c r="Q428" s="19"/>
      <c r="R428" s="19">
        <v>1980</v>
      </c>
      <c r="S428" s="19"/>
      <c r="T428" s="19"/>
      <c r="U428" s="19"/>
      <c r="V428" s="19"/>
      <c r="W428" s="19">
        <v>3164.71</v>
      </c>
      <c r="X428" s="19">
        <v>135500</v>
      </c>
      <c r="Y428" s="19">
        <f t="shared" si="63"/>
        <v>60600</v>
      </c>
      <c r="Z428" s="19">
        <v>60600</v>
      </c>
      <c r="AA428" s="19"/>
      <c r="AB428" s="19">
        <f t="shared" si="64"/>
        <v>149404.71</v>
      </c>
      <c r="AC428" s="19">
        <f t="shared" si="65"/>
        <v>88804.71</v>
      </c>
      <c r="AD428" s="19">
        <f t="shared" si="66"/>
        <v>24197.468664850101</v>
      </c>
      <c r="AE428" s="19" t="s">
        <v>48</v>
      </c>
      <c r="AF428" s="25">
        <v>21525.74</v>
      </c>
      <c r="AG428" s="30">
        <f t="shared" si="67"/>
        <v>0.124117854477946</v>
      </c>
      <c r="AH428" t="e">
        <f ca="1">IF(_xlfn.XLOOKUP(D428,'参考（不要动）'!A:A,'参考（不要动）'!B:B)&lt;1,"无养老金")</f>
        <v>#NAME?</v>
      </c>
      <c r="AI428" t="b">
        <f>IF(_xlfn.XLOOKUP(D428,'参考（不要动）'!D:D,'参考（不要动）'!E:E)&lt;1,"无公益岗工资")</f>
        <v>0</v>
      </c>
      <c r="AJ428" t="e">
        <f ca="1">IF(_xlfn.XLOOKUP(D428,'参考（不要动）'!G:G,'参考（不要动）'!H:H)&lt;1,"无其他工资")</f>
        <v>#NAME?</v>
      </c>
      <c r="AK428" t="e">
        <f>IF(_xlfn.XLOOKUP(D428,'参考（不要动）'!J:J,'参考（不要动）'!K:K)&lt;1,"无低保金")</f>
        <v>#N/A</v>
      </c>
      <c r="AL428" t="e">
        <f>IF(_xlfn.XLOOKUP(D428,'参考（不要动）'!M:M,'参考（不要动）'!N:N)&lt;1,"无五保金")</f>
        <v>#N/A</v>
      </c>
      <c r="AM428" t="e">
        <f>IF(_xlfn.XLOOKUP(D428,'参考（不要动）'!P:P,'参考（不要动）'!Q:Q)&lt;1,"无产业奖励2000元")</f>
        <v>#N/A</v>
      </c>
      <c r="AN428" t="e">
        <f>_xlfn.XLOOKUP(D428,'参考（不要动）'!S:S,'参考（不要动）'!W:W)</f>
        <v>#N/A</v>
      </c>
      <c r="AO428" t="str">
        <f t="shared" si="68"/>
        <v>合格</v>
      </c>
      <c r="AP428" s="31">
        <f t="shared" si="69"/>
        <v>0.44723247232472302</v>
      </c>
      <c r="AQ428" s="31" t="str">
        <f t="shared" si="70"/>
        <v>合格</v>
      </c>
    </row>
    <row r="429" spans="1:43" ht="15">
      <c r="A429" s="18">
        <v>427</v>
      </c>
      <c r="B429" s="19" t="s">
        <v>1717</v>
      </c>
      <c r="C429" s="19" t="s">
        <v>1826</v>
      </c>
      <c r="D429" s="19" t="s">
        <v>1827</v>
      </c>
      <c r="E429" s="19" t="s">
        <v>1828</v>
      </c>
      <c r="F429" s="19" t="s">
        <v>1829</v>
      </c>
      <c r="G429" s="51" t="s">
        <v>1830</v>
      </c>
      <c r="H429" s="19">
        <v>2</v>
      </c>
      <c r="I429" s="19">
        <v>2</v>
      </c>
      <c r="J429" s="19" t="s">
        <v>47</v>
      </c>
      <c r="K429" s="19">
        <f t="shared" si="61"/>
        <v>24000</v>
      </c>
      <c r="L429" s="19"/>
      <c r="M429" s="19">
        <v>24000</v>
      </c>
      <c r="N429" s="19">
        <v>6000</v>
      </c>
      <c r="O429" s="19">
        <f t="shared" si="62"/>
        <v>190.49</v>
      </c>
      <c r="P429" s="19"/>
      <c r="Q429" s="19"/>
      <c r="R429" s="19"/>
      <c r="S429" s="19"/>
      <c r="T429" s="19"/>
      <c r="U429" s="19"/>
      <c r="V429" s="19"/>
      <c r="W429" s="19">
        <v>190.49</v>
      </c>
      <c r="X429" s="19"/>
      <c r="Y429" s="19">
        <f t="shared" si="63"/>
        <v>0</v>
      </c>
      <c r="Z429" s="19"/>
      <c r="AA429" s="19"/>
      <c r="AB429" s="19">
        <f t="shared" si="64"/>
        <v>30190.49</v>
      </c>
      <c r="AC429" s="19">
        <f t="shared" si="65"/>
        <v>30190.49</v>
      </c>
      <c r="AD429" s="19">
        <f t="shared" si="66"/>
        <v>15095.245000000001</v>
      </c>
      <c r="AE429" s="19" t="s">
        <v>48</v>
      </c>
      <c r="AF429" s="25">
        <v>14469.18</v>
      </c>
      <c r="AG429" s="31">
        <f t="shared" si="67"/>
        <v>4.32688652708723E-2</v>
      </c>
      <c r="AH429" t="e">
        <f ca="1">IF(_xlfn.XLOOKUP(D429,'参考（不要动）'!A:A,'参考（不要动）'!B:B)&lt;1,"无养老金")</f>
        <v>#NAME?</v>
      </c>
      <c r="AI429" t="e">
        <f>IF(_xlfn.XLOOKUP(D429,'参考（不要动）'!D:D,'参考（不要动）'!E:E)&lt;1,"无公益岗工资")</f>
        <v>#N/A</v>
      </c>
      <c r="AJ429" t="e">
        <f ca="1">IF(_xlfn.XLOOKUP(D429,'参考（不要动）'!G:G,'参考（不要动）'!H:H)&lt;1,"无其他工资")</f>
        <v>#NAME?</v>
      </c>
      <c r="AK429" t="e">
        <f>IF(_xlfn.XLOOKUP(D429,'参考（不要动）'!J:J,'参考（不要动）'!K:K)&lt;1,"无低保金")</f>
        <v>#N/A</v>
      </c>
      <c r="AL429" t="e">
        <f>IF(_xlfn.XLOOKUP(D429,'参考（不要动）'!M:M,'参考（不要动）'!N:N)&lt;1,"无五保金")</f>
        <v>#N/A</v>
      </c>
      <c r="AM429" t="e">
        <f>IF(_xlfn.XLOOKUP(D429,'参考（不要动）'!P:P,'参考（不要动）'!Q:Q)&lt;1,"无产业奖励2000元")</f>
        <v>#N/A</v>
      </c>
      <c r="AN429" t="e">
        <f>_xlfn.XLOOKUP(D429,'参考（不要动）'!S:S,'参考（不要动）'!W:W)</f>
        <v>#N/A</v>
      </c>
      <c r="AO429" t="str">
        <f t="shared" si="68"/>
        <v>合格</v>
      </c>
      <c r="AP429" s="31" t="e">
        <f t="shared" si="69"/>
        <v>#DIV/0!</v>
      </c>
      <c r="AQ429" s="31" t="e">
        <f t="shared" si="70"/>
        <v>#DIV/0!</v>
      </c>
    </row>
    <row r="430" spans="1:43" ht="15">
      <c r="A430" s="18">
        <v>428</v>
      </c>
      <c r="B430" s="19" t="s">
        <v>1717</v>
      </c>
      <c r="C430" s="19" t="s">
        <v>1831</v>
      </c>
      <c r="D430" s="19" t="s">
        <v>1832</v>
      </c>
      <c r="E430" s="19" t="s">
        <v>1833</v>
      </c>
      <c r="F430" s="19" t="s">
        <v>442</v>
      </c>
      <c r="G430" s="51" t="s">
        <v>1831</v>
      </c>
      <c r="H430" s="19">
        <v>5</v>
      </c>
      <c r="I430" s="19">
        <v>5</v>
      </c>
      <c r="J430" s="19" t="s">
        <v>47</v>
      </c>
      <c r="K430" s="19">
        <f t="shared" si="61"/>
        <v>92760</v>
      </c>
      <c r="L430" s="19">
        <v>8760</v>
      </c>
      <c r="M430" s="19">
        <v>84000</v>
      </c>
      <c r="N430" s="19">
        <v>9000</v>
      </c>
      <c r="O430" s="19">
        <f t="shared" si="62"/>
        <v>5328.82</v>
      </c>
      <c r="P430" s="19"/>
      <c r="Q430" s="19"/>
      <c r="R430" s="19"/>
      <c r="S430" s="19"/>
      <c r="T430" s="19">
        <v>44.96</v>
      </c>
      <c r="U430" s="19"/>
      <c r="V430" s="19">
        <v>2400</v>
      </c>
      <c r="W430" s="19">
        <v>2883.86</v>
      </c>
      <c r="X430" s="19"/>
      <c r="Y430" s="19">
        <f t="shared" si="63"/>
        <v>0</v>
      </c>
      <c r="Z430" s="19"/>
      <c r="AA430" s="19"/>
      <c r="AB430" s="19">
        <f t="shared" si="64"/>
        <v>107088.82</v>
      </c>
      <c r="AC430" s="19">
        <f t="shared" si="65"/>
        <v>107088.82</v>
      </c>
      <c r="AD430" s="19">
        <f t="shared" si="66"/>
        <v>21417.763999999999</v>
      </c>
      <c r="AE430" s="19" t="s">
        <v>48</v>
      </c>
      <c r="AF430" s="25">
        <v>18562.900000000001</v>
      </c>
      <c r="AG430" s="30">
        <f t="shared" si="67"/>
        <v>0.15379407312435001</v>
      </c>
      <c r="AH430" t="e">
        <f ca="1">IF(_xlfn.XLOOKUP(D430,'参考（不要动）'!A:A,'参考（不要动）'!B:B)&lt;1,"无养老金")</f>
        <v>#NAME?</v>
      </c>
      <c r="AI430" t="b">
        <f>IF(_xlfn.XLOOKUP(D430,'参考（不要动）'!D:D,'参考（不要动）'!E:E)&lt;1,"无公益岗工资")</f>
        <v>0</v>
      </c>
      <c r="AJ430" t="e">
        <f ca="1">IF(_xlfn.XLOOKUP(D430,'参考（不要动）'!G:G,'参考（不要动）'!H:H)&lt;1,"无其他工资")</f>
        <v>#NAME?</v>
      </c>
      <c r="AK430" t="e">
        <f>IF(_xlfn.XLOOKUP(D430,'参考（不要动）'!J:J,'参考（不要动）'!K:K)&lt;1,"无低保金")</f>
        <v>#N/A</v>
      </c>
      <c r="AL430" t="e">
        <f>IF(_xlfn.XLOOKUP(D430,'参考（不要动）'!M:M,'参考（不要动）'!N:N)&lt;1,"无五保金")</f>
        <v>#N/A</v>
      </c>
      <c r="AM430" t="e">
        <f>IF(_xlfn.XLOOKUP(D430,'参考（不要动）'!P:P,'参考（不要动）'!Q:Q)&lt;1,"无产业奖励2000元")</f>
        <v>#N/A</v>
      </c>
      <c r="AN430">
        <v>0</v>
      </c>
      <c r="AO430" t="str">
        <f t="shared" si="68"/>
        <v>合格</v>
      </c>
      <c r="AP430" s="31" t="e">
        <f t="shared" si="69"/>
        <v>#DIV/0!</v>
      </c>
      <c r="AQ430" s="31" t="e">
        <f t="shared" si="70"/>
        <v>#DIV/0!</v>
      </c>
    </row>
    <row r="431" spans="1:43" ht="15">
      <c r="A431" s="18">
        <v>429</v>
      </c>
      <c r="B431" s="19" t="s">
        <v>1717</v>
      </c>
      <c r="C431" s="19" t="s">
        <v>1834</v>
      </c>
      <c r="D431" s="19" t="s">
        <v>1835</v>
      </c>
      <c r="E431" s="19" t="s">
        <v>1836</v>
      </c>
      <c r="F431" s="19" t="s">
        <v>1837</v>
      </c>
      <c r="G431" s="51" t="s">
        <v>1834</v>
      </c>
      <c r="H431" s="19">
        <v>2</v>
      </c>
      <c r="I431" s="19">
        <v>2</v>
      </c>
      <c r="J431" s="19" t="s">
        <v>47</v>
      </c>
      <c r="K431" s="19">
        <f t="shared" si="61"/>
        <v>34000</v>
      </c>
      <c r="L431" s="19"/>
      <c r="M431" s="19">
        <v>34000</v>
      </c>
      <c r="N431" s="19">
        <v>4500</v>
      </c>
      <c r="O431" s="19">
        <f t="shared" si="62"/>
        <v>1052.81</v>
      </c>
      <c r="P431" s="19"/>
      <c r="Q431" s="19"/>
      <c r="R431" s="19"/>
      <c r="S431" s="19"/>
      <c r="T431" s="19">
        <v>74.94</v>
      </c>
      <c r="U431" s="19"/>
      <c r="V431" s="19">
        <v>500</v>
      </c>
      <c r="W431" s="19">
        <v>477.87</v>
      </c>
      <c r="X431" s="19"/>
      <c r="Y431" s="19">
        <f t="shared" si="63"/>
        <v>0</v>
      </c>
      <c r="Z431" s="19"/>
      <c r="AA431" s="19"/>
      <c r="AB431" s="19">
        <f t="shared" si="64"/>
        <v>39552.81</v>
      </c>
      <c r="AC431" s="19">
        <f t="shared" si="65"/>
        <v>39552.81</v>
      </c>
      <c r="AD431" s="19">
        <f t="shared" si="66"/>
        <v>19776.404999999999</v>
      </c>
      <c r="AE431" s="19" t="s">
        <v>48</v>
      </c>
      <c r="AF431" s="25">
        <v>14920.52</v>
      </c>
      <c r="AG431" s="32">
        <f t="shared" si="67"/>
        <v>0.32545011836048598</v>
      </c>
      <c r="AH431" t="e">
        <f ca="1">IF(_xlfn.XLOOKUP(D431,'参考（不要动）'!A:A,'参考（不要动）'!B:B)&lt;1,"无养老金")</f>
        <v>#NAME?</v>
      </c>
      <c r="AI431" t="e">
        <f>IF(_xlfn.XLOOKUP(D431,'参考（不要动）'!D:D,'参考（不要动）'!E:E)&lt;1,"无公益岗工资")</f>
        <v>#N/A</v>
      </c>
      <c r="AJ431" t="e">
        <f ca="1">IF(_xlfn.XLOOKUP(D431,'参考（不要动）'!G:G,'参考（不要动）'!H:H)&lt;1,"无其他工资")</f>
        <v>#NAME?</v>
      </c>
      <c r="AK431" t="e">
        <f>IF(_xlfn.XLOOKUP(D431,'参考（不要动）'!J:J,'参考（不要动）'!K:K)&lt;1,"无低保金")</f>
        <v>#N/A</v>
      </c>
      <c r="AL431" t="e">
        <f>IF(_xlfn.XLOOKUP(D431,'参考（不要动）'!M:M,'参考（不要动）'!N:N)&lt;1,"无五保金")</f>
        <v>#N/A</v>
      </c>
      <c r="AM431" t="e">
        <f>IF(_xlfn.XLOOKUP(D431,'参考（不要动）'!P:P,'参考（不要动）'!Q:Q)&lt;1,"无产业奖励2000元")</f>
        <v>#N/A</v>
      </c>
      <c r="AN431">
        <v>0</v>
      </c>
      <c r="AO431" t="str">
        <f t="shared" si="68"/>
        <v>合格</v>
      </c>
      <c r="AP431" s="31" t="e">
        <f t="shared" si="69"/>
        <v>#DIV/0!</v>
      </c>
      <c r="AQ431" s="31" t="e">
        <f t="shared" si="70"/>
        <v>#DIV/0!</v>
      </c>
    </row>
    <row r="432" spans="1:43" ht="15">
      <c r="A432" s="18">
        <v>430</v>
      </c>
      <c r="B432" s="19" t="s">
        <v>1717</v>
      </c>
      <c r="C432" s="19" t="s">
        <v>1838</v>
      </c>
      <c r="D432" s="19" t="s">
        <v>1839</v>
      </c>
      <c r="E432" s="19" t="s">
        <v>1840</v>
      </c>
      <c r="F432" s="19" t="s">
        <v>1841</v>
      </c>
      <c r="G432" s="51" t="s">
        <v>1842</v>
      </c>
      <c r="H432" s="19">
        <v>2</v>
      </c>
      <c r="I432" s="19">
        <v>2</v>
      </c>
      <c r="J432" s="19" t="s">
        <v>47</v>
      </c>
      <c r="K432" s="19">
        <f t="shared" si="61"/>
        <v>8760</v>
      </c>
      <c r="L432" s="19">
        <v>8760</v>
      </c>
      <c r="M432" s="19"/>
      <c r="N432" s="19">
        <v>6000</v>
      </c>
      <c r="O432" s="19">
        <f t="shared" si="62"/>
        <v>20304.37</v>
      </c>
      <c r="P432" s="19">
        <v>9830</v>
      </c>
      <c r="Q432" s="19"/>
      <c r="R432" s="19">
        <v>3960</v>
      </c>
      <c r="S432" s="19"/>
      <c r="T432" s="19"/>
      <c r="U432" s="19"/>
      <c r="V432" s="19"/>
      <c r="W432" s="19">
        <v>6514.37</v>
      </c>
      <c r="X432" s="19"/>
      <c r="Y432" s="19">
        <f t="shared" si="63"/>
        <v>0</v>
      </c>
      <c r="Z432" s="19"/>
      <c r="AA432" s="19"/>
      <c r="AB432" s="19">
        <f t="shared" si="64"/>
        <v>35064.370000000003</v>
      </c>
      <c r="AC432" s="19">
        <f t="shared" si="65"/>
        <v>35064.370000000003</v>
      </c>
      <c r="AD432" s="19">
        <f t="shared" si="66"/>
        <v>17532.185000000001</v>
      </c>
      <c r="AE432" s="19" t="s">
        <v>48</v>
      </c>
      <c r="AF432" s="25">
        <v>10895.39</v>
      </c>
      <c r="AG432" s="32">
        <f t="shared" si="67"/>
        <v>0.60913790144272095</v>
      </c>
      <c r="AH432" t="e">
        <f ca="1">IF(_xlfn.XLOOKUP(D432,'参考（不要动）'!A:A,'参考（不要动）'!B:B)&lt;1,"无养老金")</f>
        <v>#NAME?</v>
      </c>
      <c r="AI432" t="b">
        <f>IF(_xlfn.XLOOKUP(D432,'参考（不要动）'!D:D,'参考（不要动）'!E:E)&lt;1,"无公益岗工资")</f>
        <v>0</v>
      </c>
      <c r="AJ432" t="e">
        <f ca="1">IF(_xlfn.XLOOKUP(D432,'参考（不要动）'!G:G,'参考（不要动）'!H:H)&lt;1,"无其他工资")</f>
        <v>#NAME?</v>
      </c>
      <c r="AK432" t="b">
        <f>IF(_xlfn.XLOOKUP(D432,'参考（不要动）'!J:J,'参考（不要动）'!K:K)&lt;1,"无低保金")</f>
        <v>0</v>
      </c>
      <c r="AL432" t="e">
        <f>IF(_xlfn.XLOOKUP(D432,'参考（不要动）'!M:M,'参考（不要动）'!N:N)&lt;1,"无五保金")</f>
        <v>#N/A</v>
      </c>
      <c r="AM432" t="e">
        <f>IF(_xlfn.XLOOKUP(D432,'参考（不要动）'!P:P,'参考（不要动）'!Q:Q)&lt;1,"无产业奖励2000元")</f>
        <v>#N/A</v>
      </c>
      <c r="AN432" t="e">
        <f>_xlfn.XLOOKUP(D432,'参考（不要动）'!S:S,'参考（不要动）'!W:W)</f>
        <v>#N/A</v>
      </c>
      <c r="AO432" t="str">
        <f t="shared" si="68"/>
        <v>合格</v>
      </c>
      <c r="AP432" s="31" t="e">
        <f t="shared" si="69"/>
        <v>#DIV/0!</v>
      </c>
      <c r="AQ432" s="31" t="e">
        <f t="shared" si="70"/>
        <v>#DIV/0!</v>
      </c>
    </row>
    <row r="433" spans="1:43" ht="15">
      <c r="A433" s="18">
        <v>431</v>
      </c>
      <c r="B433" s="19" t="s">
        <v>1717</v>
      </c>
      <c r="C433" s="19" t="s">
        <v>1843</v>
      </c>
      <c r="D433" s="19" t="s">
        <v>1844</v>
      </c>
      <c r="E433" s="19" t="s">
        <v>1845</v>
      </c>
      <c r="F433" s="19" t="s">
        <v>1846</v>
      </c>
      <c r="G433" s="51" t="s">
        <v>1843</v>
      </c>
      <c r="H433" s="19">
        <v>2</v>
      </c>
      <c r="I433" s="19">
        <v>2</v>
      </c>
      <c r="J433" s="19" t="s">
        <v>47</v>
      </c>
      <c r="K433" s="19">
        <f t="shared" si="61"/>
        <v>40000</v>
      </c>
      <c r="L433" s="19"/>
      <c r="M433" s="19">
        <v>40000</v>
      </c>
      <c r="N433" s="19"/>
      <c r="O433" s="19">
        <f t="shared" si="62"/>
        <v>5984.25</v>
      </c>
      <c r="P433" s="19"/>
      <c r="Q433" s="19"/>
      <c r="R433" s="19">
        <v>4080</v>
      </c>
      <c r="S433" s="19"/>
      <c r="T433" s="19"/>
      <c r="U433" s="19"/>
      <c r="V433" s="19"/>
      <c r="W433" s="19">
        <v>1904.25</v>
      </c>
      <c r="X433" s="19">
        <v>25600</v>
      </c>
      <c r="Y433" s="19">
        <f t="shared" si="63"/>
        <v>9600</v>
      </c>
      <c r="Z433" s="19">
        <v>9600</v>
      </c>
      <c r="AA433" s="19"/>
      <c r="AB433" s="19">
        <f t="shared" si="64"/>
        <v>71584.25</v>
      </c>
      <c r="AC433" s="19">
        <f t="shared" si="65"/>
        <v>61984.25</v>
      </c>
      <c r="AD433" s="19">
        <f t="shared" si="66"/>
        <v>30992.125</v>
      </c>
      <c r="AE433" s="19" t="s">
        <v>48</v>
      </c>
      <c r="AF433" s="25">
        <v>27770.54</v>
      </c>
      <c r="AG433" s="30">
        <f t="shared" si="67"/>
        <v>0.116007286858664</v>
      </c>
      <c r="AH433" t="e">
        <f ca="1">IF(_xlfn.XLOOKUP(D433,'参考（不要动）'!A:A,'参考（不要动）'!B:B)&lt;1,"无养老金")</f>
        <v>#NAME?</v>
      </c>
      <c r="AI433" t="e">
        <f>IF(_xlfn.XLOOKUP(D433,'参考（不要动）'!D:D,'参考（不要动）'!E:E)&lt;1,"无公益岗工资")</f>
        <v>#N/A</v>
      </c>
      <c r="AJ433" t="e">
        <f ca="1">IF(_xlfn.XLOOKUP(D433,'参考（不要动）'!G:G,'参考（不要动）'!H:H)&lt;1,"无其他工资")</f>
        <v>#NAME?</v>
      </c>
      <c r="AK433" t="e">
        <f>IF(_xlfn.XLOOKUP(D433,'参考（不要动）'!J:J,'参考（不要动）'!K:K)&lt;1,"无低保金")</f>
        <v>#N/A</v>
      </c>
      <c r="AL433" t="e">
        <f>IF(_xlfn.XLOOKUP(D433,'参考（不要动）'!M:M,'参考（不要动）'!N:N)&lt;1,"无五保金")</f>
        <v>#N/A</v>
      </c>
      <c r="AM433" t="e">
        <f>IF(_xlfn.XLOOKUP(D433,'参考（不要动）'!P:P,'参考（不要动）'!Q:Q)&lt;1,"无产业奖励2000元")</f>
        <v>#N/A</v>
      </c>
      <c r="AN433" t="e">
        <f>_xlfn.XLOOKUP(D433,'参考（不要动）'!S:S,'参考（不要动）'!W:W)</f>
        <v>#N/A</v>
      </c>
      <c r="AO433" t="str">
        <f t="shared" si="68"/>
        <v>合格</v>
      </c>
      <c r="AP433" s="31">
        <f t="shared" si="69"/>
        <v>0.375</v>
      </c>
      <c r="AQ433" s="31" t="str">
        <f t="shared" si="70"/>
        <v>合格</v>
      </c>
    </row>
    <row r="434" spans="1:43" ht="15">
      <c r="A434" s="18">
        <v>432</v>
      </c>
      <c r="B434" s="19" t="s">
        <v>1717</v>
      </c>
      <c r="C434" s="19" t="s">
        <v>1847</v>
      </c>
      <c r="D434" s="19" t="s">
        <v>1848</v>
      </c>
      <c r="E434" s="19" t="s">
        <v>1849</v>
      </c>
      <c r="F434" s="19" t="s">
        <v>1850</v>
      </c>
      <c r="G434" s="51" t="s">
        <v>1847</v>
      </c>
      <c r="H434" s="19">
        <v>3</v>
      </c>
      <c r="I434" s="19">
        <v>3</v>
      </c>
      <c r="J434" s="19" t="s">
        <v>47</v>
      </c>
      <c r="K434" s="19">
        <f t="shared" si="61"/>
        <v>32760</v>
      </c>
      <c r="L434" s="19">
        <v>8760</v>
      </c>
      <c r="M434" s="19">
        <v>24000</v>
      </c>
      <c r="N434" s="19"/>
      <c r="O434" s="19">
        <f t="shared" si="62"/>
        <v>9614.65</v>
      </c>
      <c r="P434" s="19"/>
      <c r="Q434" s="19"/>
      <c r="R434" s="19">
        <v>4080</v>
      </c>
      <c r="S434" s="19"/>
      <c r="T434" s="19">
        <v>44.96</v>
      </c>
      <c r="U434" s="19"/>
      <c r="V434" s="19"/>
      <c r="W434" s="19">
        <v>5489.69</v>
      </c>
      <c r="X434" s="19">
        <v>32000</v>
      </c>
      <c r="Y434" s="19">
        <f t="shared" si="63"/>
        <v>12000</v>
      </c>
      <c r="Z434" s="19">
        <v>12000</v>
      </c>
      <c r="AA434" s="19"/>
      <c r="AB434" s="19">
        <f t="shared" si="64"/>
        <v>74374.649999999994</v>
      </c>
      <c r="AC434" s="19">
        <f t="shared" si="65"/>
        <v>62374.65</v>
      </c>
      <c r="AD434" s="19">
        <f t="shared" si="66"/>
        <v>20791.55</v>
      </c>
      <c r="AE434" s="19" t="s">
        <v>48</v>
      </c>
      <c r="AF434" s="25">
        <v>17085.07</v>
      </c>
      <c r="AG434" s="32">
        <f t="shared" si="67"/>
        <v>0.21694262885665699</v>
      </c>
      <c r="AH434" t="e">
        <f ca="1">IF(_xlfn.XLOOKUP(D434,'参考（不要动）'!A:A,'参考（不要动）'!B:B)&lt;1,"无养老金")</f>
        <v>#NAME?</v>
      </c>
      <c r="AI434" t="b">
        <f>IF(_xlfn.XLOOKUP(D434,'参考（不要动）'!D:D,'参考（不要动）'!E:E)&lt;1,"无公益岗工资")</f>
        <v>0</v>
      </c>
      <c r="AJ434" t="e">
        <f ca="1">IF(_xlfn.XLOOKUP(D434,'参考（不要动）'!G:G,'参考（不要动）'!H:H)&lt;1,"无其他工资")</f>
        <v>#NAME?</v>
      </c>
      <c r="AK434" t="e">
        <f>IF(_xlfn.XLOOKUP(D434,'参考（不要动）'!J:J,'参考（不要动）'!K:K)&lt;1,"无低保金")</f>
        <v>#N/A</v>
      </c>
      <c r="AL434" t="e">
        <f>IF(_xlfn.XLOOKUP(D434,'参考（不要动）'!M:M,'参考（不要动）'!N:N)&lt;1,"无五保金")</f>
        <v>#N/A</v>
      </c>
      <c r="AM434" t="e">
        <f>IF(_xlfn.XLOOKUP(D434,'参考（不要动）'!P:P,'参考（不要动）'!Q:Q)&lt;1,"无产业奖励2000元")</f>
        <v>#N/A</v>
      </c>
      <c r="AN434" t="e">
        <f>_xlfn.XLOOKUP(D434,'参考（不要动）'!S:S,'参考（不要动）'!W:W)</f>
        <v>#N/A</v>
      </c>
      <c r="AO434" t="str">
        <f t="shared" si="68"/>
        <v>合格</v>
      </c>
      <c r="AP434" s="31">
        <f t="shared" si="69"/>
        <v>0.375</v>
      </c>
      <c r="AQ434" s="31" t="str">
        <f t="shared" si="70"/>
        <v>合格</v>
      </c>
    </row>
    <row r="435" spans="1:43" ht="15">
      <c r="A435" s="18">
        <v>433</v>
      </c>
      <c r="B435" s="19" t="s">
        <v>1717</v>
      </c>
      <c r="C435" s="19" t="s">
        <v>1851</v>
      </c>
      <c r="D435" s="19" t="s">
        <v>1852</v>
      </c>
      <c r="E435" s="19" t="s">
        <v>1853</v>
      </c>
      <c r="F435" s="19" t="s">
        <v>1854</v>
      </c>
      <c r="G435" s="51" t="s">
        <v>1851</v>
      </c>
      <c r="H435" s="19">
        <v>1</v>
      </c>
      <c r="I435" s="19">
        <v>1</v>
      </c>
      <c r="J435" s="19" t="s">
        <v>47</v>
      </c>
      <c r="K435" s="19">
        <f t="shared" si="61"/>
        <v>0</v>
      </c>
      <c r="L435" s="19"/>
      <c r="M435" s="19"/>
      <c r="N435" s="19">
        <v>3200</v>
      </c>
      <c r="O435" s="19">
        <f t="shared" si="62"/>
        <v>14452.06</v>
      </c>
      <c r="P435" s="19">
        <v>3595</v>
      </c>
      <c r="Q435" s="19"/>
      <c r="R435" s="19">
        <v>2100</v>
      </c>
      <c r="S435" s="19"/>
      <c r="T435" s="19"/>
      <c r="U435" s="19"/>
      <c r="V435" s="19"/>
      <c r="W435" s="19">
        <v>8757.06</v>
      </c>
      <c r="X435" s="19"/>
      <c r="Y435" s="19">
        <f t="shared" si="63"/>
        <v>0</v>
      </c>
      <c r="Z435" s="19"/>
      <c r="AA435" s="19"/>
      <c r="AB435" s="19">
        <f t="shared" si="64"/>
        <v>17652.060000000001</v>
      </c>
      <c r="AC435" s="19">
        <f t="shared" si="65"/>
        <v>17652.060000000001</v>
      </c>
      <c r="AD435" s="19">
        <f t="shared" si="66"/>
        <v>17652.060000000001</v>
      </c>
      <c r="AE435" s="19" t="s">
        <v>48</v>
      </c>
      <c r="AF435" s="25">
        <v>15939.71</v>
      </c>
      <c r="AG435" s="30">
        <f t="shared" si="67"/>
        <v>0.107426672128916</v>
      </c>
      <c r="AH435" t="e">
        <f ca="1">IF(_xlfn.XLOOKUP(D435,'参考（不要动）'!A:A,'参考（不要动）'!B:B)&lt;1,"无养老金")</f>
        <v>#NAME?</v>
      </c>
      <c r="AI435" t="e">
        <f>IF(_xlfn.XLOOKUP(D435,'参考（不要动）'!D:D,'参考（不要动）'!E:E)&lt;1,"无公益岗工资")</f>
        <v>#N/A</v>
      </c>
      <c r="AJ435" t="e">
        <f ca="1">IF(_xlfn.XLOOKUP(D435,'参考（不要动）'!G:G,'参考（不要动）'!H:H)&lt;1,"无其他工资")</f>
        <v>#NAME?</v>
      </c>
      <c r="AK435" t="b">
        <f>IF(_xlfn.XLOOKUP(D435,'参考（不要动）'!J:J,'参考（不要动）'!K:K)&lt;1,"无低保金")</f>
        <v>0</v>
      </c>
      <c r="AL435" t="e">
        <f>IF(_xlfn.XLOOKUP(D435,'参考（不要动）'!M:M,'参考（不要动）'!N:N)&lt;1,"无五保金")</f>
        <v>#N/A</v>
      </c>
      <c r="AM435" t="e">
        <f>IF(_xlfn.XLOOKUP(D435,'参考（不要动）'!P:P,'参考（不要动）'!Q:Q)&lt;1,"无产业奖励2000元")</f>
        <v>#N/A</v>
      </c>
      <c r="AN435" t="e">
        <f>_xlfn.XLOOKUP(D435,'参考（不要动）'!S:S,'参考（不要动）'!W:W)</f>
        <v>#N/A</v>
      </c>
      <c r="AO435" t="str">
        <f t="shared" si="68"/>
        <v>合格</v>
      </c>
      <c r="AP435" s="31" t="e">
        <f t="shared" si="69"/>
        <v>#DIV/0!</v>
      </c>
      <c r="AQ435" s="31" t="e">
        <f t="shared" si="70"/>
        <v>#DIV/0!</v>
      </c>
    </row>
    <row r="436" spans="1:43" ht="15">
      <c r="A436" s="18">
        <v>434</v>
      </c>
      <c r="B436" s="19" t="s">
        <v>1717</v>
      </c>
      <c r="C436" s="19" t="s">
        <v>1855</v>
      </c>
      <c r="D436" s="19" t="s">
        <v>1856</v>
      </c>
      <c r="E436" s="19" t="s">
        <v>1857</v>
      </c>
      <c r="F436" s="19" t="s">
        <v>1858</v>
      </c>
      <c r="G436" s="51" t="s">
        <v>1855</v>
      </c>
      <c r="H436" s="19">
        <v>5</v>
      </c>
      <c r="I436" s="19">
        <v>5</v>
      </c>
      <c r="J436" s="19" t="s">
        <v>47</v>
      </c>
      <c r="K436" s="19">
        <f t="shared" si="61"/>
        <v>58760</v>
      </c>
      <c r="L436" s="19">
        <v>8760</v>
      </c>
      <c r="M436" s="19">
        <v>50000</v>
      </c>
      <c r="N436" s="19"/>
      <c r="O436" s="19">
        <f t="shared" si="62"/>
        <v>6464.82</v>
      </c>
      <c r="P436" s="19"/>
      <c r="Q436" s="19"/>
      <c r="R436" s="19">
        <v>4080</v>
      </c>
      <c r="S436" s="19"/>
      <c r="T436" s="19"/>
      <c r="U436" s="19"/>
      <c r="V436" s="19"/>
      <c r="W436" s="19">
        <v>2384.8200000000002</v>
      </c>
      <c r="X436" s="19">
        <v>30400</v>
      </c>
      <c r="Y436" s="19">
        <f t="shared" si="63"/>
        <v>11400</v>
      </c>
      <c r="Z436" s="19">
        <v>11400</v>
      </c>
      <c r="AA436" s="19"/>
      <c r="AB436" s="19">
        <f t="shared" si="64"/>
        <v>95624.82</v>
      </c>
      <c r="AC436" s="19">
        <f t="shared" si="65"/>
        <v>84224.82</v>
      </c>
      <c r="AD436" s="19">
        <f t="shared" si="66"/>
        <v>16844.964</v>
      </c>
      <c r="AE436" s="19" t="s">
        <v>48</v>
      </c>
      <c r="AF436" s="25">
        <v>15233.91</v>
      </c>
      <c r="AG436" s="30">
        <f t="shared" si="67"/>
        <v>0.10575446487474301</v>
      </c>
      <c r="AH436" t="e">
        <f ca="1">IF(_xlfn.XLOOKUP(D436,'参考（不要动）'!A:A,'参考（不要动）'!B:B)&lt;1,"无养老金")</f>
        <v>#NAME?</v>
      </c>
      <c r="AI436" t="b">
        <f>IF(_xlfn.XLOOKUP(D436,'参考（不要动）'!D:D,'参考（不要动）'!E:E)&lt;1,"无公益岗工资")</f>
        <v>0</v>
      </c>
      <c r="AJ436" t="e">
        <f ca="1">IF(_xlfn.XLOOKUP(D436,'参考（不要动）'!G:G,'参考（不要动）'!H:H)&lt;1,"无其他工资")</f>
        <v>#NAME?</v>
      </c>
      <c r="AK436" t="e">
        <f>IF(_xlfn.XLOOKUP(D436,'参考（不要动）'!J:J,'参考（不要动）'!K:K)&lt;1,"无低保金")</f>
        <v>#N/A</v>
      </c>
      <c r="AL436" t="e">
        <f>IF(_xlfn.XLOOKUP(D436,'参考（不要动）'!M:M,'参考（不要动）'!N:N)&lt;1,"无五保金")</f>
        <v>#N/A</v>
      </c>
      <c r="AM436" t="e">
        <f>IF(_xlfn.XLOOKUP(D436,'参考（不要动）'!P:P,'参考（不要动）'!Q:Q)&lt;1,"无产业奖励2000元")</f>
        <v>#N/A</v>
      </c>
      <c r="AN436" t="e">
        <f>_xlfn.XLOOKUP(D436,'参考（不要动）'!S:S,'参考（不要动）'!W:W)</f>
        <v>#N/A</v>
      </c>
      <c r="AO436" t="str">
        <f t="shared" si="68"/>
        <v>合格</v>
      </c>
      <c r="AP436" s="31">
        <f t="shared" si="69"/>
        <v>0.375</v>
      </c>
      <c r="AQ436" s="31" t="str">
        <f t="shared" si="70"/>
        <v>合格</v>
      </c>
    </row>
    <row r="437" spans="1:43" ht="15">
      <c r="A437" s="18">
        <v>435</v>
      </c>
      <c r="B437" s="19" t="s">
        <v>1717</v>
      </c>
      <c r="C437" s="19" t="s">
        <v>1859</v>
      </c>
      <c r="D437" s="19" t="s">
        <v>1860</v>
      </c>
      <c r="E437" s="19" t="s">
        <v>1861</v>
      </c>
      <c r="F437" s="19" t="s">
        <v>1862</v>
      </c>
      <c r="G437" s="51" t="s">
        <v>1859</v>
      </c>
      <c r="H437" s="19">
        <v>2</v>
      </c>
      <c r="I437" s="19">
        <v>2</v>
      </c>
      <c r="J437" s="19" t="s">
        <v>47</v>
      </c>
      <c r="K437" s="19">
        <f t="shared" si="61"/>
        <v>0</v>
      </c>
      <c r="L437" s="19"/>
      <c r="M437" s="19"/>
      <c r="N437" s="19"/>
      <c r="O437" s="19">
        <f t="shared" si="62"/>
        <v>3303.22</v>
      </c>
      <c r="P437" s="19"/>
      <c r="Q437" s="19"/>
      <c r="R437" s="19"/>
      <c r="S437" s="19"/>
      <c r="T437" s="19"/>
      <c r="U437" s="19"/>
      <c r="V437" s="19"/>
      <c r="W437" s="19">
        <v>3303.22</v>
      </c>
      <c r="X437" s="19">
        <v>74800</v>
      </c>
      <c r="Y437" s="19">
        <f t="shared" si="63"/>
        <v>26400</v>
      </c>
      <c r="Z437" s="19">
        <v>26400</v>
      </c>
      <c r="AA437" s="19"/>
      <c r="AB437" s="19">
        <f t="shared" si="64"/>
        <v>78103.22</v>
      </c>
      <c r="AC437" s="19">
        <f t="shared" si="65"/>
        <v>51703.22</v>
      </c>
      <c r="AD437" s="19">
        <f t="shared" si="66"/>
        <v>25851.61</v>
      </c>
      <c r="AE437" s="19" t="s">
        <v>53</v>
      </c>
      <c r="AF437" s="25">
        <v>23282.06</v>
      </c>
      <c r="AG437" s="30">
        <f t="shared" si="67"/>
        <v>0.110366093034723</v>
      </c>
      <c r="AH437" t="e">
        <f ca="1">IF(_xlfn.XLOOKUP(D437,'参考（不要动）'!A:A,'参考（不要动）'!B:B)&lt;1,"无养老金")</f>
        <v>#NAME?</v>
      </c>
      <c r="AI437" t="e">
        <f>IF(_xlfn.XLOOKUP(D437,'参考（不要动）'!D:D,'参考（不要动）'!E:E)&lt;1,"无公益岗工资")</f>
        <v>#N/A</v>
      </c>
      <c r="AJ437" t="e">
        <f ca="1">IF(_xlfn.XLOOKUP(D437,'参考（不要动）'!G:G,'参考（不要动）'!H:H)&lt;1,"无其他工资")</f>
        <v>#NAME?</v>
      </c>
      <c r="AK437" t="e">
        <f>IF(_xlfn.XLOOKUP(D437,'参考（不要动）'!J:J,'参考（不要动）'!K:K)&lt;1,"无低保金")</f>
        <v>#N/A</v>
      </c>
      <c r="AL437" t="e">
        <f>IF(_xlfn.XLOOKUP(D437,'参考（不要动）'!M:M,'参考（不要动）'!N:N)&lt;1,"无五保金")</f>
        <v>#N/A</v>
      </c>
      <c r="AM437" t="e">
        <f>IF(_xlfn.XLOOKUP(D437,'参考（不要动）'!P:P,'参考（不要动）'!Q:Q)&lt;1,"无产业奖励2000元")</f>
        <v>#N/A</v>
      </c>
      <c r="AN437" t="e">
        <f>_xlfn.XLOOKUP(D437,'参考（不要动）'!S:S,'参考（不要动）'!W:W)</f>
        <v>#N/A</v>
      </c>
      <c r="AO437" t="str">
        <f t="shared" si="68"/>
        <v>合格</v>
      </c>
      <c r="AP437" s="31">
        <f t="shared" si="69"/>
        <v>0.35294117647058798</v>
      </c>
      <c r="AQ437" s="31" t="str">
        <f t="shared" si="70"/>
        <v>合格</v>
      </c>
    </row>
    <row r="438" spans="1:43" ht="15">
      <c r="A438" s="18">
        <v>436</v>
      </c>
      <c r="B438" s="19" t="s">
        <v>1717</v>
      </c>
      <c r="C438" s="19" t="s">
        <v>1863</v>
      </c>
      <c r="D438" s="19" t="s">
        <v>1864</v>
      </c>
      <c r="E438" s="19" t="s">
        <v>1865</v>
      </c>
      <c r="F438" s="19" t="s">
        <v>1866</v>
      </c>
      <c r="G438" s="51" t="s">
        <v>1863</v>
      </c>
      <c r="H438" s="19">
        <v>4</v>
      </c>
      <c r="I438" s="19">
        <v>4</v>
      </c>
      <c r="J438" s="19" t="s">
        <v>47</v>
      </c>
      <c r="K438" s="19">
        <f t="shared" si="61"/>
        <v>8800</v>
      </c>
      <c r="L438" s="19">
        <v>8800</v>
      </c>
      <c r="M438" s="19"/>
      <c r="N438" s="19"/>
      <c r="O438" s="19">
        <f t="shared" si="62"/>
        <v>5841.2</v>
      </c>
      <c r="P438" s="19">
        <v>4295</v>
      </c>
      <c r="Q438" s="19"/>
      <c r="R438" s="19"/>
      <c r="S438" s="19"/>
      <c r="T438" s="19"/>
      <c r="U438" s="19"/>
      <c r="V438" s="19"/>
      <c r="W438" s="19">
        <v>1546.2</v>
      </c>
      <c r="X438" s="19">
        <v>162000</v>
      </c>
      <c r="Y438" s="19">
        <f t="shared" si="63"/>
        <v>70800</v>
      </c>
      <c r="Z438" s="19">
        <v>70800</v>
      </c>
      <c r="AA438" s="19"/>
      <c r="AB438" s="19">
        <f t="shared" si="64"/>
        <v>176641.2</v>
      </c>
      <c r="AC438" s="19">
        <f t="shared" si="65"/>
        <v>105841.2</v>
      </c>
      <c r="AD438" s="19">
        <f t="shared" si="66"/>
        <v>26460.3</v>
      </c>
      <c r="AE438" s="19" t="s">
        <v>48</v>
      </c>
      <c r="AF438" s="25">
        <v>24699.33</v>
      </c>
      <c r="AG438" s="31">
        <f t="shared" si="67"/>
        <v>7.1296265931100097E-2</v>
      </c>
      <c r="AH438" t="e">
        <f ca="1">IF(_xlfn.XLOOKUP(D438,'参考（不要动）'!A:A,'参考（不要动）'!B:B)&lt;1,"无养老金")</f>
        <v>#NAME?</v>
      </c>
      <c r="AI438" t="b">
        <f>IF(_xlfn.XLOOKUP(D438,'参考（不要动）'!D:D,'参考（不要动）'!E:E)&lt;1,"无公益岗工资")</f>
        <v>0</v>
      </c>
      <c r="AJ438" t="e">
        <f ca="1">IF(_xlfn.XLOOKUP(D438,'参考（不要动）'!G:G,'参考（不要动）'!H:H)&lt;1,"无其他工资")</f>
        <v>#NAME?</v>
      </c>
      <c r="AK438" t="e">
        <f>IF(_xlfn.XLOOKUP(D438,'参考（不要动）'!J:J,'参考（不要动）'!K:K)&lt;1,"无低保金")</f>
        <v>#N/A</v>
      </c>
      <c r="AL438" t="e">
        <f>IF(_xlfn.XLOOKUP(D438,'参考（不要动）'!M:M,'参考（不要动）'!N:N)&lt;1,"无五保金")</f>
        <v>#N/A</v>
      </c>
      <c r="AM438" t="e">
        <f>IF(_xlfn.XLOOKUP(D438,'参考（不要动）'!P:P,'参考（不要动）'!Q:Q)&lt;1,"无产业奖励2000元")</f>
        <v>#N/A</v>
      </c>
      <c r="AN438" t="e">
        <f>_xlfn.XLOOKUP(D438,'参考（不要动）'!S:S,'参考（不要动）'!W:W)</f>
        <v>#N/A</v>
      </c>
      <c r="AO438" t="str">
        <f t="shared" si="68"/>
        <v>合格</v>
      </c>
      <c r="AP438" s="31">
        <f t="shared" si="69"/>
        <v>0.437037037037037</v>
      </c>
      <c r="AQ438" s="31" t="str">
        <f t="shared" si="70"/>
        <v>合格</v>
      </c>
    </row>
    <row r="439" spans="1:43" ht="15">
      <c r="A439" s="18">
        <v>437</v>
      </c>
      <c r="B439" s="19" t="s">
        <v>1717</v>
      </c>
      <c r="C439" s="19" t="s">
        <v>1867</v>
      </c>
      <c r="D439" s="19" t="s">
        <v>1868</v>
      </c>
      <c r="E439" s="19" t="s">
        <v>1869</v>
      </c>
      <c r="F439" s="19" t="s">
        <v>1870</v>
      </c>
      <c r="G439" s="51" t="s">
        <v>1867</v>
      </c>
      <c r="H439" s="19">
        <v>3</v>
      </c>
      <c r="I439" s="19">
        <v>3</v>
      </c>
      <c r="J439" s="19" t="s">
        <v>47</v>
      </c>
      <c r="K439" s="19">
        <f t="shared" si="61"/>
        <v>35000</v>
      </c>
      <c r="L439" s="19"/>
      <c r="M439" s="19">
        <v>35000</v>
      </c>
      <c r="N439" s="19">
        <v>8590</v>
      </c>
      <c r="O439" s="19">
        <f t="shared" si="62"/>
        <v>11918.75</v>
      </c>
      <c r="P439" s="19">
        <v>4295</v>
      </c>
      <c r="Q439" s="19"/>
      <c r="R439" s="19">
        <v>3960</v>
      </c>
      <c r="S439" s="19"/>
      <c r="T439" s="19"/>
      <c r="U439" s="19"/>
      <c r="V439" s="19">
        <v>1000</v>
      </c>
      <c r="W439" s="19">
        <v>2663.75</v>
      </c>
      <c r="X439" s="19">
        <v>20800</v>
      </c>
      <c r="Y439" s="19">
        <f t="shared" si="63"/>
        <v>7800</v>
      </c>
      <c r="Z439" s="19">
        <v>7800</v>
      </c>
      <c r="AA439" s="19"/>
      <c r="AB439" s="19">
        <f t="shared" si="64"/>
        <v>76308.75</v>
      </c>
      <c r="AC439" s="19">
        <f t="shared" si="65"/>
        <v>68508.75</v>
      </c>
      <c r="AD439" s="19">
        <f t="shared" si="66"/>
        <v>22836.25</v>
      </c>
      <c r="AE439" s="19" t="s">
        <v>53</v>
      </c>
      <c r="AF439" s="25">
        <v>17919.18</v>
      </c>
      <c r="AG439" s="32">
        <f t="shared" si="67"/>
        <v>0.27440262333432702</v>
      </c>
      <c r="AH439" t="e">
        <f ca="1">IF(_xlfn.XLOOKUP(D439,'参考（不要动）'!A:A,'参考（不要动）'!B:B)&lt;1,"无养老金")</f>
        <v>#NAME?</v>
      </c>
      <c r="AI439" t="e">
        <f>IF(_xlfn.XLOOKUP(D439,'参考（不要动）'!D:D,'参考（不要动）'!E:E)&lt;1,"无公益岗工资")</f>
        <v>#N/A</v>
      </c>
      <c r="AJ439" t="e">
        <f ca="1">IF(_xlfn.XLOOKUP(D439,'参考（不要动）'!G:G,'参考（不要动）'!H:H)&lt;1,"无其他工资")</f>
        <v>#NAME?</v>
      </c>
      <c r="AK439" t="b">
        <f>IF(_xlfn.XLOOKUP(D439,'参考（不要动）'!J:J,'参考（不要动）'!K:K)&lt;1,"无低保金")</f>
        <v>0</v>
      </c>
      <c r="AL439" t="e">
        <f>IF(_xlfn.XLOOKUP(D439,'参考（不要动）'!M:M,'参考（不要动）'!N:N)&lt;1,"无五保金")</f>
        <v>#N/A</v>
      </c>
      <c r="AM439" t="e">
        <f>IF(_xlfn.XLOOKUP(D439,'参考（不要动）'!P:P,'参考（不要动）'!Q:Q)&lt;1,"无产业奖励2000元")</f>
        <v>#N/A</v>
      </c>
      <c r="AN439">
        <v>0</v>
      </c>
      <c r="AO439" t="str">
        <f t="shared" si="68"/>
        <v>合格</v>
      </c>
      <c r="AP439" s="31">
        <f t="shared" si="69"/>
        <v>0.375</v>
      </c>
      <c r="AQ439" s="31" t="str">
        <f t="shared" si="70"/>
        <v>合格</v>
      </c>
    </row>
    <row r="440" spans="1:43" ht="15">
      <c r="A440" s="18">
        <v>438</v>
      </c>
      <c r="B440" s="19" t="s">
        <v>1717</v>
      </c>
      <c r="C440" s="19" t="s">
        <v>1871</v>
      </c>
      <c r="D440" s="19" t="s">
        <v>1872</v>
      </c>
      <c r="E440" s="19" t="s">
        <v>1873</v>
      </c>
      <c r="F440" s="19" t="s">
        <v>1874</v>
      </c>
      <c r="G440" s="51" t="s">
        <v>1871</v>
      </c>
      <c r="H440" s="19">
        <v>5</v>
      </c>
      <c r="I440" s="19">
        <v>5</v>
      </c>
      <c r="J440" s="19" t="s">
        <v>47</v>
      </c>
      <c r="K440" s="19">
        <f t="shared" si="61"/>
        <v>75000</v>
      </c>
      <c r="L440" s="19"/>
      <c r="M440" s="19">
        <v>75000</v>
      </c>
      <c r="N440" s="19">
        <v>16000</v>
      </c>
      <c r="O440" s="19">
        <f t="shared" si="62"/>
        <v>10650.47</v>
      </c>
      <c r="P440" s="19"/>
      <c r="Q440" s="19"/>
      <c r="R440" s="19">
        <v>3960</v>
      </c>
      <c r="S440" s="19"/>
      <c r="T440" s="19"/>
      <c r="U440" s="19"/>
      <c r="V440" s="19"/>
      <c r="W440" s="19">
        <v>6690.47</v>
      </c>
      <c r="X440" s="19"/>
      <c r="Y440" s="19">
        <f t="shared" si="63"/>
        <v>0</v>
      </c>
      <c r="Z440" s="19"/>
      <c r="AA440" s="19"/>
      <c r="AB440" s="19">
        <f t="shared" si="64"/>
        <v>101650.47</v>
      </c>
      <c r="AC440" s="19">
        <f t="shared" si="65"/>
        <v>101650.47</v>
      </c>
      <c r="AD440" s="19">
        <f t="shared" si="66"/>
        <v>20330.094000000001</v>
      </c>
      <c r="AE440" s="19" t="s">
        <v>53</v>
      </c>
      <c r="AF440" s="25">
        <v>18109.650000000001</v>
      </c>
      <c r="AG440" s="30">
        <f t="shared" si="67"/>
        <v>0.12261109408519801</v>
      </c>
      <c r="AH440" t="e">
        <f ca="1">IF(_xlfn.XLOOKUP(D440,'参考（不要动）'!A:A,'参考（不要动）'!B:B)&lt;1,"无养老金")</f>
        <v>#NAME?</v>
      </c>
      <c r="AI440" t="e">
        <f>IF(_xlfn.XLOOKUP(D440,'参考（不要动）'!D:D,'参考（不要动）'!E:E)&lt;1,"无公益岗工资")</f>
        <v>#N/A</v>
      </c>
      <c r="AJ440" t="e">
        <f ca="1">IF(_xlfn.XLOOKUP(D440,'参考（不要动）'!G:G,'参考（不要动）'!H:H)&lt;1,"无其他工资")</f>
        <v>#NAME?</v>
      </c>
      <c r="AK440" t="e">
        <f>IF(_xlfn.XLOOKUP(D440,'参考（不要动）'!J:J,'参考（不要动）'!K:K)&lt;1,"无低保金")</f>
        <v>#N/A</v>
      </c>
      <c r="AL440" t="e">
        <f>IF(_xlfn.XLOOKUP(D440,'参考（不要动）'!M:M,'参考（不要动）'!N:N)&lt;1,"无五保金")</f>
        <v>#N/A</v>
      </c>
      <c r="AM440" t="e">
        <f>IF(_xlfn.XLOOKUP(D440,'参考（不要动）'!P:P,'参考（不要动）'!Q:Q)&lt;1,"无产业奖励2000元")</f>
        <v>#N/A</v>
      </c>
      <c r="AN440" t="e">
        <f>_xlfn.XLOOKUP(D440,'参考（不要动）'!S:S,'参考（不要动）'!W:W)</f>
        <v>#N/A</v>
      </c>
      <c r="AO440" t="str">
        <f t="shared" si="68"/>
        <v>合格</v>
      </c>
      <c r="AP440" s="31" t="e">
        <f t="shared" si="69"/>
        <v>#DIV/0!</v>
      </c>
      <c r="AQ440" s="31" t="e">
        <f t="shared" si="70"/>
        <v>#DIV/0!</v>
      </c>
    </row>
    <row r="441" spans="1:43" ht="15">
      <c r="A441" s="18">
        <v>439</v>
      </c>
      <c r="B441" s="19" t="s">
        <v>1717</v>
      </c>
      <c r="C441" s="19" t="s">
        <v>1875</v>
      </c>
      <c r="D441" s="19" t="s">
        <v>1876</v>
      </c>
      <c r="E441" s="19" t="s">
        <v>1877</v>
      </c>
      <c r="F441" s="19" t="s">
        <v>1878</v>
      </c>
      <c r="G441" s="51" t="s">
        <v>1875</v>
      </c>
      <c r="H441" s="19">
        <v>2</v>
      </c>
      <c r="I441" s="19">
        <v>2</v>
      </c>
      <c r="J441" s="19" t="s">
        <v>47</v>
      </c>
      <c r="K441" s="19">
        <f t="shared" si="61"/>
        <v>0</v>
      </c>
      <c r="L441" s="19"/>
      <c r="M441" s="19"/>
      <c r="N441" s="19">
        <v>8590</v>
      </c>
      <c r="O441" s="19">
        <f t="shared" si="62"/>
        <v>11189.34</v>
      </c>
      <c r="P441" s="19">
        <v>4295</v>
      </c>
      <c r="Q441" s="19"/>
      <c r="R441" s="19">
        <v>1980</v>
      </c>
      <c r="S441" s="19"/>
      <c r="T441" s="19"/>
      <c r="U441" s="19"/>
      <c r="V441" s="19"/>
      <c r="W441" s="19">
        <v>4914.34</v>
      </c>
      <c r="X441" s="19">
        <v>25500</v>
      </c>
      <c r="Y441" s="19">
        <f t="shared" si="63"/>
        <v>9000</v>
      </c>
      <c r="Z441" s="19">
        <v>9000</v>
      </c>
      <c r="AA441" s="19"/>
      <c r="AB441" s="19">
        <f t="shared" si="64"/>
        <v>45279.34</v>
      </c>
      <c r="AC441" s="19">
        <f t="shared" si="65"/>
        <v>36279.339999999997</v>
      </c>
      <c r="AD441" s="19">
        <f t="shared" si="66"/>
        <v>18139.669999999998</v>
      </c>
      <c r="AE441" s="19" t="s">
        <v>53</v>
      </c>
      <c r="AF441" s="25">
        <v>11913.82</v>
      </c>
      <c r="AG441" s="32">
        <f t="shared" si="67"/>
        <v>0.52257378405918498</v>
      </c>
      <c r="AH441" t="e">
        <f ca="1">IF(_xlfn.XLOOKUP(D441,'参考（不要动）'!A:A,'参考（不要动）'!B:B)&lt;1,"无养老金")</f>
        <v>#NAME?</v>
      </c>
      <c r="AI441" t="e">
        <f>IF(_xlfn.XLOOKUP(D441,'参考（不要动）'!D:D,'参考（不要动）'!E:E)&lt;1,"无公益岗工资")</f>
        <v>#N/A</v>
      </c>
      <c r="AJ441" t="e">
        <f ca="1">IF(_xlfn.XLOOKUP(D441,'参考（不要动）'!G:G,'参考（不要动）'!H:H)&lt;1,"无其他工资")</f>
        <v>#NAME?</v>
      </c>
      <c r="AK441" t="b">
        <f>IF(_xlfn.XLOOKUP(D441,'参考（不要动）'!J:J,'参考（不要动）'!K:K)&lt;1,"无低保金")</f>
        <v>0</v>
      </c>
      <c r="AL441" t="e">
        <f>IF(_xlfn.XLOOKUP(D441,'参考（不要动）'!M:M,'参考（不要动）'!N:N)&lt;1,"无五保金")</f>
        <v>#N/A</v>
      </c>
      <c r="AM441" t="e">
        <f>IF(_xlfn.XLOOKUP(D441,'参考（不要动）'!P:P,'参考（不要动）'!Q:Q)&lt;1,"无产业奖励2000元")</f>
        <v>#N/A</v>
      </c>
      <c r="AN441" t="e">
        <f>_xlfn.XLOOKUP(D441,'参考（不要动）'!S:S,'参考（不要动）'!W:W)</f>
        <v>#N/A</v>
      </c>
      <c r="AO441" t="str">
        <f t="shared" si="68"/>
        <v>合格</v>
      </c>
      <c r="AP441" s="31">
        <f t="shared" si="69"/>
        <v>0.35294117647058798</v>
      </c>
      <c r="AQ441" s="31" t="str">
        <f t="shared" si="70"/>
        <v>合格</v>
      </c>
    </row>
    <row r="442" spans="1:43" ht="15">
      <c r="A442" s="18">
        <v>440</v>
      </c>
      <c r="B442" s="19" t="s">
        <v>1717</v>
      </c>
      <c r="C442" s="19" t="s">
        <v>1879</v>
      </c>
      <c r="D442" s="19" t="s">
        <v>1880</v>
      </c>
      <c r="E442" s="19" t="s">
        <v>1881</v>
      </c>
      <c r="F442" s="19" t="s">
        <v>1882</v>
      </c>
      <c r="G442" s="51" t="s">
        <v>1879</v>
      </c>
      <c r="H442" s="19">
        <v>3</v>
      </c>
      <c r="I442" s="19">
        <v>3</v>
      </c>
      <c r="J442" s="19" t="s">
        <v>47</v>
      </c>
      <c r="K442" s="19">
        <f t="shared" si="61"/>
        <v>34000</v>
      </c>
      <c r="L442" s="19"/>
      <c r="M442" s="19">
        <v>34000</v>
      </c>
      <c r="N442" s="19"/>
      <c r="O442" s="19">
        <f t="shared" si="62"/>
        <v>2900.75</v>
      </c>
      <c r="P442" s="19"/>
      <c r="Q442" s="19"/>
      <c r="R442" s="19"/>
      <c r="S442" s="19"/>
      <c r="T442" s="19"/>
      <c r="U442" s="19"/>
      <c r="V442" s="19"/>
      <c r="W442" s="19">
        <v>2900.75</v>
      </c>
      <c r="X442" s="19">
        <v>24000</v>
      </c>
      <c r="Y442" s="19">
        <f t="shared" si="63"/>
        <v>9000</v>
      </c>
      <c r="Z442" s="19">
        <v>9000</v>
      </c>
      <c r="AA442" s="19"/>
      <c r="AB442" s="19">
        <f t="shared" si="64"/>
        <v>60900.75</v>
      </c>
      <c r="AC442" s="19">
        <f t="shared" si="65"/>
        <v>51900.75</v>
      </c>
      <c r="AD442" s="19">
        <f t="shared" si="66"/>
        <v>17300.25</v>
      </c>
      <c r="AE442" s="19" t="s">
        <v>53</v>
      </c>
      <c r="AF442" s="25">
        <v>16853.54</v>
      </c>
      <c r="AG442" s="31">
        <f t="shared" si="67"/>
        <v>2.6505410732700602E-2</v>
      </c>
      <c r="AH442" t="e">
        <f ca="1">IF(_xlfn.XLOOKUP(D442,'参考（不要动）'!A:A,'参考（不要动）'!B:B)&lt;1,"无养老金")</f>
        <v>#NAME?</v>
      </c>
      <c r="AI442" t="e">
        <f>IF(_xlfn.XLOOKUP(D442,'参考（不要动）'!D:D,'参考（不要动）'!E:E)&lt;1,"无公益岗工资")</f>
        <v>#N/A</v>
      </c>
      <c r="AJ442" t="e">
        <f ca="1">IF(_xlfn.XLOOKUP(D442,'参考（不要动）'!G:G,'参考（不要动）'!H:H)&lt;1,"无其他工资")</f>
        <v>#NAME?</v>
      </c>
      <c r="AK442" t="e">
        <f>IF(_xlfn.XLOOKUP(D442,'参考（不要动）'!J:J,'参考（不要动）'!K:K)&lt;1,"无低保金")</f>
        <v>#N/A</v>
      </c>
      <c r="AL442" t="e">
        <f>IF(_xlfn.XLOOKUP(D442,'参考（不要动）'!M:M,'参考（不要动）'!N:N)&lt;1,"无五保金")</f>
        <v>#N/A</v>
      </c>
      <c r="AM442" t="e">
        <f>IF(_xlfn.XLOOKUP(D442,'参考（不要动）'!P:P,'参考（不要动）'!Q:Q)&lt;1,"无产业奖励2000元")</f>
        <v>#N/A</v>
      </c>
      <c r="AN442" t="e">
        <f>_xlfn.XLOOKUP(D442,'参考（不要动）'!S:S,'参考（不要动）'!W:W)</f>
        <v>#N/A</v>
      </c>
      <c r="AO442" t="str">
        <f t="shared" si="68"/>
        <v>合格</v>
      </c>
      <c r="AP442" s="31">
        <f t="shared" si="69"/>
        <v>0.375</v>
      </c>
      <c r="AQ442" s="31" t="str">
        <f t="shared" si="70"/>
        <v>合格</v>
      </c>
    </row>
    <row r="443" spans="1:43" ht="15">
      <c r="A443" s="18">
        <v>441</v>
      </c>
      <c r="B443" s="19" t="s">
        <v>1717</v>
      </c>
      <c r="C443" s="19" t="s">
        <v>1883</v>
      </c>
      <c r="D443" s="19" t="s">
        <v>1884</v>
      </c>
      <c r="E443" s="19" t="s">
        <v>1885</v>
      </c>
      <c r="F443" s="19" t="s">
        <v>1886</v>
      </c>
      <c r="G443" s="51" t="s">
        <v>1887</v>
      </c>
      <c r="H443" s="19">
        <v>3</v>
      </c>
      <c r="I443" s="19">
        <v>3</v>
      </c>
      <c r="J443" s="19" t="s">
        <v>47</v>
      </c>
      <c r="K443" s="19">
        <f t="shared" si="61"/>
        <v>10000</v>
      </c>
      <c r="L443" s="19"/>
      <c r="M443" s="19">
        <v>10000</v>
      </c>
      <c r="N443" s="19"/>
      <c r="O443" s="19">
        <f t="shared" si="62"/>
        <v>12796.65</v>
      </c>
      <c r="P443" s="19">
        <v>8590</v>
      </c>
      <c r="Q443" s="19"/>
      <c r="R443" s="19"/>
      <c r="S443" s="19"/>
      <c r="T443" s="19"/>
      <c r="U443" s="19"/>
      <c r="V443" s="19">
        <v>1000</v>
      </c>
      <c r="W443" s="19">
        <v>3206.65</v>
      </c>
      <c r="X443" s="19">
        <v>56100</v>
      </c>
      <c r="Y443" s="19">
        <f t="shared" si="63"/>
        <v>19800</v>
      </c>
      <c r="Z443" s="19">
        <v>19800</v>
      </c>
      <c r="AA443" s="19"/>
      <c r="AB443" s="19">
        <f t="shared" si="64"/>
        <v>78896.649999999994</v>
      </c>
      <c r="AC443" s="19">
        <f t="shared" si="65"/>
        <v>59096.65</v>
      </c>
      <c r="AD443" s="19">
        <f t="shared" si="66"/>
        <v>19698.883333333299</v>
      </c>
      <c r="AE443" s="19" t="s">
        <v>53</v>
      </c>
      <c r="AF443" s="25">
        <v>14869.76</v>
      </c>
      <c r="AG443" s="32">
        <f t="shared" si="67"/>
        <v>0.32476135010472901</v>
      </c>
      <c r="AH443" t="e">
        <f ca="1">IF(_xlfn.XLOOKUP(D443,'参考（不要动）'!A:A,'参考（不要动）'!B:B)&lt;1,"无养老金")</f>
        <v>#NAME?</v>
      </c>
      <c r="AI443" t="e">
        <f>IF(_xlfn.XLOOKUP(D443,'参考（不要动）'!D:D,'参考（不要动）'!E:E)&lt;1,"无公益岗工资")</f>
        <v>#N/A</v>
      </c>
      <c r="AJ443" t="e">
        <f ca="1">IF(_xlfn.XLOOKUP(D443,'参考（不要动）'!G:G,'参考（不要动）'!H:H)&lt;1,"无其他工资")</f>
        <v>#NAME?</v>
      </c>
      <c r="AK443" t="b">
        <f>IF(_xlfn.XLOOKUP(D443,'参考（不要动）'!J:J,'参考（不要动）'!K:K)&lt;1,"无低保金")</f>
        <v>0</v>
      </c>
      <c r="AL443" t="e">
        <f>IF(_xlfn.XLOOKUP(D443,'参考（不要动）'!M:M,'参考（不要动）'!N:N)&lt;1,"无五保金")</f>
        <v>#N/A</v>
      </c>
      <c r="AM443" t="e">
        <f>IF(_xlfn.XLOOKUP(D443,'参考（不要动）'!P:P,'参考（不要动）'!Q:Q)&lt;1,"无产业奖励2000元")</f>
        <v>#N/A</v>
      </c>
      <c r="AN443">
        <v>0</v>
      </c>
      <c r="AO443" t="str">
        <f t="shared" si="68"/>
        <v>合格</v>
      </c>
      <c r="AP443" s="31">
        <f t="shared" si="69"/>
        <v>0.35294117647058798</v>
      </c>
      <c r="AQ443" s="31" t="str">
        <f t="shared" si="70"/>
        <v>合格</v>
      </c>
    </row>
    <row r="444" spans="1:43" ht="15">
      <c r="A444" s="18">
        <v>442</v>
      </c>
      <c r="B444" s="19" t="s">
        <v>1717</v>
      </c>
      <c r="C444" s="19" t="s">
        <v>1888</v>
      </c>
      <c r="D444" s="19" t="s">
        <v>1889</v>
      </c>
      <c r="E444" s="19" t="s">
        <v>1890</v>
      </c>
      <c r="F444" s="19" t="s">
        <v>1891</v>
      </c>
      <c r="G444" s="51" t="s">
        <v>1888</v>
      </c>
      <c r="H444" s="19">
        <v>4</v>
      </c>
      <c r="I444" s="19">
        <v>4</v>
      </c>
      <c r="J444" s="19" t="s">
        <v>47</v>
      </c>
      <c r="K444" s="19">
        <f t="shared" si="61"/>
        <v>30000</v>
      </c>
      <c r="L444" s="19"/>
      <c r="M444" s="19">
        <v>30000</v>
      </c>
      <c r="N444" s="19"/>
      <c r="O444" s="19">
        <f t="shared" si="62"/>
        <v>3325.32</v>
      </c>
      <c r="P444" s="19">
        <v>350</v>
      </c>
      <c r="Q444" s="19">
        <v>790</v>
      </c>
      <c r="R444" s="19"/>
      <c r="S444" s="19"/>
      <c r="T444" s="19"/>
      <c r="U444" s="19"/>
      <c r="V444" s="19"/>
      <c r="W444" s="19">
        <v>2185.3200000000002</v>
      </c>
      <c r="X444" s="19">
        <v>90000</v>
      </c>
      <c r="Y444" s="19">
        <f t="shared" si="63"/>
        <v>51000</v>
      </c>
      <c r="Z444" s="19">
        <v>51000</v>
      </c>
      <c r="AA444" s="19"/>
      <c r="AB444" s="19">
        <f t="shared" si="64"/>
        <v>123325.32</v>
      </c>
      <c r="AC444" s="19">
        <f t="shared" si="65"/>
        <v>72325.320000000007</v>
      </c>
      <c r="AD444" s="19">
        <f t="shared" si="66"/>
        <v>18081.330000000002</v>
      </c>
      <c r="AE444" s="19" t="s">
        <v>53</v>
      </c>
      <c r="AF444" s="25">
        <v>17027.78</v>
      </c>
      <c r="AG444" s="31">
        <f t="shared" si="67"/>
        <v>6.1872422594137499E-2</v>
      </c>
      <c r="AH444" t="e">
        <f ca="1">IF(_xlfn.XLOOKUP(D444,'参考（不要动）'!A:A,'参考（不要动）'!B:B)&lt;1,"无养老金")</f>
        <v>#NAME?</v>
      </c>
      <c r="AI444" t="e">
        <f>IF(_xlfn.XLOOKUP(D444,'参考（不要动）'!D:D,'参考（不要动）'!E:E)&lt;1,"无公益岗工资")</f>
        <v>#N/A</v>
      </c>
      <c r="AJ444" t="e">
        <f ca="1">IF(_xlfn.XLOOKUP(D444,'参考（不要动）'!G:G,'参考（不要动）'!H:H)&lt;1,"无其他工资")</f>
        <v>#NAME?</v>
      </c>
      <c r="AK444" t="e">
        <f>IF(_xlfn.XLOOKUP(D444,'参考（不要动）'!J:J,'参考（不要动）'!K:K)&lt;1,"无低保金")</f>
        <v>#N/A</v>
      </c>
      <c r="AL444" t="b">
        <f>IF(_xlfn.XLOOKUP(D444,'参考（不要动）'!M:M,'参考（不要动）'!N:N)&lt;1,"无五保金")</f>
        <v>0</v>
      </c>
      <c r="AM444" t="e">
        <f>IF(_xlfn.XLOOKUP(D444,'参考（不要动）'!P:P,'参考（不要动）'!Q:Q)&lt;1,"无产业奖励2000元")</f>
        <v>#N/A</v>
      </c>
      <c r="AN444" t="e">
        <f>_xlfn.XLOOKUP(D444,'参考（不要动）'!S:S,'参考（不要动）'!W:W)</f>
        <v>#N/A</v>
      </c>
      <c r="AO444" t="str">
        <f t="shared" si="68"/>
        <v>合格</v>
      </c>
      <c r="AP444" s="31">
        <f t="shared" si="69"/>
        <v>0.56666666666666698</v>
      </c>
      <c r="AQ444" s="31" t="str">
        <f t="shared" si="70"/>
        <v>合格</v>
      </c>
    </row>
    <row r="445" spans="1:43" ht="15">
      <c r="A445" s="18">
        <v>443</v>
      </c>
      <c r="B445" s="19" t="s">
        <v>1717</v>
      </c>
      <c r="C445" s="19" t="s">
        <v>1892</v>
      </c>
      <c r="D445" s="19" t="s">
        <v>1893</v>
      </c>
      <c r="E445" s="19" t="s">
        <v>1894</v>
      </c>
      <c r="F445" s="19" t="s">
        <v>1895</v>
      </c>
      <c r="G445" s="51" t="s">
        <v>1896</v>
      </c>
      <c r="H445" s="19">
        <v>3</v>
      </c>
      <c r="I445" s="19">
        <v>3</v>
      </c>
      <c r="J445" s="19" t="s">
        <v>47</v>
      </c>
      <c r="K445" s="19">
        <f t="shared" si="61"/>
        <v>46760</v>
      </c>
      <c r="L445" s="19">
        <v>8760</v>
      </c>
      <c r="M445" s="19">
        <v>38000</v>
      </c>
      <c r="N445" s="19"/>
      <c r="O445" s="19">
        <f t="shared" si="62"/>
        <v>2006.17</v>
      </c>
      <c r="P445" s="19"/>
      <c r="Q445" s="19"/>
      <c r="R445" s="19"/>
      <c r="S445" s="19"/>
      <c r="T445" s="19"/>
      <c r="U445" s="19"/>
      <c r="V445" s="19"/>
      <c r="W445" s="19">
        <v>2006.17</v>
      </c>
      <c r="X445" s="19">
        <v>25600</v>
      </c>
      <c r="Y445" s="19">
        <f t="shared" si="63"/>
        <v>9600</v>
      </c>
      <c r="Z445" s="19">
        <v>9600</v>
      </c>
      <c r="AA445" s="19"/>
      <c r="AB445" s="19">
        <f t="shared" si="64"/>
        <v>74366.17</v>
      </c>
      <c r="AC445" s="19">
        <f t="shared" si="65"/>
        <v>64766.17</v>
      </c>
      <c r="AD445" s="19">
        <f t="shared" si="66"/>
        <v>21588.723333333299</v>
      </c>
      <c r="AE445" s="19" t="s">
        <v>48</v>
      </c>
      <c r="AF445" s="25">
        <v>19880.79</v>
      </c>
      <c r="AG445" s="30">
        <f t="shared" si="67"/>
        <v>8.5908725625757201E-2</v>
      </c>
      <c r="AH445" t="e">
        <f ca="1">IF(_xlfn.XLOOKUP(D445,'参考（不要动）'!A:A,'参考（不要动）'!B:B)&lt;1,"无养老金")</f>
        <v>#NAME?</v>
      </c>
      <c r="AI445" t="b">
        <f>IF(_xlfn.XLOOKUP(D445,'参考（不要动）'!D:D,'参考（不要动）'!E:E)&lt;1,"无公益岗工资")</f>
        <v>0</v>
      </c>
      <c r="AJ445" t="e">
        <f ca="1">IF(_xlfn.XLOOKUP(D445,'参考（不要动）'!G:G,'参考（不要动）'!H:H)&lt;1,"无其他工资")</f>
        <v>#NAME?</v>
      </c>
      <c r="AK445" t="e">
        <f>IF(_xlfn.XLOOKUP(D445,'参考（不要动）'!J:J,'参考（不要动）'!K:K)&lt;1,"无低保金")</f>
        <v>#N/A</v>
      </c>
      <c r="AL445" t="e">
        <f>IF(_xlfn.XLOOKUP(D445,'参考（不要动）'!M:M,'参考（不要动）'!N:N)&lt;1,"无五保金")</f>
        <v>#N/A</v>
      </c>
      <c r="AM445" t="e">
        <f>IF(_xlfn.XLOOKUP(D445,'参考（不要动）'!P:P,'参考（不要动）'!Q:Q)&lt;1,"无产业奖励2000元")</f>
        <v>#N/A</v>
      </c>
      <c r="AN445" t="e">
        <f>_xlfn.XLOOKUP(D445,'参考（不要动）'!S:S,'参考（不要动）'!W:W)</f>
        <v>#N/A</v>
      </c>
      <c r="AO445" t="str">
        <f t="shared" si="68"/>
        <v>合格</v>
      </c>
      <c r="AP445" s="31">
        <f t="shared" si="69"/>
        <v>0.375</v>
      </c>
      <c r="AQ445" s="31" t="str">
        <f t="shared" si="70"/>
        <v>合格</v>
      </c>
    </row>
    <row r="446" spans="1:43" ht="15">
      <c r="A446" s="18">
        <v>444</v>
      </c>
      <c r="B446" s="19" t="s">
        <v>1717</v>
      </c>
      <c r="C446" s="19" t="s">
        <v>1897</v>
      </c>
      <c r="D446" s="19" t="s">
        <v>1898</v>
      </c>
      <c r="E446" s="19" t="s">
        <v>1899</v>
      </c>
      <c r="F446" s="19" t="s">
        <v>1900</v>
      </c>
      <c r="G446" s="51" t="s">
        <v>1897</v>
      </c>
      <c r="H446" s="19">
        <v>2</v>
      </c>
      <c r="I446" s="19">
        <v>2</v>
      </c>
      <c r="J446" s="19" t="s">
        <v>47</v>
      </c>
      <c r="K446" s="19">
        <f t="shared" si="61"/>
        <v>0</v>
      </c>
      <c r="L446" s="19"/>
      <c r="M446" s="19"/>
      <c r="N446" s="19">
        <v>12000</v>
      </c>
      <c r="O446" s="19">
        <f t="shared" si="62"/>
        <v>21115.58</v>
      </c>
      <c r="P446" s="19"/>
      <c r="Q446" s="19"/>
      <c r="R446" s="19">
        <v>4200</v>
      </c>
      <c r="S446" s="19"/>
      <c r="T446" s="19"/>
      <c r="U446" s="19"/>
      <c r="V446" s="19"/>
      <c r="W446" s="19">
        <v>16915.580000000002</v>
      </c>
      <c r="X446" s="19"/>
      <c r="Y446" s="19">
        <f t="shared" si="63"/>
        <v>0</v>
      </c>
      <c r="Z446" s="19"/>
      <c r="AA446" s="19"/>
      <c r="AB446" s="19">
        <f t="shared" si="64"/>
        <v>33115.58</v>
      </c>
      <c r="AC446" s="19">
        <f t="shared" si="65"/>
        <v>33115.58</v>
      </c>
      <c r="AD446" s="19">
        <f t="shared" si="66"/>
        <v>16557.79</v>
      </c>
      <c r="AE446" s="19" t="s">
        <v>53</v>
      </c>
      <c r="AF446" s="25">
        <v>13582.23</v>
      </c>
      <c r="AG446" s="32">
        <f t="shared" si="67"/>
        <v>0.219077426902652</v>
      </c>
      <c r="AH446" t="e">
        <f ca="1">IF(_xlfn.XLOOKUP(D446,'参考（不要动）'!A:A,'参考（不要动）'!B:B)&lt;1,"无养老金")</f>
        <v>#NAME?</v>
      </c>
      <c r="AI446" t="e">
        <f>IF(_xlfn.XLOOKUP(D446,'参考（不要动）'!D:D,'参考（不要动）'!E:E)&lt;1,"无公益岗工资")</f>
        <v>#N/A</v>
      </c>
      <c r="AJ446" t="e">
        <f ca="1">IF(_xlfn.XLOOKUP(D446,'参考（不要动）'!G:G,'参考（不要动）'!H:H)&lt;1,"无其他工资")</f>
        <v>#NAME?</v>
      </c>
      <c r="AK446" t="e">
        <f>IF(_xlfn.XLOOKUP(D446,'参考（不要动）'!J:J,'参考（不要动）'!K:K)&lt;1,"无低保金")</f>
        <v>#N/A</v>
      </c>
      <c r="AL446" t="e">
        <f>IF(_xlfn.XLOOKUP(D446,'参考（不要动）'!M:M,'参考（不要动）'!N:N)&lt;1,"无五保金")</f>
        <v>#N/A</v>
      </c>
      <c r="AM446" t="e">
        <f>IF(_xlfn.XLOOKUP(D446,'参考（不要动）'!P:P,'参考（不要动）'!Q:Q)&lt;1,"无产业奖励2000元")</f>
        <v>#N/A</v>
      </c>
      <c r="AN446" t="e">
        <f>_xlfn.XLOOKUP(D446,'参考（不要动）'!S:S,'参考（不要动）'!W:W)</f>
        <v>#N/A</v>
      </c>
      <c r="AO446" t="str">
        <f t="shared" si="68"/>
        <v>合格</v>
      </c>
      <c r="AP446" s="31" t="e">
        <f t="shared" si="69"/>
        <v>#DIV/0!</v>
      </c>
      <c r="AQ446" s="31" t="e">
        <f t="shared" si="70"/>
        <v>#DIV/0!</v>
      </c>
    </row>
    <row r="447" spans="1:43" ht="15">
      <c r="A447" s="18">
        <v>445</v>
      </c>
      <c r="B447" s="19" t="s">
        <v>1717</v>
      </c>
      <c r="C447" s="19" t="s">
        <v>1901</v>
      </c>
      <c r="D447" s="19" t="s">
        <v>1902</v>
      </c>
      <c r="E447" s="19" t="s">
        <v>1903</v>
      </c>
      <c r="F447" s="19" t="s">
        <v>1904</v>
      </c>
      <c r="G447" s="51" t="s">
        <v>1901</v>
      </c>
      <c r="H447" s="19">
        <v>1</v>
      </c>
      <c r="I447" s="19">
        <v>1</v>
      </c>
      <c r="J447" s="19" t="s">
        <v>47</v>
      </c>
      <c r="K447" s="19">
        <f t="shared" si="61"/>
        <v>12000</v>
      </c>
      <c r="L447" s="19"/>
      <c r="M447" s="19">
        <v>12000</v>
      </c>
      <c r="N447" s="19"/>
      <c r="O447" s="19">
        <f t="shared" si="62"/>
        <v>4001.47</v>
      </c>
      <c r="P447" s="19"/>
      <c r="Q447" s="19"/>
      <c r="R447" s="19">
        <v>2100</v>
      </c>
      <c r="S447" s="19"/>
      <c r="T447" s="19"/>
      <c r="U447" s="19"/>
      <c r="V447" s="19"/>
      <c r="W447" s="19">
        <v>1901.47</v>
      </c>
      <c r="X447" s="19"/>
      <c r="Y447" s="19">
        <f t="shared" si="63"/>
        <v>0</v>
      </c>
      <c r="Z447" s="19"/>
      <c r="AA447" s="19"/>
      <c r="AB447" s="19">
        <f t="shared" si="64"/>
        <v>16001.47</v>
      </c>
      <c r="AC447" s="19">
        <f t="shared" si="65"/>
        <v>16001.47</v>
      </c>
      <c r="AD447" s="19">
        <f t="shared" si="66"/>
        <v>16001.47</v>
      </c>
      <c r="AE447" s="19" t="s">
        <v>53</v>
      </c>
      <c r="AF447" s="25">
        <v>14798.88</v>
      </c>
      <c r="AG447" s="30">
        <f t="shared" si="67"/>
        <v>8.1262230655292894E-2</v>
      </c>
      <c r="AH447" t="e">
        <f ca="1">IF(_xlfn.XLOOKUP(D447,'参考（不要动）'!A:A,'参考（不要动）'!B:B)&lt;1,"无养老金")</f>
        <v>#NAME?</v>
      </c>
      <c r="AI447" t="e">
        <f>IF(_xlfn.XLOOKUP(D447,'参考（不要动）'!D:D,'参考（不要动）'!E:E)&lt;1,"无公益岗工资")</f>
        <v>#N/A</v>
      </c>
      <c r="AJ447" t="e">
        <f ca="1">IF(_xlfn.XLOOKUP(D447,'参考（不要动）'!G:G,'参考（不要动）'!H:H)&lt;1,"无其他工资")</f>
        <v>#NAME?</v>
      </c>
      <c r="AK447" t="e">
        <f>IF(_xlfn.XLOOKUP(D447,'参考（不要动）'!J:J,'参考（不要动）'!K:K)&lt;1,"无低保金")</f>
        <v>#N/A</v>
      </c>
      <c r="AL447" t="e">
        <f>IF(_xlfn.XLOOKUP(D447,'参考（不要动）'!M:M,'参考（不要动）'!N:N)&lt;1,"无五保金")</f>
        <v>#N/A</v>
      </c>
      <c r="AM447" t="e">
        <f>IF(_xlfn.XLOOKUP(D447,'参考（不要动）'!P:P,'参考（不要动）'!Q:Q)&lt;1,"无产业奖励2000元")</f>
        <v>#N/A</v>
      </c>
      <c r="AN447" t="e">
        <f>_xlfn.XLOOKUP(D447,'参考（不要动）'!S:S,'参考（不要动）'!W:W)</f>
        <v>#N/A</v>
      </c>
      <c r="AO447" t="str">
        <f t="shared" si="68"/>
        <v>合格</v>
      </c>
      <c r="AP447" s="31" t="e">
        <f t="shared" si="69"/>
        <v>#DIV/0!</v>
      </c>
      <c r="AQ447" s="31" t="e">
        <f t="shared" si="70"/>
        <v>#DIV/0!</v>
      </c>
    </row>
    <row r="448" spans="1:43" ht="15">
      <c r="A448" s="18">
        <v>446</v>
      </c>
      <c r="B448" s="19" t="s">
        <v>1717</v>
      </c>
      <c r="C448" s="19" t="s">
        <v>1905</v>
      </c>
      <c r="D448" s="19" t="s">
        <v>1906</v>
      </c>
      <c r="E448" s="19" t="s">
        <v>1907</v>
      </c>
      <c r="F448" s="19" t="s">
        <v>1908</v>
      </c>
      <c r="G448" s="51" t="s">
        <v>1905</v>
      </c>
      <c r="H448" s="19">
        <v>2</v>
      </c>
      <c r="I448" s="19">
        <v>2</v>
      </c>
      <c r="J448" s="19" t="s">
        <v>47</v>
      </c>
      <c r="K448" s="19">
        <f t="shared" si="61"/>
        <v>40000</v>
      </c>
      <c r="L448" s="19"/>
      <c r="M448" s="19">
        <v>40000</v>
      </c>
      <c r="N448" s="19"/>
      <c r="O448" s="19">
        <f t="shared" si="62"/>
        <v>2373.7800000000002</v>
      </c>
      <c r="P448" s="19"/>
      <c r="Q448" s="19"/>
      <c r="R448" s="19"/>
      <c r="S448" s="19"/>
      <c r="T448" s="19"/>
      <c r="U448" s="19"/>
      <c r="V448" s="19"/>
      <c r="W448" s="19">
        <v>2373.7800000000002</v>
      </c>
      <c r="X448" s="19">
        <v>16000</v>
      </c>
      <c r="Y448" s="19">
        <f t="shared" si="63"/>
        <v>6000</v>
      </c>
      <c r="Z448" s="19">
        <v>6000</v>
      </c>
      <c r="AA448" s="19"/>
      <c r="AB448" s="19">
        <f t="shared" si="64"/>
        <v>58373.78</v>
      </c>
      <c r="AC448" s="19">
        <f t="shared" si="65"/>
        <v>52373.78</v>
      </c>
      <c r="AD448" s="19">
        <f t="shared" si="66"/>
        <v>26186.89</v>
      </c>
      <c r="AE448" s="19" t="s">
        <v>53</v>
      </c>
      <c r="AF448" s="25">
        <v>24039.74</v>
      </c>
      <c r="AG448" s="30">
        <f t="shared" si="67"/>
        <v>8.9316689781170605E-2</v>
      </c>
      <c r="AH448" t="e">
        <f ca="1">IF(_xlfn.XLOOKUP(D448,'参考（不要动）'!A:A,'参考（不要动）'!B:B)&lt;1,"无养老金")</f>
        <v>#NAME?</v>
      </c>
      <c r="AI448" t="e">
        <f>IF(_xlfn.XLOOKUP(D448,'参考（不要动）'!D:D,'参考（不要动）'!E:E)&lt;1,"无公益岗工资")</f>
        <v>#N/A</v>
      </c>
      <c r="AJ448" t="e">
        <f ca="1">IF(_xlfn.XLOOKUP(D448,'参考（不要动）'!G:G,'参考（不要动）'!H:H)&lt;1,"无其他工资")</f>
        <v>#NAME?</v>
      </c>
      <c r="AK448" t="e">
        <f>IF(_xlfn.XLOOKUP(D448,'参考（不要动）'!J:J,'参考（不要动）'!K:K)&lt;1,"无低保金")</f>
        <v>#N/A</v>
      </c>
      <c r="AL448" t="e">
        <f>IF(_xlfn.XLOOKUP(D448,'参考（不要动）'!M:M,'参考（不要动）'!N:N)&lt;1,"无五保金")</f>
        <v>#N/A</v>
      </c>
      <c r="AM448" t="e">
        <f>IF(_xlfn.XLOOKUP(D448,'参考（不要动）'!P:P,'参考（不要动）'!Q:Q)&lt;1,"无产业奖励2000元")</f>
        <v>#N/A</v>
      </c>
      <c r="AN448" t="e">
        <f>_xlfn.XLOOKUP(D448,'参考（不要动）'!S:S,'参考（不要动）'!W:W)</f>
        <v>#N/A</v>
      </c>
      <c r="AO448" t="str">
        <f t="shared" si="68"/>
        <v>合格</v>
      </c>
      <c r="AP448" s="31">
        <f t="shared" si="69"/>
        <v>0.375</v>
      </c>
      <c r="AQ448" s="31" t="str">
        <f t="shared" si="70"/>
        <v>合格</v>
      </c>
    </row>
    <row r="449" spans="1:43" ht="15">
      <c r="A449" s="18">
        <v>447</v>
      </c>
      <c r="B449" s="19" t="s">
        <v>1717</v>
      </c>
      <c r="C449" s="19" t="s">
        <v>1909</v>
      </c>
      <c r="D449" s="19" t="s">
        <v>1910</v>
      </c>
      <c r="E449" s="19" t="s">
        <v>1911</v>
      </c>
      <c r="F449" s="19" t="s">
        <v>1912</v>
      </c>
      <c r="G449" s="51" t="s">
        <v>1909</v>
      </c>
      <c r="H449" s="19">
        <v>3</v>
      </c>
      <c r="I449" s="19">
        <v>3</v>
      </c>
      <c r="J449" s="19" t="s">
        <v>47</v>
      </c>
      <c r="K449" s="19">
        <f t="shared" si="61"/>
        <v>15000</v>
      </c>
      <c r="L449" s="19"/>
      <c r="M449" s="19">
        <v>15000</v>
      </c>
      <c r="N449" s="19"/>
      <c r="O449" s="19">
        <f t="shared" si="62"/>
        <v>5886.92</v>
      </c>
      <c r="P449" s="19"/>
      <c r="Q449" s="19"/>
      <c r="R449" s="19">
        <v>2100</v>
      </c>
      <c r="S449" s="19"/>
      <c r="T449" s="19"/>
      <c r="U449" s="19"/>
      <c r="V449" s="19"/>
      <c r="W449" s="19">
        <v>3786.92</v>
      </c>
      <c r="X449" s="19">
        <v>162000</v>
      </c>
      <c r="Y449" s="19">
        <f t="shared" si="63"/>
        <v>78000</v>
      </c>
      <c r="Z449" s="19">
        <v>78000</v>
      </c>
      <c r="AA449" s="19"/>
      <c r="AB449" s="19">
        <f t="shared" si="64"/>
        <v>182886.92</v>
      </c>
      <c r="AC449" s="19">
        <f t="shared" si="65"/>
        <v>104886.92</v>
      </c>
      <c r="AD449" s="19">
        <f t="shared" si="66"/>
        <v>34962.3066666667</v>
      </c>
      <c r="AE449" s="19" t="s">
        <v>53</v>
      </c>
      <c r="AF449" s="25">
        <v>31672.21</v>
      </c>
      <c r="AG449" s="30">
        <f t="shared" si="67"/>
        <v>0.10387960507544899</v>
      </c>
      <c r="AH449" t="e">
        <f ca="1">IF(_xlfn.XLOOKUP(D449,'参考（不要动）'!A:A,'参考（不要动）'!B:B)&lt;1,"无养老金")</f>
        <v>#NAME?</v>
      </c>
      <c r="AI449" t="e">
        <f>IF(_xlfn.XLOOKUP(D449,'参考（不要动）'!D:D,'参考（不要动）'!E:E)&lt;1,"无公益岗工资")</f>
        <v>#N/A</v>
      </c>
      <c r="AJ449" t="e">
        <f ca="1">IF(_xlfn.XLOOKUP(D449,'参考（不要动）'!G:G,'参考（不要动）'!H:H)&lt;1,"无其他工资")</f>
        <v>#NAME?</v>
      </c>
      <c r="AK449" t="e">
        <f>IF(_xlfn.XLOOKUP(D449,'参考（不要动）'!J:J,'参考（不要动）'!K:K)&lt;1,"无低保金")</f>
        <v>#N/A</v>
      </c>
      <c r="AL449" t="e">
        <f>IF(_xlfn.XLOOKUP(D449,'参考（不要动）'!M:M,'参考（不要动）'!N:N)&lt;1,"无五保金")</f>
        <v>#N/A</v>
      </c>
      <c r="AM449" t="e">
        <f>IF(_xlfn.XLOOKUP(D449,'参考（不要动）'!P:P,'参考（不要动）'!Q:Q)&lt;1,"无产业奖励2000元")</f>
        <v>#N/A</v>
      </c>
      <c r="AN449" t="e">
        <f>_xlfn.XLOOKUP(D449,'参考（不要动）'!S:S,'参考（不要动）'!W:W)</f>
        <v>#N/A</v>
      </c>
      <c r="AO449" t="str">
        <f t="shared" si="68"/>
        <v>合格</v>
      </c>
      <c r="AP449" s="31">
        <f t="shared" si="69"/>
        <v>0.48148148148148101</v>
      </c>
      <c r="AQ449" s="31" t="str">
        <f t="shared" si="70"/>
        <v>合格</v>
      </c>
    </row>
    <row r="450" spans="1:43" ht="15">
      <c r="A450" s="18">
        <v>448</v>
      </c>
      <c r="B450" s="19" t="s">
        <v>1717</v>
      </c>
      <c r="C450" s="19" t="s">
        <v>1913</v>
      </c>
      <c r="D450" s="19" t="s">
        <v>1914</v>
      </c>
      <c r="E450" s="19" t="s">
        <v>1915</v>
      </c>
      <c r="F450" s="19" t="s">
        <v>981</v>
      </c>
      <c r="G450" s="51" t="s">
        <v>1913</v>
      </c>
      <c r="H450" s="19">
        <v>3</v>
      </c>
      <c r="I450" s="19">
        <v>3</v>
      </c>
      <c r="J450" s="19" t="s">
        <v>47</v>
      </c>
      <c r="K450" s="19">
        <f t="shared" si="61"/>
        <v>37190</v>
      </c>
      <c r="L450" s="19">
        <v>2190</v>
      </c>
      <c r="M450" s="19">
        <v>35000</v>
      </c>
      <c r="N450" s="19"/>
      <c r="O450" s="19">
        <f t="shared" si="62"/>
        <v>2525.64</v>
      </c>
      <c r="P450" s="19"/>
      <c r="Q450" s="19"/>
      <c r="R450" s="19"/>
      <c r="S450" s="19"/>
      <c r="T450" s="19"/>
      <c r="U450" s="19"/>
      <c r="V450" s="19"/>
      <c r="W450" s="19">
        <v>2525.64</v>
      </c>
      <c r="X450" s="19">
        <v>48000</v>
      </c>
      <c r="Y450" s="19">
        <f t="shared" si="63"/>
        <v>18000</v>
      </c>
      <c r="Z450" s="19">
        <v>18000</v>
      </c>
      <c r="AA450" s="19"/>
      <c r="AB450" s="19">
        <f t="shared" si="64"/>
        <v>87715.64</v>
      </c>
      <c r="AC450" s="19">
        <f t="shared" si="65"/>
        <v>69715.64</v>
      </c>
      <c r="AD450" s="19">
        <f t="shared" si="66"/>
        <v>23238.546666666702</v>
      </c>
      <c r="AE450" s="19" t="s">
        <v>48</v>
      </c>
      <c r="AF450" s="25">
        <v>22526.39</v>
      </c>
      <c r="AG450" s="31">
        <f t="shared" si="67"/>
        <v>3.1614327314172498E-2</v>
      </c>
      <c r="AH450" t="e">
        <f ca="1">IF(_xlfn.XLOOKUP(D450,'参考（不要动）'!A:A,'参考（不要动）'!B:B)&lt;1,"无养老金")</f>
        <v>#NAME?</v>
      </c>
      <c r="AI450" t="b">
        <f>IF(_xlfn.XLOOKUP(D450,'参考（不要动）'!D:D,'参考（不要动）'!E:E)&lt;1,"无公益岗工资")</f>
        <v>0</v>
      </c>
      <c r="AJ450" t="e">
        <f ca="1">IF(_xlfn.XLOOKUP(D450,'参考（不要动）'!G:G,'参考（不要动）'!H:H)&lt;1,"无其他工资")</f>
        <v>#NAME?</v>
      </c>
      <c r="AK450" t="e">
        <f>IF(_xlfn.XLOOKUP(D450,'参考（不要动）'!J:J,'参考（不要动）'!K:K)&lt;1,"无低保金")</f>
        <v>#N/A</v>
      </c>
      <c r="AL450" t="e">
        <f>IF(_xlfn.XLOOKUP(D450,'参考（不要动）'!M:M,'参考（不要动）'!N:N)&lt;1,"无五保金")</f>
        <v>#N/A</v>
      </c>
      <c r="AM450" t="e">
        <f>IF(_xlfn.XLOOKUP(D450,'参考（不要动）'!P:P,'参考（不要动）'!Q:Q)&lt;1,"无产业奖励2000元")</f>
        <v>#N/A</v>
      </c>
      <c r="AN450" t="e">
        <f>_xlfn.XLOOKUP(D450,'参考（不要动）'!S:S,'参考（不要动）'!W:W)</f>
        <v>#N/A</v>
      </c>
      <c r="AO450" t="str">
        <f t="shared" si="68"/>
        <v>合格</v>
      </c>
      <c r="AP450" s="31">
        <f t="shared" si="69"/>
        <v>0.375</v>
      </c>
      <c r="AQ450" s="31" t="str">
        <f t="shared" si="70"/>
        <v>合格</v>
      </c>
    </row>
    <row r="451" spans="1:43" ht="15">
      <c r="A451" s="18">
        <v>449</v>
      </c>
      <c r="B451" s="19" t="s">
        <v>1717</v>
      </c>
      <c r="C451" s="19" t="s">
        <v>1916</v>
      </c>
      <c r="D451" s="19" t="s">
        <v>1917</v>
      </c>
      <c r="E451" s="19" t="s">
        <v>1918</v>
      </c>
      <c r="F451" s="19" t="s">
        <v>1919</v>
      </c>
      <c r="G451" s="51" t="s">
        <v>1916</v>
      </c>
      <c r="H451" s="19">
        <v>4</v>
      </c>
      <c r="I451" s="19">
        <v>4</v>
      </c>
      <c r="J451" s="19" t="s">
        <v>47</v>
      </c>
      <c r="K451" s="19">
        <f t="shared" si="61"/>
        <v>55000</v>
      </c>
      <c r="L451" s="19"/>
      <c r="M451" s="19">
        <v>55000</v>
      </c>
      <c r="N451" s="19"/>
      <c r="O451" s="19">
        <f t="shared" si="62"/>
        <v>59.94</v>
      </c>
      <c r="P451" s="19"/>
      <c r="Q451" s="19"/>
      <c r="R451" s="19"/>
      <c r="S451" s="19"/>
      <c r="T451" s="19"/>
      <c r="U451" s="19"/>
      <c r="V451" s="19"/>
      <c r="W451" s="19">
        <v>59.94</v>
      </c>
      <c r="X451" s="19">
        <v>38500</v>
      </c>
      <c r="Y451" s="19">
        <f t="shared" si="63"/>
        <v>27600</v>
      </c>
      <c r="Z451" s="19">
        <v>27600</v>
      </c>
      <c r="AA451" s="19"/>
      <c r="AB451" s="19">
        <f t="shared" si="64"/>
        <v>93559.94</v>
      </c>
      <c r="AC451" s="19">
        <f t="shared" si="65"/>
        <v>65959.94</v>
      </c>
      <c r="AD451" s="19">
        <f t="shared" si="66"/>
        <v>16489.985000000001</v>
      </c>
      <c r="AE451" s="19" t="s">
        <v>53</v>
      </c>
      <c r="AF451" s="25">
        <v>15884.99</v>
      </c>
      <c r="AG451" s="31">
        <f t="shared" si="67"/>
        <v>3.8085954098806503E-2</v>
      </c>
      <c r="AH451" t="e">
        <f ca="1">IF(_xlfn.XLOOKUP(D451,'参考（不要动）'!A:A,'参考（不要动）'!B:B)&lt;1,"无养老金")</f>
        <v>#NAME?</v>
      </c>
      <c r="AI451" t="e">
        <f>IF(_xlfn.XLOOKUP(D451,'参考（不要动）'!D:D,'参考（不要动）'!E:E)&lt;1,"无公益岗工资")</f>
        <v>#N/A</v>
      </c>
      <c r="AJ451" t="e">
        <f ca="1">IF(_xlfn.XLOOKUP(D451,'参考（不要动）'!G:G,'参考（不要动）'!H:H)&lt;1,"无其他工资")</f>
        <v>#NAME?</v>
      </c>
      <c r="AK451" t="e">
        <f>IF(_xlfn.XLOOKUP(D451,'参考（不要动）'!J:J,'参考（不要动）'!K:K)&lt;1,"无低保金")</f>
        <v>#N/A</v>
      </c>
      <c r="AL451" t="e">
        <f>IF(_xlfn.XLOOKUP(D451,'参考（不要动）'!M:M,'参考（不要动）'!N:N)&lt;1,"无五保金")</f>
        <v>#N/A</v>
      </c>
      <c r="AM451" t="e">
        <f>IF(_xlfn.XLOOKUP(D451,'参考（不要动）'!P:P,'参考（不要动）'!Q:Q)&lt;1,"无产业奖励2000元")</f>
        <v>#N/A</v>
      </c>
      <c r="AN451" t="e">
        <f>_xlfn.XLOOKUP(D451,'参考（不要动）'!S:S,'参考（不要动）'!W:W)</f>
        <v>#N/A</v>
      </c>
      <c r="AO451" t="str">
        <f t="shared" si="68"/>
        <v>合格</v>
      </c>
      <c r="AP451" s="31">
        <f t="shared" si="69"/>
        <v>0.71688311688311701</v>
      </c>
      <c r="AQ451" s="31" t="str">
        <f t="shared" si="70"/>
        <v>合格</v>
      </c>
    </row>
    <row r="452" spans="1:43" ht="15">
      <c r="A452" s="18">
        <v>450</v>
      </c>
      <c r="B452" s="19" t="s">
        <v>1717</v>
      </c>
      <c r="C452" s="19" t="s">
        <v>1920</v>
      </c>
      <c r="D452" s="19" t="s">
        <v>1921</v>
      </c>
      <c r="E452" s="19" t="s">
        <v>1922</v>
      </c>
      <c r="F452" s="19" t="s">
        <v>1923</v>
      </c>
      <c r="G452" s="51" t="s">
        <v>1920</v>
      </c>
      <c r="H452" s="19">
        <v>3</v>
      </c>
      <c r="I452" s="19">
        <v>3</v>
      </c>
      <c r="J452" s="19" t="s">
        <v>47</v>
      </c>
      <c r="K452" s="19">
        <f t="shared" ref="K452:K515" si="71">L452+M452</f>
        <v>50000</v>
      </c>
      <c r="L452" s="19"/>
      <c r="M452" s="19">
        <v>50000</v>
      </c>
      <c r="N452" s="19"/>
      <c r="O452" s="19">
        <f t="shared" ref="O452:O515" si="72">P452+Q452+R452+S452+T452+U452+V452+W452</f>
        <v>6629.06</v>
      </c>
      <c r="P452" s="19"/>
      <c r="Q452" s="19"/>
      <c r="R452" s="19">
        <v>3960</v>
      </c>
      <c r="S452" s="19"/>
      <c r="T452" s="19"/>
      <c r="U452" s="19"/>
      <c r="V452" s="19"/>
      <c r="W452" s="19">
        <v>2669.06</v>
      </c>
      <c r="X452" s="19">
        <v>25600</v>
      </c>
      <c r="Y452" s="19">
        <f t="shared" ref="Y452:Y515" si="73">Z452</f>
        <v>9600</v>
      </c>
      <c r="Z452" s="19">
        <v>9600</v>
      </c>
      <c r="AA452" s="19"/>
      <c r="AB452" s="19">
        <f t="shared" ref="AB452:AB515" si="74">L452+M452+N452+P452+Q452+R452+S452+T452+W452+X452+U452+V452</f>
        <v>82229.06</v>
      </c>
      <c r="AC452" s="19">
        <f t="shared" ref="AC452:AC515" si="75">AB452-Z452</f>
        <v>72629.06</v>
      </c>
      <c r="AD452" s="19">
        <f t="shared" ref="AD452:AD515" si="76">AC452/I452</f>
        <v>24209.686666666701</v>
      </c>
      <c r="AE452" s="19" t="s">
        <v>53</v>
      </c>
      <c r="AF452" s="25">
        <v>21345</v>
      </c>
      <c r="AG452" s="30">
        <f t="shared" ref="AG452:AG515" si="77">(AD452-AF452)/AF452</f>
        <v>0.13420879206684</v>
      </c>
      <c r="AH452" t="e">
        <f ca="1">IF(_xlfn.XLOOKUP(D452,'参考（不要动）'!A:A,'参考（不要动）'!B:B)&lt;1,"无养老金")</f>
        <v>#NAME?</v>
      </c>
      <c r="AI452" t="e">
        <f>IF(_xlfn.XLOOKUP(D452,'参考（不要动）'!D:D,'参考（不要动）'!E:E)&lt;1,"无公益岗工资")</f>
        <v>#N/A</v>
      </c>
      <c r="AJ452" t="e">
        <f ca="1">IF(_xlfn.XLOOKUP(D452,'参考（不要动）'!G:G,'参考（不要动）'!H:H)&lt;1,"无其他工资")</f>
        <v>#NAME?</v>
      </c>
      <c r="AK452" t="e">
        <f>IF(_xlfn.XLOOKUP(D452,'参考（不要动）'!J:J,'参考（不要动）'!K:K)&lt;1,"无低保金")</f>
        <v>#N/A</v>
      </c>
      <c r="AL452" t="e">
        <f>IF(_xlfn.XLOOKUP(D452,'参考（不要动）'!M:M,'参考（不要动）'!N:N)&lt;1,"无五保金")</f>
        <v>#N/A</v>
      </c>
      <c r="AM452" t="e">
        <f>IF(_xlfn.XLOOKUP(D452,'参考（不要动）'!P:P,'参考（不要动）'!Q:Q)&lt;1,"无产业奖励2000元")</f>
        <v>#N/A</v>
      </c>
      <c r="AN452" t="e">
        <f>_xlfn.XLOOKUP(D452,'参考（不要动）'!S:S,'参考（不要动）'!W:W)</f>
        <v>#N/A</v>
      </c>
      <c r="AO452" t="str">
        <f t="shared" ref="AO452:AO515" si="78">IF(AD452&lt;12000,"小于12000元",IF(AD452&lt;AF452,"不合格",IF(AD452&gt;AF452,"合格")))</f>
        <v>合格</v>
      </c>
      <c r="AP452" s="31">
        <f t="shared" ref="AP452:AP515" si="79">Z452/X452</f>
        <v>0.375</v>
      </c>
      <c r="AQ452" s="31" t="str">
        <f t="shared" si="70"/>
        <v>合格</v>
      </c>
    </row>
    <row r="453" spans="1:43" ht="15">
      <c r="A453" s="18">
        <v>451</v>
      </c>
      <c r="B453" s="19" t="s">
        <v>1717</v>
      </c>
      <c r="C453" s="19" t="s">
        <v>1924</v>
      </c>
      <c r="D453" s="19" t="s">
        <v>1925</v>
      </c>
      <c r="E453" s="19" t="s">
        <v>1926</v>
      </c>
      <c r="F453" s="19" t="s">
        <v>1927</v>
      </c>
      <c r="G453" s="51" t="s">
        <v>1924</v>
      </c>
      <c r="H453" s="19">
        <v>6</v>
      </c>
      <c r="I453" s="19">
        <v>6</v>
      </c>
      <c r="J453" s="19" t="s">
        <v>47</v>
      </c>
      <c r="K453" s="19">
        <f t="shared" si="71"/>
        <v>26760</v>
      </c>
      <c r="L453" s="19">
        <v>8760</v>
      </c>
      <c r="M453" s="19">
        <v>18000</v>
      </c>
      <c r="N453" s="19"/>
      <c r="O453" s="19">
        <f t="shared" si="72"/>
        <v>3308.3</v>
      </c>
      <c r="P453" s="19"/>
      <c r="Q453" s="19"/>
      <c r="R453" s="19"/>
      <c r="S453" s="19"/>
      <c r="T453" s="19">
        <v>74.94</v>
      </c>
      <c r="U453" s="19"/>
      <c r="V453" s="19"/>
      <c r="W453" s="19">
        <v>3233.36</v>
      </c>
      <c r="X453" s="19">
        <v>178000</v>
      </c>
      <c r="Y453" s="19">
        <f t="shared" si="73"/>
        <v>94000</v>
      </c>
      <c r="Z453" s="19">
        <v>94000</v>
      </c>
      <c r="AA453" s="19"/>
      <c r="AB453" s="19">
        <f t="shared" si="74"/>
        <v>208068.3</v>
      </c>
      <c r="AC453" s="19">
        <f t="shared" si="75"/>
        <v>114068.3</v>
      </c>
      <c r="AD453" s="19">
        <f t="shared" si="76"/>
        <v>19011.383333333299</v>
      </c>
      <c r="AE453" s="19" t="s">
        <v>1928</v>
      </c>
      <c r="AF453" s="25">
        <v>17350</v>
      </c>
      <c r="AG453" s="30">
        <f t="shared" si="77"/>
        <v>9.5756964457250598E-2</v>
      </c>
      <c r="AH453" t="e">
        <f ca="1">IF(_xlfn.XLOOKUP(D453,'参考（不要动）'!A:A,'参考（不要动）'!B:B)&lt;1,"无养老金")</f>
        <v>#NAME?</v>
      </c>
      <c r="AI453" t="b">
        <f>IF(_xlfn.XLOOKUP(D453,'参考（不要动）'!D:D,'参考（不要动）'!E:E)&lt;1,"无公益岗工资")</f>
        <v>0</v>
      </c>
      <c r="AJ453" t="e">
        <f ca="1">IF(_xlfn.XLOOKUP(D453,'参考（不要动）'!G:G,'参考（不要动）'!H:H)&lt;1,"无其他工资")</f>
        <v>#NAME?</v>
      </c>
      <c r="AK453" t="e">
        <f>IF(_xlfn.XLOOKUP(D453,'参考（不要动）'!J:J,'参考（不要动）'!K:K)&lt;1,"无低保金")</f>
        <v>#N/A</v>
      </c>
      <c r="AL453" t="e">
        <f>IF(_xlfn.XLOOKUP(D453,'参考（不要动）'!M:M,'参考（不要动）'!N:N)&lt;1,"无五保金")</f>
        <v>#N/A</v>
      </c>
      <c r="AM453" t="e">
        <f>IF(_xlfn.XLOOKUP(D453,'参考（不要动）'!P:P,'参考（不要动）'!Q:Q)&lt;1,"无产业奖励2000元")</f>
        <v>#N/A</v>
      </c>
      <c r="AN453" t="e">
        <f>_xlfn.XLOOKUP(D453,'参考（不要动）'!S:S,'参考（不要动）'!W:W)</f>
        <v>#N/A</v>
      </c>
      <c r="AO453" t="str">
        <f t="shared" si="78"/>
        <v>合格</v>
      </c>
      <c r="AP453" s="31">
        <f t="shared" si="79"/>
        <v>0.52808988764044895</v>
      </c>
      <c r="AQ453" s="31" t="str">
        <f t="shared" si="70"/>
        <v>合格</v>
      </c>
    </row>
    <row r="454" spans="1:43" ht="15">
      <c r="A454" s="18">
        <v>452</v>
      </c>
      <c r="B454" s="19" t="s">
        <v>1717</v>
      </c>
      <c r="C454" s="19" t="s">
        <v>1929</v>
      </c>
      <c r="D454" s="19" t="s">
        <v>1930</v>
      </c>
      <c r="E454" s="19" t="s">
        <v>1931</v>
      </c>
      <c r="F454" s="19" t="s">
        <v>1932</v>
      </c>
      <c r="G454" s="51" t="s">
        <v>1929</v>
      </c>
      <c r="H454" s="19">
        <v>4</v>
      </c>
      <c r="I454" s="19">
        <v>4</v>
      </c>
      <c r="J454" s="19" t="s">
        <v>47</v>
      </c>
      <c r="K454" s="19">
        <f t="shared" si="71"/>
        <v>70000</v>
      </c>
      <c r="L454" s="19"/>
      <c r="M454" s="19">
        <v>70000</v>
      </c>
      <c r="N454" s="19"/>
      <c r="O454" s="19">
        <f t="shared" si="72"/>
        <v>706.72</v>
      </c>
      <c r="P454" s="19"/>
      <c r="Q454" s="19"/>
      <c r="R454" s="19"/>
      <c r="S454" s="19"/>
      <c r="T454" s="19"/>
      <c r="U454" s="19"/>
      <c r="V454" s="19"/>
      <c r="W454" s="19">
        <v>706.72</v>
      </c>
      <c r="X454" s="19">
        <v>112000</v>
      </c>
      <c r="Y454" s="19">
        <f t="shared" si="73"/>
        <v>42000</v>
      </c>
      <c r="Z454" s="19">
        <v>42000</v>
      </c>
      <c r="AA454" s="19"/>
      <c r="AB454" s="19">
        <f t="shared" si="74"/>
        <v>182706.72</v>
      </c>
      <c r="AC454" s="19">
        <f t="shared" si="75"/>
        <v>140706.72</v>
      </c>
      <c r="AD454" s="19">
        <f t="shared" si="76"/>
        <v>35176.68</v>
      </c>
      <c r="AE454" s="19" t="s">
        <v>53</v>
      </c>
      <c r="AF454" s="25">
        <v>33116.25</v>
      </c>
      <c r="AG454" s="31">
        <f t="shared" si="77"/>
        <v>6.2218095345940402E-2</v>
      </c>
      <c r="AH454" t="e">
        <f ca="1">IF(_xlfn.XLOOKUP(D454,'参考（不要动）'!A:A,'参考（不要动）'!B:B)&lt;1,"无养老金")</f>
        <v>#NAME?</v>
      </c>
      <c r="AI454" t="e">
        <f>IF(_xlfn.XLOOKUP(D454,'参考（不要动）'!D:D,'参考（不要动）'!E:E)&lt;1,"无公益岗工资")</f>
        <v>#N/A</v>
      </c>
      <c r="AJ454" t="e">
        <f ca="1">IF(_xlfn.XLOOKUP(D454,'参考（不要动）'!G:G,'参考（不要动）'!H:H)&lt;1,"无其他工资")</f>
        <v>#NAME?</v>
      </c>
      <c r="AK454" t="e">
        <f>IF(_xlfn.XLOOKUP(D454,'参考（不要动）'!J:J,'参考（不要动）'!K:K)&lt;1,"无低保金")</f>
        <v>#N/A</v>
      </c>
      <c r="AL454" t="e">
        <f>IF(_xlfn.XLOOKUP(D454,'参考（不要动）'!M:M,'参考（不要动）'!N:N)&lt;1,"无五保金")</f>
        <v>#N/A</v>
      </c>
      <c r="AM454" t="e">
        <f>IF(_xlfn.XLOOKUP(D454,'参考（不要动）'!P:P,'参考（不要动）'!Q:Q)&lt;1,"无产业奖励2000元")</f>
        <v>#N/A</v>
      </c>
      <c r="AN454" t="e">
        <f>_xlfn.XLOOKUP(D454,'参考（不要动）'!S:S,'参考（不要动）'!W:W)</f>
        <v>#N/A</v>
      </c>
      <c r="AO454" t="str">
        <f t="shared" si="78"/>
        <v>合格</v>
      </c>
      <c r="AP454" s="31">
        <f t="shared" si="79"/>
        <v>0.375</v>
      </c>
      <c r="AQ454" s="31" t="str">
        <f t="shared" si="70"/>
        <v>合格</v>
      </c>
    </row>
    <row r="455" spans="1:43" ht="15">
      <c r="A455" s="18">
        <v>453</v>
      </c>
      <c r="B455" s="19" t="s">
        <v>1717</v>
      </c>
      <c r="C455" s="19" t="s">
        <v>1933</v>
      </c>
      <c r="D455" s="19" t="s">
        <v>1934</v>
      </c>
      <c r="E455" s="19" t="s">
        <v>1935</v>
      </c>
      <c r="F455" s="19" t="s">
        <v>1936</v>
      </c>
      <c r="G455" s="51" t="s">
        <v>1937</v>
      </c>
      <c r="H455" s="19">
        <v>2</v>
      </c>
      <c r="I455" s="19">
        <v>2</v>
      </c>
      <c r="J455" s="19" t="s">
        <v>47</v>
      </c>
      <c r="K455" s="19">
        <f t="shared" si="71"/>
        <v>20000</v>
      </c>
      <c r="L455" s="19"/>
      <c r="M455" s="19">
        <v>20000</v>
      </c>
      <c r="N455" s="19"/>
      <c r="O455" s="19">
        <f t="shared" si="72"/>
        <v>11832.42</v>
      </c>
      <c r="P455" s="19">
        <v>4395</v>
      </c>
      <c r="Q455" s="19"/>
      <c r="R455" s="19">
        <v>1980</v>
      </c>
      <c r="S455" s="19">
        <v>1920</v>
      </c>
      <c r="T455" s="19"/>
      <c r="U455" s="19"/>
      <c r="V455" s="19"/>
      <c r="W455" s="19">
        <v>3537.42</v>
      </c>
      <c r="X455" s="19">
        <v>48000</v>
      </c>
      <c r="Y455" s="19">
        <f t="shared" si="73"/>
        <v>18000</v>
      </c>
      <c r="Z455" s="19">
        <v>18000</v>
      </c>
      <c r="AA455" s="19"/>
      <c r="AB455" s="19">
        <f t="shared" si="74"/>
        <v>79832.42</v>
      </c>
      <c r="AC455" s="19">
        <f t="shared" si="75"/>
        <v>61832.42</v>
      </c>
      <c r="AD455" s="19">
        <f t="shared" si="76"/>
        <v>30916.21</v>
      </c>
      <c r="AE455" s="19" t="s">
        <v>53</v>
      </c>
      <c r="AF455" s="25">
        <v>29616.5</v>
      </c>
      <c r="AG455" s="31">
        <f t="shared" si="77"/>
        <v>4.38846588894704E-2</v>
      </c>
      <c r="AH455" t="e">
        <f ca="1">IF(_xlfn.XLOOKUP(D455,'参考（不要动）'!A:A,'参考（不要动）'!B:B)&lt;1,"无养老金")</f>
        <v>#NAME?</v>
      </c>
      <c r="AI455" t="e">
        <f>IF(_xlfn.XLOOKUP(D455,'参考（不要动）'!D:D,'参考（不要动）'!E:E)&lt;1,"无公益岗工资")</f>
        <v>#N/A</v>
      </c>
      <c r="AJ455" t="e">
        <f ca="1">IF(_xlfn.XLOOKUP(D455,'参考（不要动）'!G:G,'参考（不要动）'!H:H)&lt;1,"无其他工资")</f>
        <v>#NAME?</v>
      </c>
      <c r="AK455" t="b">
        <f>IF(_xlfn.XLOOKUP(D455,'参考（不要动）'!J:J,'参考（不要动）'!K:K)&lt;1,"无低保金")</f>
        <v>0</v>
      </c>
      <c r="AL455" t="e">
        <f>IF(_xlfn.XLOOKUP(D455,'参考（不要动）'!M:M,'参考（不要动）'!N:N)&lt;1,"无五保金")</f>
        <v>#N/A</v>
      </c>
      <c r="AM455" t="e">
        <f>IF(_xlfn.XLOOKUP(D455,'参考（不要动）'!P:P,'参考（不要动）'!Q:Q)&lt;1,"无产业奖励2000元")</f>
        <v>#N/A</v>
      </c>
      <c r="AN455" t="e">
        <f>_xlfn.XLOOKUP(D455,'参考（不要动）'!S:S,'参考（不要动）'!W:W)</f>
        <v>#N/A</v>
      </c>
      <c r="AO455" t="str">
        <f t="shared" si="78"/>
        <v>合格</v>
      </c>
      <c r="AP455" s="31">
        <f t="shared" si="79"/>
        <v>0.375</v>
      </c>
      <c r="AQ455" s="31" t="str">
        <f t="shared" si="70"/>
        <v>合格</v>
      </c>
    </row>
    <row r="456" spans="1:43" ht="15">
      <c r="A456" s="18">
        <v>454</v>
      </c>
      <c r="B456" s="19" t="s">
        <v>1717</v>
      </c>
      <c r="C456" s="19" t="s">
        <v>1938</v>
      </c>
      <c r="D456" s="19" t="s">
        <v>1939</v>
      </c>
      <c r="E456" s="19" t="s">
        <v>1940</v>
      </c>
      <c r="F456" s="19" t="s">
        <v>1941</v>
      </c>
      <c r="G456" s="51" t="s">
        <v>1938</v>
      </c>
      <c r="H456" s="19">
        <v>2</v>
      </c>
      <c r="I456" s="19">
        <v>2</v>
      </c>
      <c r="J456" s="19" t="s">
        <v>47</v>
      </c>
      <c r="K456" s="19">
        <f t="shared" si="71"/>
        <v>34760</v>
      </c>
      <c r="L456" s="19">
        <v>8760</v>
      </c>
      <c r="M456" s="19">
        <v>26000</v>
      </c>
      <c r="N456" s="19"/>
      <c r="O456" s="19">
        <f t="shared" si="72"/>
        <v>5943.69</v>
      </c>
      <c r="P456" s="19"/>
      <c r="Q456" s="19"/>
      <c r="R456" s="19">
        <v>3960</v>
      </c>
      <c r="S456" s="19"/>
      <c r="T456" s="19"/>
      <c r="U456" s="19"/>
      <c r="V456" s="19">
        <v>1200</v>
      </c>
      <c r="W456" s="19">
        <v>783.69</v>
      </c>
      <c r="X456" s="19">
        <v>12800</v>
      </c>
      <c r="Y456" s="19">
        <f t="shared" si="73"/>
        <v>4800</v>
      </c>
      <c r="Z456" s="19">
        <v>4800</v>
      </c>
      <c r="AA456" s="19"/>
      <c r="AB456" s="19">
        <f t="shared" si="74"/>
        <v>53503.69</v>
      </c>
      <c r="AC456" s="19">
        <f t="shared" si="75"/>
        <v>48703.69</v>
      </c>
      <c r="AD456" s="19">
        <f t="shared" si="76"/>
        <v>24351.845000000001</v>
      </c>
      <c r="AE456" s="19" t="s">
        <v>48</v>
      </c>
      <c r="AF456" s="25">
        <v>23395.05</v>
      </c>
      <c r="AG456" s="31">
        <f t="shared" si="77"/>
        <v>4.0897326571219202E-2</v>
      </c>
      <c r="AH456" t="e">
        <f ca="1">IF(_xlfn.XLOOKUP(D456,'参考（不要动）'!A:A,'参考（不要动）'!B:B)&lt;1,"无养老金")</f>
        <v>#NAME?</v>
      </c>
      <c r="AI456" t="b">
        <f>IF(_xlfn.XLOOKUP(D456,'参考（不要动）'!D:D,'参考（不要动）'!E:E)&lt;1,"无公益岗工资")</f>
        <v>0</v>
      </c>
      <c r="AJ456" t="e">
        <f ca="1">IF(_xlfn.XLOOKUP(D456,'参考（不要动）'!G:G,'参考（不要动）'!H:H)&lt;1,"无其他工资")</f>
        <v>#NAME?</v>
      </c>
      <c r="AK456" t="e">
        <f>IF(_xlfn.XLOOKUP(D456,'参考（不要动）'!J:J,'参考（不要动）'!K:K)&lt;1,"无低保金")</f>
        <v>#N/A</v>
      </c>
      <c r="AL456" t="e">
        <f>IF(_xlfn.XLOOKUP(D456,'参考（不要动）'!M:M,'参考（不要动）'!N:N)&lt;1,"无五保金")</f>
        <v>#N/A</v>
      </c>
      <c r="AM456" t="e">
        <f>IF(_xlfn.XLOOKUP(D456,'参考（不要动）'!P:P,'参考（不要动）'!Q:Q)&lt;1,"无产业奖励2000元")</f>
        <v>#N/A</v>
      </c>
      <c r="AN456">
        <v>0</v>
      </c>
      <c r="AO456" t="str">
        <f t="shared" si="78"/>
        <v>合格</v>
      </c>
      <c r="AP456" s="31">
        <f t="shared" si="79"/>
        <v>0.375</v>
      </c>
      <c r="AQ456" s="31" t="str">
        <f t="shared" si="70"/>
        <v>合格</v>
      </c>
    </row>
    <row r="457" spans="1:43" ht="15">
      <c r="A457" s="18">
        <v>455</v>
      </c>
      <c r="B457" s="19" t="s">
        <v>1717</v>
      </c>
      <c r="C457" s="19" t="s">
        <v>1942</v>
      </c>
      <c r="D457" s="19" t="s">
        <v>1943</v>
      </c>
      <c r="E457" s="19" t="s">
        <v>1944</v>
      </c>
      <c r="F457" s="19" t="s">
        <v>1945</v>
      </c>
      <c r="G457" s="51" t="s">
        <v>1942</v>
      </c>
      <c r="H457" s="19">
        <v>4</v>
      </c>
      <c r="I457" s="19">
        <v>4</v>
      </c>
      <c r="J457" s="19" t="s">
        <v>47</v>
      </c>
      <c r="K457" s="19">
        <f t="shared" si="71"/>
        <v>0</v>
      </c>
      <c r="L457" s="19"/>
      <c r="M457" s="19"/>
      <c r="N457" s="19"/>
      <c r="O457" s="19">
        <f t="shared" si="72"/>
        <v>3133.6</v>
      </c>
      <c r="P457" s="19"/>
      <c r="Q457" s="19"/>
      <c r="R457" s="19"/>
      <c r="S457" s="19"/>
      <c r="T457" s="19"/>
      <c r="U457" s="19"/>
      <c r="V457" s="19"/>
      <c r="W457" s="19">
        <v>3133.6</v>
      </c>
      <c r="X457" s="19">
        <v>192000</v>
      </c>
      <c r="Y457" s="19">
        <f t="shared" si="73"/>
        <v>72000</v>
      </c>
      <c r="Z457" s="19">
        <v>72000</v>
      </c>
      <c r="AA457" s="19"/>
      <c r="AB457" s="19">
        <f t="shared" si="74"/>
        <v>195133.6</v>
      </c>
      <c r="AC457" s="19">
        <f t="shared" si="75"/>
        <v>123133.6</v>
      </c>
      <c r="AD457" s="19">
        <f t="shared" si="76"/>
        <v>30783.4</v>
      </c>
      <c r="AE457" s="19" t="s">
        <v>53</v>
      </c>
      <c r="AF457" s="25">
        <v>26736.43</v>
      </c>
      <c r="AG457" s="30">
        <f t="shared" si="77"/>
        <v>0.15136538423417001</v>
      </c>
      <c r="AH457" t="e">
        <f ca="1">IF(_xlfn.XLOOKUP(D457,'参考（不要动）'!A:A,'参考（不要动）'!B:B)&lt;1,"无养老金")</f>
        <v>#NAME?</v>
      </c>
      <c r="AI457" t="e">
        <f>IF(_xlfn.XLOOKUP(D457,'参考（不要动）'!D:D,'参考（不要动）'!E:E)&lt;1,"无公益岗工资")</f>
        <v>#N/A</v>
      </c>
      <c r="AJ457" t="e">
        <f ca="1">IF(_xlfn.XLOOKUP(D457,'参考（不要动）'!G:G,'参考（不要动）'!H:H)&lt;1,"无其他工资")</f>
        <v>#NAME?</v>
      </c>
      <c r="AK457" t="e">
        <f>IF(_xlfn.XLOOKUP(D457,'参考（不要动）'!J:J,'参考（不要动）'!K:K)&lt;1,"无低保金")</f>
        <v>#N/A</v>
      </c>
      <c r="AL457" t="e">
        <f>IF(_xlfn.XLOOKUP(D457,'参考（不要动）'!M:M,'参考（不要动）'!N:N)&lt;1,"无五保金")</f>
        <v>#N/A</v>
      </c>
      <c r="AM457" t="e">
        <f>IF(_xlfn.XLOOKUP(D457,'参考（不要动）'!P:P,'参考（不要动）'!Q:Q)&lt;1,"无产业奖励2000元")</f>
        <v>#N/A</v>
      </c>
      <c r="AN457" t="e">
        <f>_xlfn.XLOOKUP(D457,'参考（不要动）'!S:S,'参考（不要动）'!W:W)</f>
        <v>#N/A</v>
      </c>
      <c r="AO457" t="str">
        <f t="shared" si="78"/>
        <v>合格</v>
      </c>
      <c r="AP457" s="31">
        <f t="shared" si="79"/>
        <v>0.375</v>
      </c>
      <c r="AQ457" s="31" t="str">
        <f t="shared" si="70"/>
        <v>合格</v>
      </c>
    </row>
    <row r="458" spans="1:43" ht="15">
      <c r="A458" s="18">
        <v>456</v>
      </c>
      <c r="B458" s="19" t="s">
        <v>1717</v>
      </c>
      <c r="C458" s="19" t="s">
        <v>1946</v>
      </c>
      <c r="D458" s="19" t="s">
        <v>1947</v>
      </c>
      <c r="E458" s="19" t="s">
        <v>1948</v>
      </c>
      <c r="F458" s="19" t="s">
        <v>1949</v>
      </c>
      <c r="G458" s="51" t="s">
        <v>1946</v>
      </c>
      <c r="H458" s="19">
        <v>3</v>
      </c>
      <c r="I458" s="19">
        <v>3</v>
      </c>
      <c r="J458" s="19" t="s">
        <v>47</v>
      </c>
      <c r="K458" s="19">
        <f t="shared" si="71"/>
        <v>35000</v>
      </c>
      <c r="L458" s="19"/>
      <c r="M458" s="19">
        <v>35000</v>
      </c>
      <c r="N458" s="19"/>
      <c r="O458" s="19">
        <f t="shared" si="72"/>
        <v>7956.37</v>
      </c>
      <c r="P458" s="19"/>
      <c r="Q458" s="19"/>
      <c r="R458" s="19">
        <v>3960</v>
      </c>
      <c r="S458" s="19"/>
      <c r="T458" s="19"/>
      <c r="U458" s="19"/>
      <c r="V458" s="19"/>
      <c r="W458" s="19">
        <v>3996.37</v>
      </c>
      <c r="X458" s="19">
        <v>25600</v>
      </c>
      <c r="Y458" s="19">
        <f t="shared" si="73"/>
        <v>9600</v>
      </c>
      <c r="Z458" s="19">
        <v>9600</v>
      </c>
      <c r="AA458" s="19"/>
      <c r="AB458" s="19">
        <f t="shared" si="74"/>
        <v>68556.37</v>
      </c>
      <c r="AC458" s="19">
        <f t="shared" si="75"/>
        <v>58956.37</v>
      </c>
      <c r="AD458" s="19">
        <f t="shared" si="76"/>
        <v>19652.1233333333</v>
      </c>
      <c r="AE458" s="19" t="s">
        <v>53</v>
      </c>
      <c r="AF458" s="25">
        <v>14947.02</v>
      </c>
      <c r="AG458" s="32">
        <f t="shared" si="77"/>
        <v>0.314785377508915</v>
      </c>
      <c r="AH458" t="e">
        <f ca="1">IF(_xlfn.XLOOKUP(D458,'参考（不要动）'!A:A,'参考（不要动）'!B:B)&lt;1,"无养老金")</f>
        <v>#NAME?</v>
      </c>
      <c r="AI458" t="e">
        <f>IF(_xlfn.XLOOKUP(D458,'参考（不要动）'!D:D,'参考（不要动）'!E:E)&lt;1,"无公益岗工资")</f>
        <v>#N/A</v>
      </c>
      <c r="AJ458" t="e">
        <f ca="1">IF(_xlfn.XLOOKUP(D458,'参考（不要动）'!G:G,'参考（不要动）'!H:H)&lt;1,"无其他工资")</f>
        <v>#NAME?</v>
      </c>
      <c r="AK458" t="e">
        <f>IF(_xlfn.XLOOKUP(D458,'参考（不要动）'!J:J,'参考（不要动）'!K:K)&lt;1,"无低保金")</f>
        <v>#N/A</v>
      </c>
      <c r="AL458" t="e">
        <f>IF(_xlfn.XLOOKUP(D458,'参考（不要动）'!M:M,'参考（不要动）'!N:N)&lt;1,"无五保金")</f>
        <v>#N/A</v>
      </c>
      <c r="AM458" t="e">
        <f>IF(_xlfn.XLOOKUP(D458,'参考（不要动）'!P:P,'参考（不要动）'!Q:Q)&lt;1,"无产业奖励2000元")</f>
        <v>#N/A</v>
      </c>
      <c r="AN458" t="e">
        <f>_xlfn.XLOOKUP(D458,'参考（不要动）'!S:S,'参考（不要动）'!W:W)</f>
        <v>#N/A</v>
      </c>
      <c r="AO458" t="str">
        <f t="shared" si="78"/>
        <v>合格</v>
      </c>
      <c r="AP458" s="31">
        <f t="shared" si="79"/>
        <v>0.375</v>
      </c>
      <c r="AQ458" s="31" t="str">
        <f t="shared" si="70"/>
        <v>合格</v>
      </c>
    </row>
    <row r="459" spans="1:43" ht="15">
      <c r="A459" s="18">
        <v>457</v>
      </c>
      <c r="B459" s="19" t="s">
        <v>1717</v>
      </c>
      <c r="C459" s="19" t="s">
        <v>1950</v>
      </c>
      <c r="D459" s="19" t="s">
        <v>1951</v>
      </c>
      <c r="E459" s="19" t="s">
        <v>1952</v>
      </c>
      <c r="F459" s="19" t="s">
        <v>1953</v>
      </c>
      <c r="G459" s="51" t="s">
        <v>1950</v>
      </c>
      <c r="H459" s="19">
        <v>2</v>
      </c>
      <c r="I459" s="19">
        <v>2</v>
      </c>
      <c r="J459" s="19" t="s">
        <v>47</v>
      </c>
      <c r="K459" s="19">
        <f t="shared" si="71"/>
        <v>39271.089999999997</v>
      </c>
      <c r="L459" s="19"/>
      <c r="M459" s="19">
        <v>39271.089999999997</v>
      </c>
      <c r="N459" s="19">
        <v>6400</v>
      </c>
      <c r="O459" s="19">
        <f t="shared" si="72"/>
        <v>1149.1600000000001</v>
      </c>
      <c r="P459" s="19"/>
      <c r="Q459" s="19"/>
      <c r="R459" s="19"/>
      <c r="S459" s="19"/>
      <c r="T459" s="19"/>
      <c r="U459" s="19"/>
      <c r="V459" s="19">
        <v>500</v>
      </c>
      <c r="W459" s="19">
        <v>649.16</v>
      </c>
      <c r="X459" s="19"/>
      <c r="Y459" s="19">
        <f t="shared" si="73"/>
        <v>0</v>
      </c>
      <c r="Z459" s="19"/>
      <c r="AA459" s="19"/>
      <c r="AB459" s="19">
        <f t="shared" si="74"/>
        <v>46820.25</v>
      </c>
      <c r="AC459" s="19">
        <f t="shared" si="75"/>
        <v>46820.25</v>
      </c>
      <c r="AD459" s="19">
        <f t="shared" si="76"/>
        <v>23410.125</v>
      </c>
      <c r="AE459" s="19" t="s">
        <v>53</v>
      </c>
      <c r="AF459" s="25">
        <v>18053.11</v>
      </c>
      <c r="AG459" s="32">
        <f t="shared" si="77"/>
        <v>0.29673640718967498</v>
      </c>
      <c r="AH459" t="e">
        <f ca="1">IF(_xlfn.XLOOKUP(D459,'参考（不要动）'!A:A,'参考（不要动）'!B:B)&lt;1,"无养老金")</f>
        <v>#NAME?</v>
      </c>
      <c r="AI459" t="e">
        <f>IF(_xlfn.XLOOKUP(D459,'参考（不要动）'!D:D,'参考（不要动）'!E:E)&lt;1,"无公益岗工资")</f>
        <v>#N/A</v>
      </c>
      <c r="AJ459" t="e">
        <f ca="1">IF(_xlfn.XLOOKUP(D459,'参考（不要动）'!G:G,'参考（不要动）'!H:H)&lt;1,"无其他工资")</f>
        <v>#NAME?</v>
      </c>
      <c r="AK459" t="e">
        <f>IF(_xlfn.XLOOKUP(D459,'参考（不要动）'!J:J,'参考（不要动）'!K:K)&lt;1,"无低保金")</f>
        <v>#N/A</v>
      </c>
      <c r="AL459" t="e">
        <f>IF(_xlfn.XLOOKUP(D459,'参考（不要动）'!M:M,'参考（不要动）'!N:N)&lt;1,"无五保金")</f>
        <v>#N/A</v>
      </c>
      <c r="AM459" t="e">
        <f>IF(_xlfn.XLOOKUP(D459,'参考（不要动）'!P:P,'参考（不要动）'!Q:Q)&lt;1,"无产业奖励2000元")</f>
        <v>#N/A</v>
      </c>
      <c r="AN459">
        <v>0</v>
      </c>
      <c r="AO459" t="str">
        <f t="shared" si="78"/>
        <v>合格</v>
      </c>
      <c r="AP459" s="31" t="e">
        <f t="shared" si="79"/>
        <v>#DIV/0!</v>
      </c>
      <c r="AQ459" s="31" t="e">
        <f t="shared" si="70"/>
        <v>#DIV/0!</v>
      </c>
    </row>
    <row r="460" spans="1:43" ht="15">
      <c r="A460" s="18">
        <v>458</v>
      </c>
      <c r="B460" s="19" t="s">
        <v>1717</v>
      </c>
      <c r="C460" s="19" t="s">
        <v>1954</v>
      </c>
      <c r="D460" s="19" t="s">
        <v>1955</v>
      </c>
      <c r="E460" s="19" t="s">
        <v>1956</v>
      </c>
      <c r="F460" s="19" t="s">
        <v>1957</v>
      </c>
      <c r="G460" s="51" t="s">
        <v>1954</v>
      </c>
      <c r="H460" s="19">
        <v>2</v>
      </c>
      <c r="I460" s="19">
        <v>2</v>
      </c>
      <c r="J460" s="19" t="s">
        <v>47</v>
      </c>
      <c r="K460" s="19">
        <f t="shared" si="71"/>
        <v>0</v>
      </c>
      <c r="L460" s="19"/>
      <c r="M460" s="19"/>
      <c r="N460" s="19"/>
      <c r="O460" s="19">
        <f t="shared" si="72"/>
        <v>7621.05</v>
      </c>
      <c r="P460" s="19"/>
      <c r="Q460" s="19"/>
      <c r="R460" s="19">
        <v>3960</v>
      </c>
      <c r="S460" s="19"/>
      <c r="T460" s="19"/>
      <c r="U460" s="19"/>
      <c r="V460" s="19"/>
      <c r="W460" s="19">
        <v>3661.05</v>
      </c>
      <c r="X460" s="19">
        <v>96250</v>
      </c>
      <c r="Y460" s="19">
        <f t="shared" si="73"/>
        <v>33000</v>
      </c>
      <c r="Z460" s="19">
        <v>33000</v>
      </c>
      <c r="AA460" s="19"/>
      <c r="AB460" s="19">
        <f t="shared" si="74"/>
        <v>103871.05</v>
      </c>
      <c r="AC460" s="19">
        <f t="shared" si="75"/>
        <v>70871.05</v>
      </c>
      <c r="AD460" s="19">
        <f t="shared" si="76"/>
        <v>35435.525000000001</v>
      </c>
      <c r="AE460" s="19" t="s">
        <v>53</v>
      </c>
      <c r="AF460" s="25">
        <v>34001.79</v>
      </c>
      <c r="AG460" s="31">
        <f t="shared" si="77"/>
        <v>4.2166456530670901E-2</v>
      </c>
      <c r="AH460" t="e">
        <f ca="1">IF(_xlfn.XLOOKUP(D460,'参考（不要动）'!A:A,'参考（不要动）'!B:B)&lt;1,"无养老金")</f>
        <v>#NAME?</v>
      </c>
      <c r="AI460" t="e">
        <f>IF(_xlfn.XLOOKUP(D460,'参考（不要动）'!D:D,'参考（不要动）'!E:E)&lt;1,"无公益岗工资")</f>
        <v>#N/A</v>
      </c>
      <c r="AJ460" t="e">
        <f ca="1">IF(_xlfn.XLOOKUP(D460,'参考（不要动）'!G:G,'参考（不要动）'!H:H)&lt;1,"无其他工资")</f>
        <v>#NAME?</v>
      </c>
      <c r="AK460" t="e">
        <f>IF(_xlfn.XLOOKUP(D460,'参考（不要动）'!J:J,'参考（不要动）'!K:K)&lt;1,"无低保金")</f>
        <v>#N/A</v>
      </c>
      <c r="AL460" t="e">
        <f>IF(_xlfn.XLOOKUP(D460,'参考（不要动）'!M:M,'参考（不要动）'!N:N)&lt;1,"无五保金")</f>
        <v>#N/A</v>
      </c>
      <c r="AM460" t="e">
        <f>IF(_xlfn.XLOOKUP(D460,'参考（不要动）'!P:P,'参考（不要动）'!Q:Q)&lt;1,"无产业奖励2000元")</f>
        <v>#N/A</v>
      </c>
      <c r="AN460" t="e">
        <f>_xlfn.XLOOKUP(D460,'参考（不要动）'!S:S,'参考（不要动）'!W:W)</f>
        <v>#N/A</v>
      </c>
      <c r="AO460" t="str">
        <f t="shared" si="78"/>
        <v>合格</v>
      </c>
      <c r="AP460" s="31">
        <f t="shared" si="79"/>
        <v>0.34285714285714303</v>
      </c>
      <c r="AQ460" s="31" t="str">
        <f t="shared" si="70"/>
        <v>合格</v>
      </c>
    </row>
    <row r="461" spans="1:43" ht="15">
      <c r="A461" s="18">
        <v>459</v>
      </c>
      <c r="B461" s="19" t="s">
        <v>1717</v>
      </c>
      <c r="C461" s="19" t="s">
        <v>1958</v>
      </c>
      <c r="D461" s="19" t="s">
        <v>1959</v>
      </c>
      <c r="E461" s="19" t="s">
        <v>1960</v>
      </c>
      <c r="F461" s="19" t="s">
        <v>1961</v>
      </c>
      <c r="G461" s="51" t="s">
        <v>1958</v>
      </c>
      <c r="H461" s="19">
        <v>1</v>
      </c>
      <c r="I461" s="19">
        <v>1</v>
      </c>
      <c r="J461" s="19" t="s">
        <v>47</v>
      </c>
      <c r="K461" s="19">
        <f t="shared" si="71"/>
        <v>0</v>
      </c>
      <c r="L461" s="19"/>
      <c r="M461" s="19"/>
      <c r="N461" s="19">
        <v>6400</v>
      </c>
      <c r="O461" s="19">
        <f t="shared" si="72"/>
        <v>6860.95</v>
      </c>
      <c r="P461" s="19">
        <v>4295</v>
      </c>
      <c r="Q461" s="19"/>
      <c r="R461" s="19">
        <v>1980</v>
      </c>
      <c r="S461" s="19"/>
      <c r="T461" s="19"/>
      <c r="U461" s="19"/>
      <c r="V461" s="19"/>
      <c r="W461" s="19">
        <v>585.95000000000005</v>
      </c>
      <c r="X461" s="19">
        <v>4500</v>
      </c>
      <c r="Y461" s="19">
        <f t="shared" si="73"/>
        <v>1800</v>
      </c>
      <c r="Z461" s="19">
        <v>1800</v>
      </c>
      <c r="AA461" s="19"/>
      <c r="AB461" s="19">
        <f t="shared" si="74"/>
        <v>17760.95</v>
      </c>
      <c r="AC461" s="19">
        <f t="shared" si="75"/>
        <v>15960.95</v>
      </c>
      <c r="AD461" s="19">
        <f t="shared" si="76"/>
        <v>15960.95</v>
      </c>
      <c r="AE461" s="19" t="s">
        <v>53</v>
      </c>
      <c r="AF461" s="25">
        <v>12387.68</v>
      </c>
      <c r="AG461" s="32">
        <f t="shared" si="77"/>
        <v>0.28845352802138902</v>
      </c>
      <c r="AH461" t="e">
        <f ca="1">IF(_xlfn.XLOOKUP(D461,'参考（不要动）'!A:A,'参考（不要动）'!B:B)&lt;1,"无养老金")</f>
        <v>#NAME?</v>
      </c>
      <c r="AI461" t="e">
        <f>IF(_xlfn.XLOOKUP(D461,'参考（不要动）'!D:D,'参考（不要动）'!E:E)&lt;1,"无公益岗工资")</f>
        <v>#N/A</v>
      </c>
      <c r="AJ461" t="e">
        <f ca="1">IF(_xlfn.XLOOKUP(D461,'参考（不要动）'!G:G,'参考（不要动）'!H:H)&lt;1,"无其他工资")</f>
        <v>#NAME?</v>
      </c>
      <c r="AK461" t="b">
        <f>IF(_xlfn.XLOOKUP(D461,'参考（不要动）'!J:J,'参考（不要动）'!K:K)&lt;1,"无低保金")</f>
        <v>0</v>
      </c>
      <c r="AL461" t="e">
        <f>IF(_xlfn.XLOOKUP(D461,'参考（不要动）'!M:M,'参考（不要动）'!N:N)&lt;1,"无五保金")</f>
        <v>#N/A</v>
      </c>
      <c r="AM461" t="e">
        <f>IF(_xlfn.XLOOKUP(D461,'参考（不要动）'!P:P,'参考（不要动）'!Q:Q)&lt;1,"无产业奖励2000元")</f>
        <v>#N/A</v>
      </c>
      <c r="AN461" t="e">
        <f>_xlfn.XLOOKUP(D461,'参考（不要动）'!S:S,'参考（不要动）'!W:W)</f>
        <v>#N/A</v>
      </c>
      <c r="AO461" t="str">
        <f t="shared" si="78"/>
        <v>合格</v>
      </c>
      <c r="AP461" s="31">
        <f t="shared" si="79"/>
        <v>0.4</v>
      </c>
      <c r="AQ461" s="31" t="str">
        <f t="shared" si="70"/>
        <v>合格</v>
      </c>
    </row>
    <row r="462" spans="1:43" ht="15">
      <c r="A462" s="18">
        <v>460</v>
      </c>
      <c r="B462" s="19" t="s">
        <v>1717</v>
      </c>
      <c r="C462" s="19" t="s">
        <v>1962</v>
      </c>
      <c r="D462" s="19" t="s">
        <v>1963</v>
      </c>
      <c r="E462" s="19" t="s">
        <v>1964</v>
      </c>
      <c r="F462" s="19" t="s">
        <v>1965</v>
      </c>
      <c r="G462" s="51" t="s">
        <v>1962</v>
      </c>
      <c r="H462" s="19">
        <v>2</v>
      </c>
      <c r="I462" s="19">
        <v>2</v>
      </c>
      <c r="J462" s="19" t="s">
        <v>47</v>
      </c>
      <c r="K462" s="19">
        <f t="shared" si="71"/>
        <v>0</v>
      </c>
      <c r="L462" s="19"/>
      <c r="M462" s="19"/>
      <c r="N462" s="22"/>
      <c r="O462" s="19">
        <f t="shared" si="72"/>
        <v>11571.56</v>
      </c>
      <c r="P462" s="19">
        <v>4495</v>
      </c>
      <c r="Q462" s="19"/>
      <c r="R462" s="19">
        <v>2100</v>
      </c>
      <c r="S462" s="19">
        <v>1920</v>
      </c>
      <c r="T462" s="19"/>
      <c r="U462" s="19"/>
      <c r="V462" s="19"/>
      <c r="W462" s="19">
        <v>3056.56</v>
      </c>
      <c r="X462" s="19">
        <v>42760</v>
      </c>
      <c r="Y462" s="19">
        <f t="shared" si="73"/>
        <v>13560</v>
      </c>
      <c r="Z462" s="19">
        <v>13560</v>
      </c>
      <c r="AA462" s="19"/>
      <c r="AB462" s="19">
        <f t="shared" si="74"/>
        <v>54331.56</v>
      </c>
      <c r="AC462" s="19">
        <f t="shared" si="75"/>
        <v>40771.56</v>
      </c>
      <c r="AD462" s="19">
        <f t="shared" si="76"/>
        <v>20385.78</v>
      </c>
      <c r="AE462" s="19" t="s">
        <v>53</v>
      </c>
      <c r="AF462" s="25">
        <v>15322.13</v>
      </c>
      <c r="AG462" s="32">
        <f t="shared" si="77"/>
        <v>0.33047950904998202</v>
      </c>
      <c r="AH462" t="e">
        <f ca="1">IF(_xlfn.XLOOKUP(D462,'参考（不要动）'!A:A,'参考（不要动）'!B:B)&lt;1,"无养老金")</f>
        <v>#NAME?</v>
      </c>
      <c r="AI462" t="e">
        <f>IF(_xlfn.XLOOKUP(D462,'参考（不要动）'!D:D,'参考（不要动）'!E:E)&lt;1,"无公益岗工资")</f>
        <v>#N/A</v>
      </c>
      <c r="AJ462" t="e">
        <f ca="1">IF(_xlfn.XLOOKUP(D462,'参考（不要动）'!G:G,'参考（不要动）'!H:H)&lt;1,"无其他工资")</f>
        <v>#NAME?</v>
      </c>
      <c r="AK462" t="b">
        <f>IF(_xlfn.XLOOKUP(D462,'参考（不要动）'!J:J,'参考（不要动）'!K:K)&lt;1,"无低保金")</f>
        <v>0</v>
      </c>
      <c r="AL462" t="e">
        <f>IF(_xlfn.XLOOKUP(D462,'参考（不要动）'!M:M,'参考（不要动）'!N:N)&lt;1,"无五保金")</f>
        <v>#N/A</v>
      </c>
      <c r="AM462" t="e">
        <f>IF(_xlfn.XLOOKUP(D462,'参考（不要动）'!P:P,'参考（不要动）'!Q:Q)&lt;1,"无产业奖励2000元")</f>
        <v>#N/A</v>
      </c>
      <c r="AN462" t="e">
        <f>_xlfn.XLOOKUP(D462,'参考（不要动）'!S:S,'参考（不要动）'!W:W)</f>
        <v>#N/A</v>
      </c>
      <c r="AO462" t="str">
        <f t="shared" si="78"/>
        <v>合格</v>
      </c>
      <c r="AP462" s="31">
        <f t="shared" si="79"/>
        <v>0.31711880261927</v>
      </c>
      <c r="AQ462" s="31" t="str">
        <f t="shared" si="70"/>
        <v>合格</v>
      </c>
    </row>
    <row r="463" spans="1:43" ht="15">
      <c r="A463" s="18">
        <v>461</v>
      </c>
      <c r="B463" s="19" t="s">
        <v>1717</v>
      </c>
      <c r="C463" s="19" t="s">
        <v>1966</v>
      </c>
      <c r="D463" s="19" t="s">
        <v>1967</v>
      </c>
      <c r="E463" s="19" t="s">
        <v>1968</v>
      </c>
      <c r="F463" s="19" t="s">
        <v>1969</v>
      </c>
      <c r="G463" s="51" t="s">
        <v>1966</v>
      </c>
      <c r="H463" s="19">
        <v>6</v>
      </c>
      <c r="I463" s="19">
        <v>6</v>
      </c>
      <c r="J463" s="19" t="s">
        <v>47</v>
      </c>
      <c r="K463" s="19">
        <f t="shared" si="71"/>
        <v>75000</v>
      </c>
      <c r="L463" s="19"/>
      <c r="M463" s="19">
        <v>75000</v>
      </c>
      <c r="N463" s="19">
        <v>20000</v>
      </c>
      <c r="O463" s="19">
        <f t="shared" si="72"/>
        <v>6073.15</v>
      </c>
      <c r="P463" s="19"/>
      <c r="Q463" s="19"/>
      <c r="R463" s="19">
        <v>4200</v>
      </c>
      <c r="S463" s="19"/>
      <c r="T463" s="19"/>
      <c r="U463" s="19"/>
      <c r="V463" s="19"/>
      <c r="W463" s="19">
        <v>1873.15</v>
      </c>
      <c r="X463" s="19"/>
      <c r="Y463" s="19">
        <f t="shared" si="73"/>
        <v>0</v>
      </c>
      <c r="Z463" s="19"/>
      <c r="AA463" s="19"/>
      <c r="AB463" s="19">
        <f t="shared" si="74"/>
        <v>101073.15</v>
      </c>
      <c r="AC463" s="19">
        <f t="shared" si="75"/>
        <v>101073.15</v>
      </c>
      <c r="AD463" s="19">
        <f t="shared" si="76"/>
        <v>16845.525000000001</v>
      </c>
      <c r="AE463" s="19" t="s">
        <v>53</v>
      </c>
      <c r="AF463" s="25">
        <v>15427.69</v>
      </c>
      <c r="AG463" s="30">
        <f t="shared" si="77"/>
        <v>9.1901963288087904E-2</v>
      </c>
      <c r="AH463" t="e">
        <f ca="1">IF(_xlfn.XLOOKUP(D463,'参考（不要动）'!A:A,'参考（不要动）'!B:B)&lt;1,"无养老金")</f>
        <v>#NAME?</v>
      </c>
      <c r="AI463" t="e">
        <f>IF(_xlfn.XLOOKUP(D463,'参考（不要动）'!D:D,'参考（不要动）'!E:E)&lt;1,"无公益岗工资")</f>
        <v>#N/A</v>
      </c>
      <c r="AJ463" t="e">
        <f ca="1">IF(_xlfn.XLOOKUP(D463,'参考（不要动）'!G:G,'参考（不要动）'!H:H)&lt;1,"无其他工资")</f>
        <v>#NAME?</v>
      </c>
      <c r="AK463" t="e">
        <f>IF(_xlfn.XLOOKUP(D463,'参考（不要动）'!J:J,'参考（不要动）'!K:K)&lt;1,"无低保金")</f>
        <v>#N/A</v>
      </c>
      <c r="AL463" t="e">
        <f>IF(_xlfn.XLOOKUP(D463,'参考（不要动）'!M:M,'参考（不要动）'!N:N)&lt;1,"无五保金")</f>
        <v>#N/A</v>
      </c>
      <c r="AM463" t="e">
        <f>IF(_xlfn.XLOOKUP(D463,'参考（不要动）'!P:P,'参考（不要动）'!Q:Q)&lt;1,"无产业奖励2000元")</f>
        <v>#N/A</v>
      </c>
      <c r="AN463" t="e">
        <f>_xlfn.XLOOKUP(D463,'参考（不要动）'!S:S,'参考（不要动）'!W:W)</f>
        <v>#N/A</v>
      </c>
      <c r="AO463" t="str">
        <f t="shared" si="78"/>
        <v>合格</v>
      </c>
      <c r="AP463" s="31" t="e">
        <f t="shared" si="79"/>
        <v>#DIV/0!</v>
      </c>
      <c r="AQ463" s="31" t="e">
        <f t="shared" si="70"/>
        <v>#DIV/0!</v>
      </c>
    </row>
    <row r="464" spans="1:43" ht="15">
      <c r="A464" s="18">
        <v>462</v>
      </c>
      <c r="B464" s="19" t="s">
        <v>1717</v>
      </c>
      <c r="C464" s="19" t="s">
        <v>1970</v>
      </c>
      <c r="D464" s="19" t="s">
        <v>1971</v>
      </c>
      <c r="E464" s="19" t="s">
        <v>1972</v>
      </c>
      <c r="F464" s="19" t="s">
        <v>1973</v>
      </c>
      <c r="G464" s="51" t="s">
        <v>1970</v>
      </c>
      <c r="H464" s="19">
        <v>2</v>
      </c>
      <c r="I464" s="19">
        <v>2</v>
      </c>
      <c r="J464" s="19" t="s">
        <v>47</v>
      </c>
      <c r="K464" s="19">
        <f t="shared" si="71"/>
        <v>2190</v>
      </c>
      <c r="L464" s="19">
        <v>2190</v>
      </c>
      <c r="M464" s="19"/>
      <c r="N464" s="19"/>
      <c r="O464" s="19">
        <f t="shared" si="72"/>
        <v>8086.66</v>
      </c>
      <c r="P464" s="19"/>
      <c r="Q464" s="19"/>
      <c r="R464" s="19"/>
      <c r="S464" s="19"/>
      <c r="T464" s="19"/>
      <c r="U464" s="19"/>
      <c r="V464" s="19"/>
      <c r="W464" s="19">
        <v>8086.66</v>
      </c>
      <c r="X464" s="19">
        <v>56100</v>
      </c>
      <c r="Y464" s="19">
        <f t="shared" si="73"/>
        <v>19800</v>
      </c>
      <c r="Z464" s="19">
        <v>19800</v>
      </c>
      <c r="AA464" s="19"/>
      <c r="AB464" s="19">
        <f t="shared" si="74"/>
        <v>66376.66</v>
      </c>
      <c r="AC464" s="19">
        <f t="shared" si="75"/>
        <v>46576.66</v>
      </c>
      <c r="AD464" s="19">
        <f t="shared" si="76"/>
        <v>23288.33</v>
      </c>
      <c r="AE464" s="19" t="s">
        <v>53</v>
      </c>
      <c r="AF464" s="25">
        <v>19258.59</v>
      </c>
      <c r="AG464" s="32">
        <f t="shared" si="77"/>
        <v>0.20924377122105001</v>
      </c>
      <c r="AH464" t="e">
        <f ca="1">IF(_xlfn.XLOOKUP(D464,'参考（不要动）'!A:A,'参考（不要动）'!B:B)&lt;1,"无养老金")</f>
        <v>#NAME?</v>
      </c>
      <c r="AI464" t="b">
        <f>IF(_xlfn.XLOOKUP(D464,'参考（不要动）'!D:D,'参考（不要动）'!E:E)&lt;1,"无公益岗工资")</f>
        <v>0</v>
      </c>
      <c r="AJ464" t="e">
        <f ca="1">IF(_xlfn.XLOOKUP(D464,'参考（不要动）'!G:G,'参考（不要动）'!H:H)&lt;1,"无其他工资")</f>
        <v>#NAME?</v>
      </c>
      <c r="AK464" t="e">
        <f>IF(_xlfn.XLOOKUP(D464,'参考（不要动）'!J:J,'参考（不要动）'!K:K)&lt;1,"无低保金")</f>
        <v>#N/A</v>
      </c>
      <c r="AL464" t="e">
        <f>IF(_xlfn.XLOOKUP(D464,'参考（不要动）'!M:M,'参考（不要动）'!N:N)&lt;1,"无五保金")</f>
        <v>#N/A</v>
      </c>
      <c r="AM464" t="e">
        <f>IF(_xlfn.XLOOKUP(D464,'参考（不要动）'!P:P,'参考（不要动）'!Q:Q)&lt;1,"无产业奖励2000元")</f>
        <v>#N/A</v>
      </c>
      <c r="AN464" t="e">
        <f>_xlfn.XLOOKUP(D464,'参考（不要动）'!S:S,'参考（不要动）'!W:W)</f>
        <v>#N/A</v>
      </c>
      <c r="AO464" t="str">
        <f t="shared" si="78"/>
        <v>合格</v>
      </c>
      <c r="AP464" s="31">
        <f t="shared" si="79"/>
        <v>0.35294117647058798</v>
      </c>
      <c r="AQ464" s="31" t="str">
        <f t="shared" si="70"/>
        <v>合格</v>
      </c>
    </row>
    <row r="465" spans="1:43" ht="15">
      <c r="A465" s="18">
        <v>463</v>
      </c>
      <c r="B465" s="19" t="s">
        <v>1717</v>
      </c>
      <c r="C465" s="19" t="s">
        <v>1974</v>
      </c>
      <c r="D465" s="19" t="s">
        <v>1975</v>
      </c>
      <c r="E465" s="19" t="s">
        <v>1976</v>
      </c>
      <c r="F465" s="19" t="s">
        <v>1977</v>
      </c>
      <c r="G465" s="51" t="s">
        <v>1974</v>
      </c>
      <c r="H465" s="19">
        <v>3</v>
      </c>
      <c r="I465" s="19">
        <v>3</v>
      </c>
      <c r="J465" s="19" t="s">
        <v>47</v>
      </c>
      <c r="K465" s="19">
        <f t="shared" si="71"/>
        <v>38760</v>
      </c>
      <c r="L465" s="19">
        <v>8760</v>
      </c>
      <c r="M465" s="19">
        <v>30000</v>
      </c>
      <c r="N465" s="19"/>
      <c r="O465" s="19">
        <f t="shared" si="72"/>
        <v>2539.67</v>
      </c>
      <c r="P465" s="19"/>
      <c r="Q465" s="19"/>
      <c r="R465" s="19"/>
      <c r="S465" s="19"/>
      <c r="T465" s="19"/>
      <c r="U465" s="19"/>
      <c r="V465" s="19"/>
      <c r="W465" s="19">
        <v>2539.67</v>
      </c>
      <c r="X465" s="19">
        <v>51200</v>
      </c>
      <c r="Y465" s="19">
        <f t="shared" si="73"/>
        <v>19200</v>
      </c>
      <c r="Z465" s="19">
        <v>19200</v>
      </c>
      <c r="AA465" s="19"/>
      <c r="AB465" s="19">
        <f t="shared" si="74"/>
        <v>92499.67</v>
      </c>
      <c r="AC465" s="19">
        <f t="shared" si="75"/>
        <v>73299.67</v>
      </c>
      <c r="AD465" s="19">
        <f t="shared" si="76"/>
        <v>24433.223333333299</v>
      </c>
      <c r="AE465" s="19" t="s">
        <v>48</v>
      </c>
      <c r="AF465" s="25">
        <v>24354.52</v>
      </c>
      <c r="AG465" s="31">
        <f t="shared" si="77"/>
        <v>3.2315698824406502E-3</v>
      </c>
      <c r="AH465" t="e">
        <f ca="1">IF(_xlfn.XLOOKUP(D465,'参考（不要动）'!A:A,'参考（不要动）'!B:B)&lt;1,"无养老金")</f>
        <v>#NAME?</v>
      </c>
      <c r="AI465" t="b">
        <f>IF(_xlfn.XLOOKUP(D465,'参考（不要动）'!D:D,'参考（不要动）'!E:E)&lt;1,"无公益岗工资")</f>
        <v>0</v>
      </c>
      <c r="AJ465" t="e">
        <f ca="1">IF(_xlfn.XLOOKUP(D465,'参考（不要动）'!G:G,'参考（不要动）'!H:H)&lt;1,"无其他工资")</f>
        <v>#NAME?</v>
      </c>
      <c r="AK465" t="e">
        <f>IF(_xlfn.XLOOKUP(D465,'参考（不要动）'!J:J,'参考（不要动）'!K:K)&lt;1,"无低保金")</f>
        <v>#N/A</v>
      </c>
      <c r="AL465" t="e">
        <f>IF(_xlfn.XLOOKUP(D465,'参考（不要动）'!M:M,'参考（不要动）'!N:N)&lt;1,"无五保金")</f>
        <v>#N/A</v>
      </c>
      <c r="AM465" t="e">
        <f>IF(_xlfn.XLOOKUP(D465,'参考（不要动）'!P:P,'参考（不要动）'!Q:Q)&lt;1,"无产业奖励2000元")</f>
        <v>#N/A</v>
      </c>
      <c r="AN465" t="e">
        <f>_xlfn.XLOOKUP(D465,'参考（不要动）'!S:S,'参考（不要动）'!W:W)</f>
        <v>#N/A</v>
      </c>
      <c r="AO465" t="str">
        <f t="shared" si="78"/>
        <v>合格</v>
      </c>
      <c r="AP465" s="31">
        <f t="shared" si="79"/>
        <v>0.375</v>
      </c>
      <c r="AQ465" s="31" t="str">
        <f t="shared" si="70"/>
        <v>合格</v>
      </c>
    </row>
    <row r="466" spans="1:43" ht="15">
      <c r="A466" s="18">
        <v>464</v>
      </c>
      <c r="B466" s="19" t="s">
        <v>1717</v>
      </c>
      <c r="C466" s="19" t="s">
        <v>1978</v>
      </c>
      <c r="D466" s="19" t="s">
        <v>1979</v>
      </c>
      <c r="E466" s="19" t="s">
        <v>1980</v>
      </c>
      <c r="F466" s="19" t="s">
        <v>1981</v>
      </c>
      <c r="G466" s="51" t="s">
        <v>1978</v>
      </c>
      <c r="H466" s="19">
        <v>2</v>
      </c>
      <c r="I466" s="19">
        <v>2</v>
      </c>
      <c r="J466" s="19" t="s">
        <v>47</v>
      </c>
      <c r="K466" s="19">
        <f t="shared" si="71"/>
        <v>0</v>
      </c>
      <c r="L466" s="19"/>
      <c r="M466" s="19"/>
      <c r="N466" s="19">
        <v>9600</v>
      </c>
      <c r="O466" s="19">
        <f t="shared" si="72"/>
        <v>17156.79</v>
      </c>
      <c r="P466" s="19">
        <v>8590</v>
      </c>
      <c r="Q466" s="19"/>
      <c r="R466" s="19">
        <v>4200</v>
      </c>
      <c r="S466" s="19"/>
      <c r="T466" s="19"/>
      <c r="U466" s="19"/>
      <c r="V466" s="19"/>
      <c r="W466" s="19">
        <v>4366.79</v>
      </c>
      <c r="X466" s="19"/>
      <c r="Y466" s="19">
        <f t="shared" si="73"/>
        <v>0</v>
      </c>
      <c r="Z466" s="19"/>
      <c r="AA466" s="19"/>
      <c r="AB466" s="19">
        <f t="shared" si="74"/>
        <v>26756.79</v>
      </c>
      <c r="AC466" s="19">
        <f t="shared" si="75"/>
        <v>26756.79</v>
      </c>
      <c r="AD466" s="19">
        <f t="shared" si="76"/>
        <v>13378.395</v>
      </c>
      <c r="AE466" s="19" t="s">
        <v>53</v>
      </c>
      <c r="AF466" s="25">
        <v>10519.51</v>
      </c>
      <c r="AG466" s="32">
        <f t="shared" si="77"/>
        <v>0.27176978775627397</v>
      </c>
      <c r="AH466" t="e">
        <f ca="1">IF(_xlfn.XLOOKUP(D466,'参考（不要动）'!A:A,'参考（不要动）'!B:B)&lt;1,"无养老金")</f>
        <v>#NAME?</v>
      </c>
      <c r="AI466" t="e">
        <f>IF(_xlfn.XLOOKUP(D466,'参考（不要动）'!D:D,'参考（不要动）'!E:E)&lt;1,"无公益岗工资")</f>
        <v>#N/A</v>
      </c>
      <c r="AJ466" t="e">
        <f ca="1">IF(_xlfn.XLOOKUP(D466,'参考（不要动）'!G:G,'参考（不要动）'!H:H)&lt;1,"无其他工资")</f>
        <v>#NAME?</v>
      </c>
      <c r="AK466" t="b">
        <f>IF(_xlfn.XLOOKUP(D466,'参考（不要动）'!J:J,'参考（不要动）'!K:K)&lt;1,"无低保金")</f>
        <v>0</v>
      </c>
      <c r="AL466" t="e">
        <f>IF(_xlfn.XLOOKUP(D466,'参考（不要动）'!M:M,'参考（不要动）'!N:N)&lt;1,"无五保金")</f>
        <v>#N/A</v>
      </c>
      <c r="AM466" t="e">
        <f>IF(_xlfn.XLOOKUP(D466,'参考（不要动）'!P:P,'参考（不要动）'!Q:Q)&lt;1,"无产业奖励2000元")</f>
        <v>#N/A</v>
      </c>
      <c r="AN466" t="e">
        <f>_xlfn.XLOOKUP(D466,'参考（不要动）'!S:S,'参考（不要动）'!W:W)</f>
        <v>#N/A</v>
      </c>
      <c r="AO466" t="str">
        <f t="shared" si="78"/>
        <v>合格</v>
      </c>
      <c r="AP466" s="31" t="e">
        <f t="shared" si="79"/>
        <v>#DIV/0!</v>
      </c>
      <c r="AQ466" s="31" t="e">
        <f t="shared" si="70"/>
        <v>#DIV/0!</v>
      </c>
    </row>
    <row r="467" spans="1:43" ht="15">
      <c r="A467" s="18">
        <v>465</v>
      </c>
      <c r="B467" s="19" t="s">
        <v>1717</v>
      </c>
      <c r="C467" s="19" t="s">
        <v>1982</v>
      </c>
      <c r="D467" s="19" t="s">
        <v>1983</v>
      </c>
      <c r="E467" s="19" t="s">
        <v>1984</v>
      </c>
      <c r="F467" s="19" t="s">
        <v>1985</v>
      </c>
      <c r="G467" s="51" t="s">
        <v>1982</v>
      </c>
      <c r="H467" s="19">
        <v>3</v>
      </c>
      <c r="I467" s="19">
        <v>3</v>
      </c>
      <c r="J467" s="19" t="s">
        <v>47</v>
      </c>
      <c r="K467" s="19">
        <f t="shared" si="71"/>
        <v>6000</v>
      </c>
      <c r="L467" s="19"/>
      <c r="M467" s="19">
        <v>6000</v>
      </c>
      <c r="N467" s="19"/>
      <c r="O467" s="19">
        <f t="shared" si="72"/>
        <v>1807.07</v>
      </c>
      <c r="P467" s="19"/>
      <c r="Q467" s="19"/>
      <c r="R467" s="19"/>
      <c r="S467" s="19"/>
      <c r="T467" s="19"/>
      <c r="U467" s="19"/>
      <c r="V467" s="19">
        <v>500</v>
      </c>
      <c r="W467" s="19">
        <v>1307.07</v>
      </c>
      <c r="X467" s="19">
        <v>80000</v>
      </c>
      <c r="Y467" s="19">
        <f t="shared" si="73"/>
        <v>30000</v>
      </c>
      <c r="Z467" s="19">
        <v>30000</v>
      </c>
      <c r="AA467" s="19"/>
      <c r="AB467" s="19">
        <f t="shared" si="74"/>
        <v>87807.07</v>
      </c>
      <c r="AC467" s="19">
        <f t="shared" si="75"/>
        <v>57807.07</v>
      </c>
      <c r="AD467" s="19">
        <f t="shared" si="76"/>
        <v>19269.023333333302</v>
      </c>
      <c r="AE467" s="19" t="s">
        <v>53</v>
      </c>
      <c r="AF467" s="25">
        <v>18294.53</v>
      </c>
      <c r="AG467" s="31">
        <f t="shared" si="77"/>
        <v>5.3266923683379798E-2</v>
      </c>
      <c r="AH467" t="e">
        <f ca="1">IF(_xlfn.XLOOKUP(D467,'参考（不要动）'!A:A,'参考（不要动）'!B:B)&lt;1,"无养老金")</f>
        <v>#NAME?</v>
      </c>
      <c r="AI467" t="e">
        <f>IF(_xlfn.XLOOKUP(D467,'参考（不要动）'!D:D,'参考（不要动）'!E:E)&lt;1,"无公益岗工资")</f>
        <v>#N/A</v>
      </c>
      <c r="AJ467" t="e">
        <f ca="1">IF(_xlfn.XLOOKUP(D467,'参考（不要动）'!G:G,'参考（不要动）'!H:H)&lt;1,"无其他工资")</f>
        <v>#NAME?</v>
      </c>
      <c r="AK467" t="e">
        <f>IF(_xlfn.XLOOKUP(D467,'参考（不要动）'!J:J,'参考（不要动）'!K:K)&lt;1,"无低保金")</f>
        <v>#N/A</v>
      </c>
      <c r="AL467" t="e">
        <f>IF(_xlfn.XLOOKUP(D467,'参考（不要动）'!M:M,'参考（不要动）'!N:N)&lt;1,"无五保金")</f>
        <v>#N/A</v>
      </c>
      <c r="AM467" t="e">
        <f>IF(_xlfn.XLOOKUP(D467,'参考（不要动）'!P:P,'参考（不要动）'!Q:Q)&lt;1,"无产业奖励2000元")</f>
        <v>#N/A</v>
      </c>
      <c r="AN467">
        <v>0</v>
      </c>
      <c r="AO467" t="str">
        <f t="shared" si="78"/>
        <v>合格</v>
      </c>
      <c r="AP467" s="31">
        <f t="shared" si="79"/>
        <v>0.375</v>
      </c>
      <c r="AQ467" s="31" t="str">
        <f t="shared" si="70"/>
        <v>合格</v>
      </c>
    </row>
    <row r="468" spans="1:43" ht="15">
      <c r="A468" s="18">
        <v>466</v>
      </c>
      <c r="B468" s="19" t="s">
        <v>1717</v>
      </c>
      <c r="C468" s="19" t="s">
        <v>1986</v>
      </c>
      <c r="D468" s="19" t="s">
        <v>1987</v>
      </c>
      <c r="E468" s="19" t="s">
        <v>1988</v>
      </c>
      <c r="F468" s="19" t="s">
        <v>1989</v>
      </c>
      <c r="G468" s="51" t="s">
        <v>1986</v>
      </c>
      <c r="H468" s="19">
        <v>6</v>
      </c>
      <c r="I468" s="19">
        <v>6</v>
      </c>
      <c r="J468" s="19" t="s">
        <v>47</v>
      </c>
      <c r="K468" s="19">
        <f t="shared" si="71"/>
        <v>32000</v>
      </c>
      <c r="L468" s="19"/>
      <c r="M468" s="19">
        <v>32000</v>
      </c>
      <c r="N468" s="19"/>
      <c r="O468" s="19">
        <f t="shared" si="72"/>
        <v>6182.86</v>
      </c>
      <c r="P468" s="19"/>
      <c r="Q468" s="19"/>
      <c r="R468" s="19">
        <v>4080</v>
      </c>
      <c r="S468" s="19"/>
      <c r="T468" s="19"/>
      <c r="U468" s="19"/>
      <c r="V468" s="19"/>
      <c r="W468" s="19">
        <v>2102.86</v>
      </c>
      <c r="X468" s="19">
        <v>147200</v>
      </c>
      <c r="Y468" s="19">
        <f t="shared" si="73"/>
        <v>55200</v>
      </c>
      <c r="Z468" s="19">
        <v>55200</v>
      </c>
      <c r="AA468" s="19"/>
      <c r="AB468" s="19">
        <f t="shared" si="74"/>
        <v>185382.86</v>
      </c>
      <c r="AC468" s="19">
        <f t="shared" si="75"/>
        <v>130182.86</v>
      </c>
      <c r="AD468" s="19">
        <f t="shared" si="76"/>
        <v>21697.143333333301</v>
      </c>
      <c r="AE468" s="19" t="s">
        <v>53</v>
      </c>
      <c r="AF468" s="25">
        <v>20882.3</v>
      </c>
      <c r="AG468" s="31">
        <f t="shared" si="77"/>
        <v>3.9020765592549703E-2</v>
      </c>
      <c r="AH468" t="e">
        <f ca="1">IF(_xlfn.XLOOKUP(D468,'参考（不要动）'!A:A,'参考（不要动）'!B:B)&lt;1,"无养老金")</f>
        <v>#NAME?</v>
      </c>
      <c r="AI468" t="e">
        <f>IF(_xlfn.XLOOKUP(D468,'参考（不要动）'!D:D,'参考（不要动）'!E:E)&lt;1,"无公益岗工资")</f>
        <v>#N/A</v>
      </c>
      <c r="AJ468" t="e">
        <f ca="1">IF(_xlfn.XLOOKUP(D468,'参考（不要动）'!G:G,'参考（不要动）'!H:H)&lt;1,"无其他工资")</f>
        <v>#NAME?</v>
      </c>
      <c r="AK468" t="e">
        <f>IF(_xlfn.XLOOKUP(D468,'参考（不要动）'!J:J,'参考（不要动）'!K:K)&lt;1,"无低保金")</f>
        <v>#N/A</v>
      </c>
      <c r="AL468" t="e">
        <f>IF(_xlfn.XLOOKUP(D468,'参考（不要动）'!M:M,'参考（不要动）'!N:N)&lt;1,"无五保金")</f>
        <v>#N/A</v>
      </c>
      <c r="AM468" t="e">
        <f>IF(_xlfn.XLOOKUP(D468,'参考（不要动）'!P:P,'参考（不要动）'!Q:Q)&lt;1,"无产业奖励2000元")</f>
        <v>#N/A</v>
      </c>
      <c r="AN468" t="e">
        <f>_xlfn.XLOOKUP(D468,'参考（不要动）'!S:S,'参考（不要动）'!W:W)</f>
        <v>#N/A</v>
      </c>
      <c r="AO468" t="str">
        <f t="shared" si="78"/>
        <v>合格</v>
      </c>
      <c r="AP468" s="31">
        <f t="shared" si="79"/>
        <v>0.375</v>
      </c>
      <c r="AQ468" s="31" t="str">
        <f t="shared" si="70"/>
        <v>合格</v>
      </c>
    </row>
    <row r="469" spans="1:43" ht="15">
      <c r="A469" s="18">
        <v>467</v>
      </c>
      <c r="B469" s="19" t="s">
        <v>1717</v>
      </c>
      <c r="C469" s="19" t="s">
        <v>1990</v>
      </c>
      <c r="D469" s="19" t="s">
        <v>1991</v>
      </c>
      <c r="E469" s="19" t="s">
        <v>1992</v>
      </c>
      <c r="F469" s="19" t="s">
        <v>1993</v>
      </c>
      <c r="G469" s="51" t="s">
        <v>1990</v>
      </c>
      <c r="H469" s="19">
        <v>3</v>
      </c>
      <c r="I469" s="19">
        <v>3</v>
      </c>
      <c r="J469" s="19" t="s">
        <v>47</v>
      </c>
      <c r="K469" s="19">
        <f t="shared" si="71"/>
        <v>38760</v>
      </c>
      <c r="L469" s="19">
        <v>8760</v>
      </c>
      <c r="M469" s="19">
        <v>30000</v>
      </c>
      <c r="N469" s="19"/>
      <c r="O469" s="19">
        <f t="shared" si="72"/>
        <v>6290.03</v>
      </c>
      <c r="P469" s="19">
        <v>4295</v>
      </c>
      <c r="Q469" s="19"/>
      <c r="R469" s="19"/>
      <c r="S469" s="19"/>
      <c r="T469" s="19">
        <v>116.96</v>
      </c>
      <c r="U469" s="19"/>
      <c r="V469" s="19">
        <v>1000</v>
      </c>
      <c r="W469" s="19">
        <v>878.07</v>
      </c>
      <c r="X469" s="19">
        <v>20000</v>
      </c>
      <c r="Y469" s="19">
        <f t="shared" si="73"/>
        <v>7500</v>
      </c>
      <c r="Z469" s="19">
        <v>7500</v>
      </c>
      <c r="AA469" s="19"/>
      <c r="AB469" s="19">
        <f t="shared" si="74"/>
        <v>65050.03</v>
      </c>
      <c r="AC469" s="19">
        <f t="shared" si="75"/>
        <v>57550.03</v>
      </c>
      <c r="AD469" s="19">
        <f t="shared" si="76"/>
        <v>19183.343333333301</v>
      </c>
      <c r="AE469" s="19" t="s">
        <v>48</v>
      </c>
      <c r="AF469" s="25">
        <v>18334.25</v>
      </c>
      <c r="AG469" s="31">
        <f t="shared" si="77"/>
        <v>4.6311866224868797E-2</v>
      </c>
      <c r="AH469" t="e">
        <f ca="1">IF(_xlfn.XLOOKUP(D469,'参考（不要动）'!A:A,'参考（不要动）'!B:B)&lt;1,"无养老金")</f>
        <v>#NAME?</v>
      </c>
      <c r="AI469" t="b">
        <f>IF(_xlfn.XLOOKUP(D469,'参考（不要动）'!D:D,'参考（不要动）'!E:E)&lt;1,"无公益岗工资")</f>
        <v>0</v>
      </c>
      <c r="AJ469" t="e">
        <f ca="1">IF(_xlfn.XLOOKUP(D469,'参考（不要动）'!G:G,'参考（不要动）'!H:H)&lt;1,"无其他工资")</f>
        <v>#NAME?</v>
      </c>
      <c r="AK469" t="b">
        <f>IF(_xlfn.XLOOKUP(D469,'参考（不要动）'!J:J,'参考（不要动）'!K:K)&lt;1,"无低保金")</f>
        <v>0</v>
      </c>
      <c r="AL469" t="e">
        <f>IF(_xlfn.XLOOKUP(D469,'参考（不要动）'!M:M,'参考（不要动）'!N:N)&lt;1,"无五保金")</f>
        <v>#N/A</v>
      </c>
      <c r="AM469" t="e">
        <f>IF(_xlfn.XLOOKUP(D469,'参考（不要动）'!P:P,'参考（不要动）'!Q:Q)&lt;1,"无产业奖励2000元")</f>
        <v>#N/A</v>
      </c>
      <c r="AN469">
        <v>0</v>
      </c>
      <c r="AO469" t="str">
        <f t="shared" si="78"/>
        <v>合格</v>
      </c>
      <c r="AP469" s="31">
        <f t="shared" si="79"/>
        <v>0.375</v>
      </c>
      <c r="AQ469" s="31" t="str">
        <f t="shared" si="70"/>
        <v>合格</v>
      </c>
    </row>
    <row r="470" spans="1:43" ht="15">
      <c r="A470" s="18">
        <v>468</v>
      </c>
      <c r="B470" s="19" t="s">
        <v>1717</v>
      </c>
      <c r="C470" s="19" t="s">
        <v>1994</v>
      </c>
      <c r="D470" s="19" t="s">
        <v>1995</v>
      </c>
      <c r="E470" s="19" t="s">
        <v>1996</v>
      </c>
      <c r="F470" s="19" t="s">
        <v>1997</v>
      </c>
      <c r="G470" s="51" t="s">
        <v>1994</v>
      </c>
      <c r="H470" s="19">
        <v>2</v>
      </c>
      <c r="I470" s="19">
        <v>2</v>
      </c>
      <c r="J470" s="19" t="s">
        <v>47</v>
      </c>
      <c r="K470" s="19">
        <f t="shared" si="71"/>
        <v>30000</v>
      </c>
      <c r="L470" s="19"/>
      <c r="M470" s="19">
        <v>30000</v>
      </c>
      <c r="N470" s="19"/>
      <c r="O470" s="19">
        <f t="shared" si="72"/>
        <v>1742.88</v>
      </c>
      <c r="P470" s="19"/>
      <c r="Q470" s="19"/>
      <c r="R470" s="19"/>
      <c r="S470" s="19"/>
      <c r="T470" s="19"/>
      <c r="U470" s="19"/>
      <c r="V470" s="19"/>
      <c r="W470" s="19">
        <v>1742.88</v>
      </c>
      <c r="X470" s="19">
        <v>96000</v>
      </c>
      <c r="Y470" s="19">
        <f t="shared" si="73"/>
        <v>36000</v>
      </c>
      <c r="Z470" s="19">
        <v>36000</v>
      </c>
      <c r="AA470" s="19"/>
      <c r="AB470" s="19">
        <f t="shared" si="74"/>
        <v>127742.88</v>
      </c>
      <c r="AC470" s="19">
        <f t="shared" si="75"/>
        <v>91742.88</v>
      </c>
      <c r="AD470" s="19">
        <f t="shared" si="76"/>
        <v>45871.44</v>
      </c>
      <c r="AE470" s="19" t="s">
        <v>53</v>
      </c>
      <c r="AF470" s="25">
        <v>44602.67</v>
      </c>
      <c r="AG470" s="31">
        <f t="shared" si="77"/>
        <v>2.8446054911062599E-2</v>
      </c>
      <c r="AH470" t="e">
        <f ca="1">IF(_xlfn.XLOOKUP(D470,'参考（不要动）'!A:A,'参考（不要动）'!B:B)&lt;1,"无养老金")</f>
        <v>#NAME?</v>
      </c>
      <c r="AI470" t="e">
        <f>IF(_xlfn.XLOOKUP(D470,'参考（不要动）'!D:D,'参考（不要动）'!E:E)&lt;1,"无公益岗工资")</f>
        <v>#N/A</v>
      </c>
      <c r="AJ470" t="e">
        <f ca="1">IF(_xlfn.XLOOKUP(D470,'参考（不要动）'!G:G,'参考（不要动）'!H:H)&lt;1,"无其他工资")</f>
        <v>#NAME?</v>
      </c>
      <c r="AK470" t="e">
        <f>IF(_xlfn.XLOOKUP(D470,'参考（不要动）'!J:J,'参考（不要动）'!K:K)&lt;1,"无低保金")</f>
        <v>#N/A</v>
      </c>
      <c r="AL470" t="e">
        <f>IF(_xlfn.XLOOKUP(D470,'参考（不要动）'!M:M,'参考（不要动）'!N:N)&lt;1,"无五保金")</f>
        <v>#N/A</v>
      </c>
      <c r="AM470" t="e">
        <f>IF(_xlfn.XLOOKUP(D470,'参考（不要动）'!P:P,'参考（不要动）'!Q:Q)&lt;1,"无产业奖励2000元")</f>
        <v>#N/A</v>
      </c>
      <c r="AN470" t="e">
        <f>_xlfn.XLOOKUP(D470,'参考（不要动）'!S:S,'参考（不要动）'!W:W)</f>
        <v>#N/A</v>
      </c>
      <c r="AO470" t="str">
        <f t="shared" si="78"/>
        <v>合格</v>
      </c>
      <c r="AP470" s="31">
        <f t="shared" si="79"/>
        <v>0.375</v>
      </c>
      <c r="AQ470" s="31" t="str">
        <f t="shared" si="70"/>
        <v>合格</v>
      </c>
    </row>
    <row r="471" spans="1:43" ht="15">
      <c r="A471" s="18">
        <v>469</v>
      </c>
      <c r="B471" s="19" t="s">
        <v>1717</v>
      </c>
      <c r="C471" s="19" t="s">
        <v>1998</v>
      </c>
      <c r="D471" s="19" t="s">
        <v>1999</v>
      </c>
      <c r="E471" s="19" t="s">
        <v>2000</v>
      </c>
      <c r="F471" s="19" t="s">
        <v>2001</v>
      </c>
      <c r="G471" s="51" t="s">
        <v>1998</v>
      </c>
      <c r="H471" s="19">
        <v>4</v>
      </c>
      <c r="I471" s="19">
        <v>4</v>
      </c>
      <c r="J471" s="19" t="s">
        <v>47</v>
      </c>
      <c r="K471" s="19">
        <f t="shared" si="71"/>
        <v>160000</v>
      </c>
      <c r="L471" s="19"/>
      <c r="M471" s="19">
        <v>160000</v>
      </c>
      <c r="N471" s="19"/>
      <c r="O471" s="19">
        <f t="shared" si="72"/>
        <v>5051.17</v>
      </c>
      <c r="P471" s="19"/>
      <c r="Q471" s="19"/>
      <c r="R471" s="19">
        <v>2160</v>
      </c>
      <c r="S471" s="19"/>
      <c r="T471" s="19"/>
      <c r="U471" s="19"/>
      <c r="V471" s="19"/>
      <c r="W471" s="19">
        <v>2891.17</v>
      </c>
      <c r="X471" s="19">
        <v>64000</v>
      </c>
      <c r="Y471" s="19">
        <f t="shared" si="73"/>
        <v>24000</v>
      </c>
      <c r="Z471" s="19">
        <v>24000</v>
      </c>
      <c r="AA471" s="19"/>
      <c r="AB471" s="19">
        <f t="shared" si="74"/>
        <v>229051.17</v>
      </c>
      <c r="AC471" s="19">
        <f t="shared" si="75"/>
        <v>205051.17</v>
      </c>
      <c r="AD471" s="19">
        <f t="shared" si="76"/>
        <v>51262.792500000003</v>
      </c>
      <c r="AE471" s="19" t="s">
        <v>53</v>
      </c>
      <c r="AF471" s="25">
        <v>49516.639999999999</v>
      </c>
      <c r="AG471" s="31">
        <f t="shared" si="77"/>
        <v>3.5263953693142398E-2</v>
      </c>
      <c r="AH471" t="e">
        <f ca="1">IF(_xlfn.XLOOKUP(D471,'参考（不要动）'!A:A,'参考（不要动）'!B:B)&lt;1,"无养老金")</f>
        <v>#NAME?</v>
      </c>
      <c r="AI471" t="e">
        <f>IF(_xlfn.XLOOKUP(D471,'参考（不要动）'!D:D,'参考（不要动）'!E:E)&lt;1,"无公益岗工资")</f>
        <v>#N/A</v>
      </c>
      <c r="AJ471" t="e">
        <f ca="1">IF(_xlfn.XLOOKUP(D471,'参考（不要动）'!G:G,'参考（不要动）'!H:H)&lt;1,"无其他工资")</f>
        <v>#NAME?</v>
      </c>
      <c r="AK471" t="e">
        <f>IF(_xlfn.XLOOKUP(D471,'参考（不要动）'!J:J,'参考（不要动）'!K:K)&lt;1,"无低保金")</f>
        <v>#N/A</v>
      </c>
      <c r="AL471" t="e">
        <f>IF(_xlfn.XLOOKUP(D471,'参考（不要动）'!M:M,'参考（不要动）'!N:N)&lt;1,"无五保金")</f>
        <v>#N/A</v>
      </c>
      <c r="AM471" t="e">
        <f>IF(_xlfn.XLOOKUP(D471,'参考（不要动）'!P:P,'参考（不要动）'!Q:Q)&lt;1,"无产业奖励2000元")</f>
        <v>#N/A</v>
      </c>
      <c r="AN471" t="e">
        <f>_xlfn.XLOOKUP(D471,'参考（不要动）'!S:S,'参考（不要动）'!W:W)</f>
        <v>#N/A</v>
      </c>
      <c r="AO471" t="str">
        <f t="shared" si="78"/>
        <v>合格</v>
      </c>
      <c r="AP471" s="31">
        <f t="shared" si="79"/>
        <v>0.375</v>
      </c>
      <c r="AQ471" s="31" t="str">
        <f t="shared" si="70"/>
        <v>合格</v>
      </c>
    </row>
    <row r="472" spans="1:43" ht="15">
      <c r="A472" s="18">
        <v>470</v>
      </c>
      <c r="B472" s="19" t="s">
        <v>1717</v>
      </c>
      <c r="C472" s="19" t="s">
        <v>2002</v>
      </c>
      <c r="D472" s="19" t="s">
        <v>2003</v>
      </c>
      <c r="E472" s="19" t="s">
        <v>2004</v>
      </c>
      <c r="F472" s="19" t="s">
        <v>2005</v>
      </c>
      <c r="G472" s="51" t="s">
        <v>2002</v>
      </c>
      <c r="H472" s="19">
        <v>5</v>
      </c>
      <c r="I472" s="19">
        <v>5</v>
      </c>
      <c r="J472" s="19" t="s">
        <v>47</v>
      </c>
      <c r="K472" s="19">
        <f t="shared" si="71"/>
        <v>69600</v>
      </c>
      <c r="L472" s="19"/>
      <c r="M472" s="19">
        <v>69600</v>
      </c>
      <c r="N472" s="19"/>
      <c r="O472" s="19">
        <f t="shared" si="72"/>
        <v>7617.1</v>
      </c>
      <c r="P472" s="19"/>
      <c r="Q472" s="19"/>
      <c r="R472" s="19">
        <v>4080</v>
      </c>
      <c r="S472" s="19"/>
      <c r="T472" s="19"/>
      <c r="U472" s="19"/>
      <c r="V472" s="19"/>
      <c r="W472" s="19">
        <v>3537.1</v>
      </c>
      <c r="X472" s="19">
        <v>30400</v>
      </c>
      <c r="Y472" s="19">
        <f t="shared" si="73"/>
        <v>11400</v>
      </c>
      <c r="Z472" s="19">
        <v>11400</v>
      </c>
      <c r="AA472" s="19"/>
      <c r="AB472" s="19">
        <f t="shared" si="74"/>
        <v>107617.1</v>
      </c>
      <c r="AC472" s="19">
        <f t="shared" si="75"/>
        <v>96217.1</v>
      </c>
      <c r="AD472" s="19">
        <f t="shared" si="76"/>
        <v>19243.419999999998</v>
      </c>
      <c r="AE472" s="19" t="s">
        <v>53</v>
      </c>
      <c r="AF472" s="25">
        <v>17510.400000000001</v>
      </c>
      <c r="AG472" s="30">
        <f t="shared" si="77"/>
        <v>9.8970897295321394E-2</v>
      </c>
      <c r="AH472" t="e">
        <f ca="1">IF(_xlfn.XLOOKUP(D472,'参考（不要动）'!A:A,'参考（不要动）'!B:B)&lt;1,"无养老金")</f>
        <v>#NAME?</v>
      </c>
      <c r="AI472" t="e">
        <f>IF(_xlfn.XLOOKUP(D472,'参考（不要动）'!D:D,'参考（不要动）'!E:E)&lt;1,"无公益岗工资")</f>
        <v>#N/A</v>
      </c>
      <c r="AJ472" t="e">
        <f ca="1">IF(_xlfn.XLOOKUP(D472,'参考（不要动）'!G:G,'参考（不要动）'!H:H)&lt;1,"无其他工资")</f>
        <v>#NAME?</v>
      </c>
      <c r="AK472" t="e">
        <f>IF(_xlfn.XLOOKUP(D472,'参考（不要动）'!J:J,'参考（不要动）'!K:K)&lt;1,"无低保金")</f>
        <v>#N/A</v>
      </c>
      <c r="AL472" t="e">
        <f>IF(_xlfn.XLOOKUP(D472,'参考（不要动）'!M:M,'参考（不要动）'!N:N)&lt;1,"无五保金")</f>
        <v>#N/A</v>
      </c>
      <c r="AM472" t="e">
        <f>IF(_xlfn.XLOOKUP(D472,'参考（不要动）'!P:P,'参考（不要动）'!Q:Q)&lt;1,"无产业奖励2000元")</f>
        <v>#N/A</v>
      </c>
      <c r="AN472" t="e">
        <f>_xlfn.XLOOKUP(D472,'参考（不要动）'!S:S,'参考（不要动）'!W:W)</f>
        <v>#N/A</v>
      </c>
      <c r="AO472" t="str">
        <f t="shared" si="78"/>
        <v>合格</v>
      </c>
      <c r="AP472" s="31">
        <f t="shared" si="79"/>
        <v>0.375</v>
      </c>
      <c r="AQ472" s="31" t="str">
        <f t="shared" si="70"/>
        <v>合格</v>
      </c>
    </row>
    <row r="473" spans="1:43" ht="15">
      <c r="A473" s="18">
        <v>471</v>
      </c>
      <c r="B473" s="19" t="s">
        <v>1717</v>
      </c>
      <c r="C473" s="19" t="s">
        <v>2006</v>
      </c>
      <c r="D473" s="19" t="s">
        <v>2007</v>
      </c>
      <c r="E473" s="19" t="s">
        <v>2008</v>
      </c>
      <c r="F473" s="19" t="s">
        <v>2009</v>
      </c>
      <c r="G473" s="51" t="s">
        <v>2006</v>
      </c>
      <c r="H473" s="19">
        <v>2</v>
      </c>
      <c r="I473" s="19">
        <v>2</v>
      </c>
      <c r="J473" s="19" t="s">
        <v>47</v>
      </c>
      <c r="K473" s="19">
        <f t="shared" si="71"/>
        <v>0</v>
      </c>
      <c r="L473" s="19"/>
      <c r="M473" s="19"/>
      <c r="N473" s="19"/>
      <c r="O473" s="19">
        <f t="shared" si="72"/>
        <v>13741.13</v>
      </c>
      <c r="P473" s="19"/>
      <c r="Q473" s="19"/>
      <c r="R473" s="19">
        <v>3960</v>
      </c>
      <c r="S473" s="19"/>
      <c r="T473" s="19"/>
      <c r="U473" s="19"/>
      <c r="V473" s="19"/>
      <c r="W473" s="19">
        <v>9781.1299999999992</v>
      </c>
      <c r="X473" s="19">
        <v>51200</v>
      </c>
      <c r="Y473" s="19">
        <f t="shared" si="73"/>
        <v>19200</v>
      </c>
      <c r="Z473" s="19">
        <v>19200</v>
      </c>
      <c r="AA473" s="19"/>
      <c r="AB473" s="19">
        <f t="shared" si="74"/>
        <v>64941.13</v>
      </c>
      <c r="AC473" s="19">
        <f t="shared" si="75"/>
        <v>45741.13</v>
      </c>
      <c r="AD473" s="19">
        <f t="shared" si="76"/>
        <v>22870.564999999999</v>
      </c>
      <c r="AE473" s="19" t="s">
        <v>53</v>
      </c>
      <c r="AF473" s="25">
        <v>20421.919999999998</v>
      </c>
      <c r="AG473" s="30">
        <f t="shared" si="77"/>
        <v>0.119902780933428</v>
      </c>
      <c r="AH473" t="e">
        <f ca="1">IF(_xlfn.XLOOKUP(D473,'参考（不要动）'!A:A,'参考（不要动）'!B:B)&lt;1,"无养老金")</f>
        <v>#NAME?</v>
      </c>
      <c r="AI473" t="e">
        <f>IF(_xlfn.XLOOKUP(D473,'参考（不要动）'!D:D,'参考（不要动）'!E:E)&lt;1,"无公益岗工资")</f>
        <v>#N/A</v>
      </c>
      <c r="AJ473" t="e">
        <f ca="1">IF(_xlfn.XLOOKUP(D473,'参考（不要动）'!G:G,'参考（不要动）'!H:H)&lt;1,"无其他工资")</f>
        <v>#NAME?</v>
      </c>
      <c r="AK473" t="e">
        <f>IF(_xlfn.XLOOKUP(D473,'参考（不要动）'!J:J,'参考（不要动）'!K:K)&lt;1,"无低保金")</f>
        <v>#N/A</v>
      </c>
      <c r="AL473" t="e">
        <f>IF(_xlfn.XLOOKUP(D473,'参考（不要动）'!M:M,'参考（不要动）'!N:N)&lt;1,"无五保金")</f>
        <v>#N/A</v>
      </c>
      <c r="AM473" t="e">
        <f>IF(_xlfn.XLOOKUP(D473,'参考（不要动）'!P:P,'参考（不要动）'!Q:Q)&lt;1,"无产业奖励2000元")</f>
        <v>#N/A</v>
      </c>
      <c r="AN473" t="e">
        <f>_xlfn.XLOOKUP(D473,'参考（不要动）'!S:S,'参考（不要动）'!W:W)</f>
        <v>#N/A</v>
      </c>
      <c r="AO473" t="str">
        <f t="shared" si="78"/>
        <v>合格</v>
      </c>
      <c r="AP473" s="31">
        <f t="shared" si="79"/>
        <v>0.375</v>
      </c>
      <c r="AQ473" s="31" t="str">
        <f t="shared" si="70"/>
        <v>合格</v>
      </c>
    </row>
    <row r="474" spans="1:43" ht="15">
      <c r="A474" s="18">
        <v>472</v>
      </c>
      <c r="B474" s="19" t="s">
        <v>1717</v>
      </c>
      <c r="C474" s="19" t="s">
        <v>2010</v>
      </c>
      <c r="D474" s="19" t="s">
        <v>2011</v>
      </c>
      <c r="E474" s="19" t="s">
        <v>2012</v>
      </c>
      <c r="F474" s="19" t="s">
        <v>2013</v>
      </c>
      <c r="G474" s="51" t="s">
        <v>2010</v>
      </c>
      <c r="H474" s="19">
        <v>2</v>
      </c>
      <c r="I474" s="19">
        <v>2</v>
      </c>
      <c r="J474" s="19" t="s">
        <v>47</v>
      </c>
      <c r="K474" s="19">
        <f t="shared" si="71"/>
        <v>0</v>
      </c>
      <c r="L474" s="19"/>
      <c r="M474" s="19"/>
      <c r="N474" s="19">
        <v>33600</v>
      </c>
      <c r="O474" s="19">
        <f t="shared" si="72"/>
        <v>5841.23</v>
      </c>
      <c r="P474" s="19"/>
      <c r="Q474" s="19"/>
      <c r="R474" s="19">
        <v>2100</v>
      </c>
      <c r="S474" s="19"/>
      <c r="T474" s="19"/>
      <c r="U474" s="19"/>
      <c r="V474" s="19"/>
      <c r="W474" s="19">
        <v>3741.23</v>
      </c>
      <c r="X474" s="19"/>
      <c r="Y474" s="19">
        <f t="shared" si="73"/>
        <v>0</v>
      </c>
      <c r="Z474" s="19"/>
      <c r="AA474" s="19"/>
      <c r="AB474" s="19">
        <f t="shared" si="74"/>
        <v>39441.230000000003</v>
      </c>
      <c r="AC474" s="19">
        <f t="shared" si="75"/>
        <v>39441.230000000003</v>
      </c>
      <c r="AD474" s="19">
        <f t="shared" si="76"/>
        <v>19720.615000000002</v>
      </c>
      <c r="AE474" s="19" t="s">
        <v>53</v>
      </c>
      <c r="AF474" s="25">
        <v>18979.13</v>
      </c>
      <c r="AG474" s="31">
        <f t="shared" si="77"/>
        <v>3.9068439912683099E-2</v>
      </c>
      <c r="AH474" t="e">
        <f ca="1">IF(_xlfn.XLOOKUP(D474,'参考（不要动）'!A:A,'参考（不要动）'!B:B)&lt;1,"无养老金")</f>
        <v>#NAME?</v>
      </c>
      <c r="AI474" t="e">
        <f>IF(_xlfn.XLOOKUP(D474,'参考（不要动）'!D:D,'参考（不要动）'!E:E)&lt;1,"无公益岗工资")</f>
        <v>#N/A</v>
      </c>
      <c r="AJ474" t="e">
        <f ca="1">IF(_xlfn.XLOOKUP(D474,'参考（不要动）'!G:G,'参考（不要动）'!H:H)&lt;1,"无其他工资")</f>
        <v>#NAME?</v>
      </c>
      <c r="AK474" t="e">
        <f>IF(_xlfn.XLOOKUP(D474,'参考（不要动）'!J:J,'参考（不要动）'!K:K)&lt;1,"无低保金")</f>
        <v>#N/A</v>
      </c>
      <c r="AL474" t="e">
        <f>IF(_xlfn.XLOOKUP(D474,'参考（不要动）'!M:M,'参考（不要动）'!N:N)&lt;1,"无五保金")</f>
        <v>#N/A</v>
      </c>
      <c r="AM474" t="e">
        <f>IF(_xlfn.XLOOKUP(D474,'参考（不要动）'!P:P,'参考（不要动）'!Q:Q)&lt;1,"无产业奖励2000元")</f>
        <v>#N/A</v>
      </c>
      <c r="AN474" t="e">
        <f>_xlfn.XLOOKUP(D474,'参考（不要动）'!S:S,'参考（不要动）'!W:W)</f>
        <v>#N/A</v>
      </c>
      <c r="AO474" t="str">
        <f t="shared" si="78"/>
        <v>合格</v>
      </c>
      <c r="AP474" s="31" t="e">
        <f t="shared" si="79"/>
        <v>#DIV/0!</v>
      </c>
      <c r="AQ474" s="31" t="e">
        <f t="shared" si="70"/>
        <v>#DIV/0!</v>
      </c>
    </row>
    <row r="475" spans="1:43" ht="15">
      <c r="A475" s="18">
        <v>473</v>
      </c>
      <c r="B475" s="19" t="s">
        <v>1717</v>
      </c>
      <c r="C475" s="19" t="s">
        <v>2014</v>
      </c>
      <c r="D475" s="19" t="s">
        <v>2015</v>
      </c>
      <c r="E475" s="19" t="s">
        <v>2016</v>
      </c>
      <c r="F475" s="19" t="s">
        <v>2017</v>
      </c>
      <c r="G475" s="51" t="s">
        <v>2014</v>
      </c>
      <c r="H475" s="19">
        <v>4</v>
      </c>
      <c r="I475" s="19">
        <v>4</v>
      </c>
      <c r="J475" s="19" t="s">
        <v>47</v>
      </c>
      <c r="K475" s="19">
        <f t="shared" si="71"/>
        <v>0</v>
      </c>
      <c r="L475" s="19"/>
      <c r="M475" s="19"/>
      <c r="N475" s="19"/>
      <c r="O475" s="19">
        <f t="shared" si="72"/>
        <v>9520.9699999999993</v>
      </c>
      <c r="P475" s="19"/>
      <c r="Q475" s="19"/>
      <c r="R475" s="19">
        <v>2100</v>
      </c>
      <c r="S475" s="19"/>
      <c r="T475" s="19"/>
      <c r="U475" s="19"/>
      <c r="V475" s="19"/>
      <c r="W475" s="19">
        <v>7420.97</v>
      </c>
      <c r="X475" s="19">
        <v>96000</v>
      </c>
      <c r="Y475" s="19">
        <f t="shared" si="73"/>
        <v>36000</v>
      </c>
      <c r="Z475" s="19">
        <v>36000</v>
      </c>
      <c r="AA475" s="19"/>
      <c r="AB475" s="19">
        <f t="shared" si="74"/>
        <v>105520.97</v>
      </c>
      <c r="AC475" s="19">
        <f t="shared" si="75"/>
        <v>69520.97</v>
      </c>
      <c r="AD475" s="19">
        <f t="shared" si="76"/>
        <v>17380.2425</v>
      </c>
      <c r="AE475" s="19" t="s">
        <v>53</v>
      </c>
      <c r="AF475" s="25">
        <v>15568.5</v>
      </c>
      <c r="AG475" s="30">
        <f t="shared" si="77"/>
        <v>0.1163723223175</v>
      </c>
      <c r="AH475" t="e">
        <f ca="1">IF(_xlfn.XLOOKUP(D475,'参考（不要动）'!A:A,'参考（不要动）'!B:B)&lt;1,"无养老金")</f>
        <v>#NAME?</v>
      </c>
      <c r="AI475" t="e">
        <f>IF(_xlfn.XLOOKUP(D475,'参考（不要动）'!D:D,'参考（不要动）'!E:E)&lt;1,"无公益岗工资")</f>
        <v>#N/A</v>
      </c>
      <c r="AJ475" t="e">
        <f ca="1">IF(_xlfn.XLOOKUP(D475,'参考（不要动）'!G:G,'参考（不要动）'!H:H)&lt;1,"无其他工资")</f>
        <v>#NAME?</v>
      </c>
      <c r="AK475" t="e">
        <f>IF(_xlfn.XLOOKUP(D475,'参考（不要动）'!J:J,'参考（不要动）'!K:K)&lt;1,"无低保金")</f>
        <v>#N/A</v>
      </c>
      <c r="AL475" t="e">
        <f>IF(_xlfn.XLOOKUP(D475,'参考（不要动）'!M:M,'参考（不要动）'!N:N)&lt;1,"无五保金")</f>
        <v>#N/A</v>
      </c>
      <c r="AM475" t="e">
        <f>IF(_xlfn.XLOOKUP(D475,'参考（不要动）'!P:P,'参考（不要动）'!Q:Q)&lt;1,"无产业奖励2000元")</f>
        <v>#N/A</v>
      </c>
      <c r="AN475" t="e">
        <f>_xlfn.XLOOKUP(D475,'参考（不要动）'!S:S,'参考（不要动）'!W:W)</f>
        <v>#N/A</v>
      </c>
      <c r="AO475" t="str">
        <f t="shared" si="78"/>
        <v>合格</v>
      </c>
      <c r="AP475" s="31">
        <f t="shared" si="79"/>
        <v>0.375</v>
      </c>
      <c r="AQ475" s="31" t="str">
        <f t="shared" si="70"/>
        <v>合格</v>
      </c>
    </row>
    <row r="476" spans="1:43" ht="15">
      <c r="A476" s="18">
        <v>474</v>
      </c>
      <c r="B476" s="19" t="s">
        <v>1717</v>
      </c>
      <c r="C476" s="19" t="s">
        <v>2018</v>
      </c>
      <c r="D476" s="19" t="s">
        <v>2019</v>
      </c>
      <c r="E476" s="19" t="s">
        <v>2020</v>
      </c>
      <c r="F476" s="19" t="s">
        <v>2021</v>
      </c>
      <c r="G476" s="51" t="s">
        <v>2018</v>
      </c>
      <c r="H476" s="19">
        <v>5</v>
      </c>
      <c r="I476" s="19">
        <v>5</v>
      </c>
      <c r="J476" s="19" t="s">
        <v>47</v>
      </c>
      <c r="K476" s="19">
        <f t="shared" si="71"/>
        <v>86000</v>
      </c>
      <c r="L476" s="19"/>
      <c r="M476" s="19">
        <v>86000</v>
      </c>
      <c r="N476" s="19"/>
      <c r="O476" s="19">
        <f t="shared" si="72"/>
        <v>4079.07</v>
      </c>
      <c r="P476" s="19"/>
      <c r="Q476" s="19"/>
      <c r="R476" s="19">
        <v>2100</v>
      </c>
      <c r="S476" s="19"/>
      <c r="T476" s="19"/>
      <c r="U476" s="19"/>
      <c r="V476" s="19"/>
      <c r="W476" s="19">
        <v>1979.07</v>
      </c>
      <c r="X476" s="19">
        <v>32000</v>
      </c>
      <c r="Y476" s="19">
        <f t="shared" si="73"/>
        <v>12000</v>
      </c>
      <c r="Z476" s="19">
        <v>12000</v>
      </c>
      <c r="AA476" s="19"/>
      <c r="AB476" s="19">
        <f t="shared" si="74"/>
        <v>122079.07</v>
      </c>
      <c r="AC476" s="19">
        <f t="shared" si="75"/>
        <v>110079.07</v>
      </c>
      <c r="AD476" s="19">
        <f t="shared" si="76"/>
        <v>22015.813999999998</v>
      </c>
      <c r="AE476" s="19" t="s">
        <v>53</v>
      </c>
      <c r="AF476" s="25">
        <v>20889.13</v>
      </c>
      <c r="AG476" s="31">
        <f t="shared" si="77"/>
        <v>5.3936377436494397E-2</v>
      </c>
      <c r="AH476" t="e">
        <f ca="1">IF(_xlfn.XLOOKUP(D476,'参考（不要动）'!A:A,'参考（不要动）'!B:B)&lt;1,"无养老金")</f>
        <v>#NAME?</v>
      </c>
      <c r="AI476" t="e">
        <f>IF(_xlfn.XLOOKUP(D476,'参考（不要动）'!D:D,'参考（不要动）'!E:E)&lt;1,"无公益岗工资")</f>
        <v>#N/A</v>
      </c>
      <c r="AJ476" t="e">
        <f ca="1">IF(_xlfn.XLOOKUP(D476,'参考（不要动）'!G:G,'参考（不要动）'!H:H)&lt;1,"无其他工资")</f>
        <v>#NAME?</v>
      </c>
      <c r="AK476" t="e">
        <f>IF(_xlfn.XLOOKUP(D476,'参考（不要动）'!J:J,'参考（不要动）'!K:K)&lt;1,"无低保金")</f>
        <v>#N/A</v>
      </c>
      <c r="AL476" t="e">
        <f>IF(_xlfn.XLOOKUP(D476,'参考（不要动）'!M:M,'参考（不要动）'!N:N)&lt;1,"无五保金")</f>
        <v>#N/A</v>
      </c>
      <c r="AM476" t="e">
        <f>IF(_xlfn.XLOOKUP(D476,'参考（不要动）'!P:P,'参考（不要动）'!Q:Q)&lt;1,"无产业奖励2000元")</f>
        <v>#N/A</v>
      </c>
      <c r="AN476" t="e">
        <f>_xlfn.XLOOKUP(D476,'参考（不要动）'!S:S,'参考（不要动）'!W:W)</f>
        <v>#N/A</v>
      </c>
      <c r="AO476" t="str">
        <f t="shared" si="78"/>
        <v>合格</v>
      </c>
      <c r="AP476" s="31">
        <f t="shared" si="79"/>
        <v>0.375</v>
      </c>
      <c r="AQ476" s="31" t="str">
        <f t="shared" si="70"/>
        <v>合格</v>
      </c>
    </row>
    <row r="477" spans="1:43" ht="15">
      <c r="A477" s="18">
        <v>475</v>
      </c>
      <c r="B477" s="19" t="s">
        <v>1717</v>
      </c>
      <c r="C477" s="19" t="s">
        <v>2022</v>
      </c>
      <c r="D477" s="19" t="s">
        <v>2023</v>
      </c>
      <c r="E477" s="19" t="s">
        <v>2024</v>
      </c>
      <c r="F477" s="19" t="s">
        <v>2025</v>
      </c>
      <c r="G477" s="51" t="s">
        <v>2022</v>
      </c>
      <c r="H477" s="19">
        <v>2</v>
      </c>
      <c r="I477" s="19">
        <v>2</v>
      </c>
      <c r="J477" s="19" t="s">
        <v>47</v>
      </c>
      <c r="K477" s="19">
        <f t="shared" si="71"/>
        <v>0</v>
      </c>
      <c r="L477" s="19"/>
      <c r="M477" s="19"/>
      <c r="N477" s="19">
        <v>14400</v>
      </c>
      <c r="O477" s="19">
        <f t="shared" si="72"/>
        <v>16533.39</v>
      </c>
      <c r="P477" s="19">
        <v>4295</v>
      </c>
      <c r="Q477" s="19"/>
      <c r="R477" s="19">
        <v>3960</v>
      </c>
      <c r="S477" s="19"/>
      <c r="T477" s="19"/>
      <c r="U477" s="19"/>
      <c r="V477" s="19"/>
      <c r="W477" s="19">
        <v>8278.39</v>
      </c>
      <c r="X477" s="19"/>
      <c r="Y477" s="19">
        <f t="shared" si="73"/>
        <v>0</v>
      </c>
      <c r="Z477" s="19"/>
      <c r="AA477" s="19"/>
      <c r="AB477" s="19">
        <f t="shared" si="74"/>
        <v>30933.39</v>
      </c>
      <c r="AC477" s="19">
        <f t="shared" si="75"/>
        <v>30933.39</v>
      </c>
      <c r="AD477" s="19">
        <f t="shared" si="76"/>
        <v>15466.695</v>
      </c>
      <c r="AE477" s="19" t="s">
        <v>53</v>
      </c>
      <c r="AF477" s="25">
        <v>10487.68</v>
      </c>
      <c r="AG477" s="32">
        <f t="shared" si="77"/>
        <v>0.47474894352230401</v>
      </c>
      <c r="AH477" t="e">
        <f ca="1">IF(_xlfn.XLOOKUP(D477,'参考（不要动）'!A:A,'参考（不要动）'!B:B)&lt;1,"无养老金")</f>
        <v>#NAME?</v>
      </c>
      <c r="AI477" t="e">
        <f>IF(_xlfn.XLOOKUP(D477,'参考（不要动）'!D:D,'参考（不要动）'!E:E)&lt;1,"无公益岗工资")</f>
        <v>#N/A</v>
      </c>
      <c r="AJ477" t="e">
        <f ca="1">IF(_xlfn.XLOOKUP(D477,'参考（不要动）'!G:G,'参考（不要动）'!H:H)&lt;1,"无其他工资")</f>
        <v>#NAME?</v>
      </c>
      <c r="AK477" t="b">
        <f>IF(_xlfn.XLOOKUP(D477,'参考（不要动）'!J:J,'参考（不要动）'!K:K)&lt;1,"无低保金")</f>
        <v>0</v>
      </c>
      <c r="AL477" t="e">
        <f>IF(_xlfn.XLOOKUP(D477,'参考（不要动）'!M:M,'参考（不要动）'!N:N)&lt;1,"无五保金")</f>
        <v>#N/A</v>
      </c>
      <c r="AM477" t="e">
        <f>IF(_xlfn.XLOOKUP(D477,'参考（不要动）'!P:P,'参考（不要动）'!Q:Q)&lt;1,"无产业奖励2000元")</f>
        <v>#N/A</v>
      </c>
      <c r="AN477" t="e">
        <f>_xlfn.XLOOKUP(D477,'参考（不要动）'!S:S,'参考（不要动）'!W:W)</f>
        <v>#N/A</v>
      </c>
      <c r="AO477" t="str">
        <f t="shared" si="78"/>
        <v>合格</v>
      </c>
      <c r="AP477" s="31" t="e">
        <f t="shared" si="79"/>
        <v>#DIV/0!</v>
      </c>
      <c r="AQ477" s="31" t="e">
        <f t="shared" si="70"/>
        <v>#DIV/0!</v>
      </c>
    </row>
    <row r="478" spans="1:43" ht="15">
      <c r="A478" s="18">
        <v>476</v>
      </c>
      <c r="B478" s="19" t="s">
        <v>1717</v>
      </c>
      <c r="C478" s="19" t="s">
        <v>2026</v>
      </c>
      <c r="D478" s="19" t="s">
        <v>2027</v>
      </c>
      <c r="E478" s="19" t="s">
        <v>2028</v>
      </c>
      <c r="F478" s="19" t="s">
        <v>2029</v>
      </c>
      <c r="G478" s="51" t="s">
        <v>2026</v>
      </c>
      <c r="H478" s="19">
        <v>2</v>
      </c>
      <c r="I478" s="19">
        <v>2</v>
      </c>
      <c r="J478" s="19" t="s">
        <v>47</v>
      </c>
      <c r="K478" s="19">
        <f t="shared" si="71"/>
        <v>12000</v>
      </c>
      <c r="L478" s="19"/>
      <c r="M478" s="19">
        <v>12000</v>
      </c>
      <c r="N478" s="19"/>
      <c r="O478" s="19">
        <f t="shared" si="72"/>
        <v>1263.26</v>
      </c>
      <c r="P478" s="19"/>
      <c r="Q478" s="19"/>
      <c r="R478" s="19"/>
      <c r="S478" s="19"/>
      <c r="T478" s="19"/>
      <c r="U478" s="19"/>
      <c r="V478" s="19"/>
      <c r="W478" s="19">
        <v>1263.26</v>
      </c>
      <c r="X478" s="19">
        <v>24000</v>
      </c>
      <c r="Y478" s="19">
        <f t="shared" si="73"/>
        <v>9000</v>
      </c>
      <c r="Z478" s="19">
        <v>9000</v>
      </c>
      <c r="AA478" s="19"/>
      <c r="AB478" s="19">
        <f t="shared" si="74"/>
        <v>37263.26</v>
      </c>
      <c r="AC478" s="19">
        <f t="shared" si="75"/>
        <v>28263.26</v>
      </c>
      <c r="AD478" s="19">
        <f t="shared" si="76"/>
        <v>14131.63</v>
      </c>
      <c r="AE478" s="19" t="s">
        <v>53</v>
      </c>
      <c r="AF478" s="25">
        <v>13372.78</v>
      </c>
      <c r="AG478" s="31">
        <f t="shared" si="77"/>
        <v>5.6745867351440701E-2</v>
      </c>
      <c r="AH478" t="e">
        <f ca="1">IF(_xlfn.XLOOKUP(D478,'参考（不要动）'!A:A,'参考（不要动）'!B:B)&lt;1,"无养老金")</f>
        <v>#NAME?</v>
      </c>
      <c r="AI478" t="e">
        <f>IF(_xlfn.XLOOKUP(D478,'参考（不要动）'!D:D,'参考（不要动）'!E:E)&lt;1,"无公益岗工资")</f>
        <v>#N/A</v>
      </c>
      <c r="AJ478" t="e">
        <f ca="1">IF(_xlfn.XLOOKUP(D478,'参考（不要动）'!G:G,'参考（不要动）'!H:H)&lt;1,"无其他工资")</f>
        <v>#NAME?</v>
      </c>
      <c r="AK478" t="e">
        <f>IF(_xlfn.XLOOKUP(D478,'参考（不要动）'!J:J,'参考（不要动）'!K:K)&lt;1,"无低保金")</f>
        <v>#N/A</v>
      </c>
      <c r="AL478" t="e">
        <f>IF(_xlfn.XLOOKUP(D478,'参考（不要动）'!M:M,'参考（不要动）'!N:N)&lt;1,"无五保金")</f>
        <v>#N/A</v>
      </c>
      <c r="AM478" t="e">
        <f>IF(_xlfn.XLOOKUP(D478,'参考（不要动）'!P:P,'参考（不要动）'!Q:Q)&lt;1,"无产业奖励2000元")</f>
        <v>#N/A</v>
      </c>
      <c r="AN478" t="e">
        <f>_xlfn.XLOOKUP(D478,'参考（不要动）'!S:S,'参考（不要动）'!W:W)</f>
        <v>#N/A</v>
      </c>
      <c r="AO478" t="str">
        <f t="shared" si="78"/>
        <v>合格</v>
      </c>
      <c r="AP478" s="31">
        <f t="shared" si="79"/>
        <v>0.375</v>
      </c>
      <c r="AQ478" s="31" t="str">
        <f t="shared" si="70"/>
        <v>合格</v>
      </c>
    </row>
    <row r="479" spans="1:43" ht="15">
      <c r="A479" s="18">
        <v>477</v>
      </c>
      <c r="B479" s="19" t="s">
        <v>1717</v>
      </c>
      <c r="C479" s="19" t="s">
        <v>2030</v>
      </c>
      <c r="D479" s="19" t="s">
        <v>2031</v>
      </c>
      <c r="E479" s="19" t="s">
        <v>2032</v>
      </c>
      <c r="F479" s="19" t="s">
        <v>2033</v>
      </c>
      <c r="G479" s="51" t="s">
        <v>2030</v>
      </c>
      <c r="H479" s="19">
        <v>4</v>
      </c>
      <c r="I479" s="19">
        <v>4</v>
      </c>
      <c r="J479" s="19" t="s">
        <v>47</v>
      </c>
      <c r="K479" s="19">
        <f t="shared" si="71"/>
        <v>5000</v>
      </c>
      <c r="L479" s="19"/>
      <c r="M479" s="19">
        <v>5000</v>
      </c>
      <c r="N479" s="19"/>
      <c r="O479" s="19">
        <f t="shared" si="72"/>
        <v>8680.67</v>
      </c>
      <c r="P479" s="19"/>
      <c r="Q479" s="19"/>
      <c r="R479" s="19">
        <v>4320</v>
      </c>
      <c r="S479" s="19"/>
      <c r="T479" s="19"/>
      <c r="U479" s="19"/>
      <c r="V479" s="19"/>
      <c r="W479" s="19">
        <v>4360.67</v>
      </c>
      <c r="X479" s="19">
        <v>192000</v>
      </c>
      <c r="Y479" s="19">
        <f t="shared" si="73"/>
        <v>72000</v>
      </c>
      <c r="Z479" s="19">
        <v>72000</v>
      </c>
      <c r="AA479" s="19"/>
      <c r="AB479" s="19">
        <f t="shared" si="74"/>
        <v>205680.67</v>
      </c>
      <c r="AC479" s="19">
        <f t="shared" si="75"/>
        <v>133680.67000000001</v>
      </c>
      <c r="AD479" s="19">
        <f t="shared" si="76"/>
        <v>33420.167500000003</v>
      </c>
      <c r="AE479" s="19" t="s">
        <v>53</v>
      </c>
      <c r="AF479" s="25">
        <v>31513.33</v>
      </c>
      <c r="AG479" s="31">
        <f t="shared" si="77"/>
        <v>6.0508917972172498E-2</v>
      </c>
      <c r="AH479" t="e">
        <f ca="1">IF(_xlfn.XLOOKUP(D479,'参考（不要动）'!A:A,'参考（不要动）'!B:B)&lt;1,"无养老金")</f>
        <v>#NAME?</v>
      </c>
      <c r="AI479" t="e">
        <f>IF(_xlfn.XLOOKUP(D479,'参考（不要动）'!D:D,'参考（不要动）'!E:E)&lt;1,"无公益岗工资")</f>
        <v>#N/A</v>
      </c>
      <c r="AJ479" t="e">
        <f ca="1">IF(_xlfn.XLOOKUP(D479,'参考（不要动）'!G:G,'参考（不要动）'!H:H)&lt;1,"无其他工资")</f>
        <v>#NAME?</v>
      </c>
      <c r="AK479" t="e">
        <f>IF(_xlfn.XLOOKUP(D479,'参考（不要动）'!J:J,'参考（不要动）'!K:K)&lt;1,"无低保金")</f>
        <v>#N/A</v>
      </c>
      <c r="AL479" t="e">
        <f>IF(_xlfn.XLOOKUP(D479,'参考（不要动）'!M:M,'参考（不要动）'!N:N)&lt;1,"无五保金")</f>
        <v>#N/A</v>
      </c>
      <c r="AM479" t="e">
        <f>IF(_xlfn.XLOOKUP(D479,'参考（不要动）'!P:P,'参考（不要动）'!Q:Q)&lt;1,"无产业奖励2000元")</f>
        <v>#N/A</v>
      </c>
      <c r="AN479" t="e">
        <f>_xlfn.XLOOKUP(D479,'参考（不要动）'!S:S,'参考（不要动）'!W:W)</f>
        <v>#N/A</v>
      </c>
      <c r="AO479" t="str">
        <f t="shared" si="78"/>
        <v>合格</v>
      </c>
      <c r="AP479" s="31">
        <f t="shared" si="79"/>
        <v>0.375</v>
      </c>
      <c r="AQ479" s="31" t="str">
        <f t="shared" si="70"/>
        <v>合格</v>
      </c>
    </row>
    <row r="480" spans="1:43" ht="15">
      <c r="A480" s="18">
        <v>478</v>
      </c>
      <c r="B480" s="19" t="s">
        <v>1717</v>
      </c>
      <c r="C480" s="19" t="s">
        <v>2034</v>
      </c>
      <c r="D480" s="19" t="s">
        <v>2035</v>
      </c>
      <c r="E480" s="19" t="s">
        <v>2036</v>
      </c>
      <c r="F480" s="19" t="s">
        <v>2037</v>
      </c>
      <c r="G480" s="51" t="s">
        <v>2034</v>
      </c>
      <c r="H480" s="19">
        <v>4</v>
      </c>
      <c r="I480" s="19">
        <v>4</v>
      </c>
      <c r="J480" s="19" t="s">
        <v>47</v>
      </c>
      <c r="K480" s="19">
        <f t="shared" si="71"/>
        <v>20000</v>
      </c>
      <c r="L480" s="19"/>
      <c r="M480" s="19">
        <v>20000</v>
      </c>
      <c r="N480" s="19">
        <v>16000</v>
      </c>
      <c r="O480" s="19">
        <f t="shared" si="72"/>
        <v>1642.08</v>
      </c>
      <c r="P480" s="19"/>
      <c r="Q480" s="19"/>
      <c r="R480" s="19"/>
      <c r="S480" s="19"/>
      <c r="T480" s="19"/>
      <c r="U480" s="19"/>
      <c r="V480" s="19"/>
      <c r="W480" s="19">
        <v>1642.08</v>
      </c>
      <c r="X480" s="19">
        <v>140000</v>
      </c>
      <c r="Y480" s="19">
        <f t="shared" si="73"/>
        <v>51000</v>
      </c>
      <c r="Z480" s="19">
        <v>51000</v>
      </c>
      <c r="AA480" s="19"/>
      <c r="AB480" s="19">
        <f t="shared" si="74"/>
        <v>177642.08</v>
      </c>
      <c r="AC480" s="19">
        <f t="shared" si="75"/>
        <v>126642.08</v>
      </c>
      <c r="AD480" s="19">
        <f t="shared" si="76"/>
        <v>31660.52</v>
      </c>
      <c r="AE480" s="19" t="s">
        <v>53</v>
      </c>
      <c r="AF480" s="25">
        <v>30534.25</v>
      </c>
      <c r="AG480" s="31">
        <f t="shared" si="77"/>
        <v>3.6885464683101797E-2</v>
      </c>
      <c r="AH480" t="e">
        <f ca="1">IF(_xlfn.XLOOKUP(D480,'参考（不要动）'!A:A,'参考（不要动）'!B:B)&lt;1,"无养老金")</f>
        <v>#NAME?</v>
      </c>
      <c r="AI480" t="e">
        <f>IF(_xlfn.XLOOKUP(D480,'参考（不要动）'!D:D,'参考（不要动）'!E:E)&lt;1,"无公益岗工资")</f>
        <v>#N/A</v>
      </c>
      <c r="AJ480" t="e">
        <f ca="1">IF(_xlfn.XLOOKUP(D480,'参考（不要动）'!G:G,'参考（不要动）'!H:H)&lt;1,"无其他工资")</f>
        <v>#NAME?</v>
      </c>
      <c r="AK480" t="e">
        <f>IF(_xlfn.XLOOKUP(D480,'参考（不要动）'!J:J,'参考（不要动）'!K:K)&lt;1,"无低保金")</f>
        <v>#N/A</v>
      </c>
      <c r="AL480" t="e">
        <f>IF(_xlfn.XLOOKUP(D480,'参考（不要动）'!M:M,'参考（不要动）'!N:N)&lt;1,"无五保金")</f>
        <v>#N/A</v>
      </c>
      <c r="AM480" t="e">
        <f>IF(_xlfn.XLOOKUP(D480,'参考（不要动）'!P:P,'参考（不要动）'!Q:Q)&lt;1,"无产业奖励2000元")</f>
        <v>#N/A</v>
      </c>
      <c r="AN480" t="e">
        <f>_xlfn.XLOOKUP(D480,'参考（不要动）'!S:S,'参考（不要动）'!W:W)</f>
        <v>#N/A</v>
      </c>
      <c r="AO480" t="str">
        <f t="shared" si="78"/>
        <v>合格</v>
      </c>
      <c r="AP480" s="31">
        <f t="shared" si="79"/>
        <v>0.36428571428571399</v>
      </c>
      <c r="AQ480" s="31" t="str">
        <f t="shared" si="70"/>
        <v>合格</v>
      </c>
    </row>
    <row r="481" spans="1:43" ht="15">
      <c r="A481" s="18">
        <v>479</v>
      </c>
      <c r="B481" s="19" t="s">
        <v>1717</v>
      </c>
      <c r="C481" s="19" t="s">
        <v>2038</v>
      </c>
      <c r="D481" s="19" t="s">
        <v>2039</v>
      </c>
      <c r="E481" s="19" t="s">
        <v>2040</v>
      </c>
      <c r="F481" s="19" t="s">
        <v>1300</v>
      </c>
      <c r="G481" s="51" t="s">
        <v>2038</v>
      </c>
      <c r="H481" s="19">
        <v>6</v>
      </c>
      <c r="I481" s="19">
        <v>6</v>
      </c>
      <c r="J481" s="19" t="s">
        <v>47</v>
      </c>
      <c r="K481" s="19">
        <f t="shared" si="71"/>
        <v>65000</v>
      </c>
      <c r="L481" s="19"/>
      <c r="M481" s="19">
        <v>65000</v>
      </c>
      <c r="N481" s="19"/>
      <c r="O481" s="19">
        <f t="shared" si="72"/>
        <v>6541.57</v>
      </c>
      <c r="P481" s="19"/>
      <c r="Q481" s="19"/>
      <c r="R481" s="19">
        <v>3960</v>
      </c>
      <c r="S481" s="19"/>
      <c r="T481" s="19"/>
      <c r="U481" s="19"/>
      <c r="V481" s="19">
        <v>1000</v>
      </c>
      <c r="W481" s="19">
        <v>1581.57</v>
      </c>
      <c r="X481" s="19">
        <v>80000</v>
      </c>
      <c r="Y481" s="19">
        <f t="shared" si="73"/>
        <v>30000</v>
      </c>
      <c r="Z481" s="19">
        <v>30000</v>
      </c>
      <c r="AA481" s="19"/>
      <c r="AB481" s="19">
        <f t="shared" si="74"/>
        <v>151541.57</v>
      </c>
      <c r="AC481" s="19">
        <f t="shared" si="75"/>
        <v>121541.57</v>
      </c>
      <c r="AD481" s="19">
        <f t="shared" si="76"/>
        <v>20256.928333333301</v>
      </c>
      <c r="AE481" s="19" t="s">
        <v>53</v>
      </c>
      <c r="AF481" s="25">
        <v>18913.43</v>
      </c>
      <c r="AG481" s="31">
        <f t="shared" si="77"/>
        <v>7.1034092353068706E-2</v>
      </c>
      <c r="AH481" t="e">
        <f ca="1">IF(_xlfn.XLOOKUP(D481,'参考（不要动）'!A:A,'参考（不要动）'!B:B)&lt;1,"无养老金")</f>
        <v>#NAME?</v>
      </c>
      <c r="AI481" t="e">
        <f>IF(_xlfn.XLOOKUP(D481,'参考（不要动）'!D:D,'参考（不要动）'!E:E)&lt;1,"无公益岗工资")</f>
        <v>#N/A</v>
      </c>
      <c r="AJ481" t="e">
        <f ca="1">IF(_xlfn.XLOOKUP(D481,'参考（不要动）'!G:G,'参考（不要动）'!H:H)&lt;1,"无其他工资")</f>
        <v>#NAME?</v>
      </c>
      <c r="AK481" t="e">
        <f>IF(_xlfn.XLOOKUP(D481,'参考（不要动）'!J:J,'参考（不要动）'!K:K)&lt;1,"无低保金")</f>
        <v>#N/A</v>
      </c>
      <c r="AL481" t="e">
        <f>IF(_xlfn.XLOOKUP(D481,'参考（不要动）'!M:M,'参考（不要动）'!N:N)&lt;1,"无五保金")</f>
        <v>#N/A</v>
      </c>
      <c r="AM481" t="e">
        <f>IF(_xlfn.XLOOKUP(D481,'参考（不要动）'!P:P,'参考（不要动）'!Q:Q)&lt;1,"无产业奖励2000元")</f>
        <v>#N/A</v>
      </c>
      <c r="AN481">
        <v>0</v>
      </c>
      <c r="AO481" t="str">
        <f t="shared" si="78"/>
        <v>合格</v>
      </c>
      <c r="AP481" s="31">
        <f t="shared" si="79"/>
        <v>0.375</v>
      </c>
      <c r="AQ481" s="31" t="str">
        <f t="shared" si="70"/>
        <v>合格</v>
      </c>
    </row>
    <row r="482" spans="1:43" ht="15">
      <c r="A482" s="18">
        <v>480</v>
      </c>
      <c r="B482" s="19" t="s">
        <v>1717</v>
      </c>
      <c r="C482" s="19" t="s">
        <v>2041</v>
      </c>
      <c r="D482" s="19" t="s">
        <v>2042</v>
      </c>
      <c r="E482" s="19" t="s">
        <v>2043</v>
      </c>
      <c r="F482" s="19" t="s">
        <v>2044</v>
      </c>
      <c r="G482" s="51" t="s">
        <v>2041</v>
      </c>
      <c r="H482" s="19">
        <v>3</v>
      </c>
      <c r="I482" s="19">
        <v>3</v>
      </c>
      <c r="J482" s="19" t="s">
        <v>47</v>
      </c>
      <c r="K482" s="19">
        <f t="shared" si="71"/>
        <v>114000</v>
      </c>
      <c r="L482" s="19"/>
      <c r="M482" s="19">
        <v>114000</v>
      </c>
      <c r="N482" s="19"/>
      <c r="O482" s="19">
        <f t="shared" si="72"/>
        <v>2611.48</v>
      </c>
      <c r="P482" s="19"/>
      <c r="Q482" s="19"/>
      <c r="R482" s="19"/>
      <c r="S482" s="19"/>
      <c r="T482" s="19"/>
      <c r="U482" s="19"/>
      <c r="V482" s="19"/>
      <c r="W482" s="19">
        <v>2611.48</v>
      </c>
      <c r="X482" s="19">
        <v>42500</v>
      </c>
      <c r="Y482" s="19">
        <f t="shared" si="73"/>
        <v>15000</v>
      </c>
      <c r="Z482" s="19">
        <v>15000</v>
      </c>
      <c r="AA482" s="19"/>
      <c r="AB482" s="19">
        <f t="shared" si="74"/>
        <v>159111.48000000001</v>
      </c>
      <c r="AC482" s="19">
        <f t="shared" si="75"/>
        <v>144111.48000000001</v>
      </c>
      <c r="AD482" s="19">
        <f t="shared" si="76"/>
        <v>48037.16</v>
      </c>
      <c r="AE482" s="19" t="s">
        <v>53</v>
      </c>
      <c r="AF482" s="25">
        <v>45588.13</v>
      </c>
      <c r="AG482" s="31">
        <f t="shared" si="77"/>
        <v>5.3720782142193703E-2</v>
      </c>
      <c r="AH482" t="e">
        <f ca="1">IF(_xlfn.XLOOKUP(D482,'参考（不要动）'!A:A,'参考（不要动）'!B:B)&lt;1,"无养老金")</f>
        <v>#NAME?</v>
      </c>
      <c r="AI482" t="e">
        <f>IF(_xlfn.XLOOKUP(D482,'参考（不要动）'!D:D,'参考（不要动）'!E:E)&lt;1,"无公益岗工资")</f>
        <v>#N/A</v>
      </c>
      <c r="AJ482" t="e">
        <f ca="1">IF(_xlfn.XLOOKUP(D482,'参考（不要动）'!G:G,'参考（不要动）'!H:H)&lt;1,"无其他工资")</f>
        <v>#NAME?</v>
      </c>
      <c r="AK482" t="e">
        <f>IF(_xlfn.XLOOKUP(D482,'参考（不要动）'!J:J,'参考（不要动）'!K:K)&lt;1,"无低保金")</f>
        <v>#N/A</v>
      </c>
      <c r="AL482" t="e">
        <f>IF(_xlfn.XLOOKUP(D482,'参考（不要动）'!M:M,'参考（不要动）'!N:N)&lt;1,"无五保金")</f>
        <v>#N/A</v>
      </c>
      <c r="AM482" t="e">
        <f>IF(_xlfn.XLOOKUP(D482,'参考（不要动）'!P:P,'参考（不要动）'!Q:Q)&lt;1,"无产业奖励2000元")</f>
        <v>#N/A</v>
      </c>
      <c r="AN482" t="e">
        <f>_xlfn.XLOOKUP(D482,'参考（不要动）'!S:S,'参考（不要动）'!W:W)</f>
        <v>#N/A</v>
      </c>
      <c r="AO482" t="str">
        <f t="shared" si="78"/>
        <v>合格</v>
      </c>
      <c r="AP482" s="31">
        <f t="shared" si="79"/>
        <v>0.35294117647058798</v>
      </c>
      <c r="AQ482" s="31" t="str">
        <f t="shared" si="70"/>
        <v>合格</v>
      </c>
    </row>
    <row r="483" spans="1:43" ht="15">
      <c r="A483" s="18">
        <v>481</v>
      </c>
      <c r="B483" s="19" t="s">
        <v>1717</v>
      </c>
      <c r="C483" s="19" t="s">
        <v>2045</v>
      </c>
      <c r="D483" s="19" t="s">
        <v>2046</v>
      </c>
      <c r="E483" s="19" t="s">
        <v>2047</v>
      </c>
      <c r="F483" s="19" t="s">
        <v>2048</v>
      </c>
      <c r="G483" s="51" t="s">
        <v>2045</v>
      </c>
      <c r="H483" s="19">
        <v>3</v>
      </c>
      <c r="I483" s="19">
        <v>3</v>
      </c>
      <c r="J483" s="19" t="s">
        <v>47</v>
      </c>
      <c r="K483" s="19">
        <f t="shared" si="71"/>
        <v>94000</v>
      </c>
      <c r="L483" s="19"/>
      <c r="M483" s="19">
        <v>94000</v>
      </c>
      <c r="N483" s="19">
        <v>16000</v>
      </c>
      <c r="O483" s="19">
        <f t="shared" si="72"/>
        <v>1541.86</v>
      </c>
      <c r="P483" s="19"/>
      <c r="Q483" s="19"/>
      <c r="R483" s="19"/>
      <c r="S483" s="19"/>
      <c r="T483" s="19"/>
      <c r="U483" s="19"/>
      <c r="V483" s="19"/>
      <c r="W483" s="19">
        <v>1541.86</v>
      </c>
      <c r="X483" s="19"/>
      <c r="Y483" s="19">
        <f t="shared" si="73"/>
        <v>0</v>
      </c>
      <c r="Z483" s="19"/>
      <c r="AA483" s="19"/>
      <c r="AB483" s="19">
        <f t="shared" si="74"/>
        <v>111541.86</v>
      </c>
      <c r="AC483" s="19">
        <f t="shared" si="75"/>
        <v>111541.86</v>
      </c>
      <c r="AD483" s="19">
        <f t="shared" si="76"/>
        <v>37180.620000000003</v>
      </c>
      <c r="AE483" s="19" t="s">
        <v>53</v>
      </c>
      <c r="AF483" s="25">
        <v>36827.46</v>
      </c>
      <c r="AG483" s="31">
        <f t="shared" si="77"/>
        <v>9.5895834249770003E-3</v>
      </c>
      <c r="AH483" t="e">
        <f ca="1">IF(_xlfn.XLOOKUP(D483,'参考（不要动）'!A:A,'参考（不要动）'!B:B)&lt;1,"无养老金")</f>
        <v>#NAME?</v>
      </c>
      <c r="AI483" t="e">
        <f>IF(_xlfn.XLOOKUP(D483,'参考（不要动）'!D:D,'参考（不要动）'!E:E)&lt;1,"无公益岗工资")</f>
        <v>#N/A</v>
      </c>
      <c r="AJ483" t="e">
        <f ca="1">IF(_xlfn.XLOOKUP(D483,'参考（不要动）'!G:G,'参考（不要动）'!H:H)&lt;1,"无其他工资")</f>
        <v>#NAME?</v>
      </c>
      <c r="AK483" t="e">
        <f>IF(_xlfn.XLOOKUP(D483,'参考（不要动）'!J:J,'参考（不要动）'!K:K)&lt;1,"无低保金")</f>
        <v>#N/A</v>
      </c>
      <c r="AL483" t="e">
        <f>IF(_xlfn.XLOOKUP(D483,'参考（不要动）'!M:M,'参考（不要动）'!N:N)&lt;1,"无五保金")</f>
        <v>#N/A</v>
      </c>
      <c r="AM483" t="e">
        <f>IF(_xlfn.XLOOKUP(D483,'参考（不要动）'!P:P,'参考（不要动）'!Q:Q)&lt;1,"无产业奖励2000元")</f>
        <v>#N/A</v>
      </c>
      <c r="AN483" t="e">
        <f>_xlfn.XLOOKUP(D483,'参考（不要动）'!S:S,'参考（不要动）'!W:W)</f>
        <v>#N/A</v>
      </c>
      <c r="AO483" t="str">
        <f t="shared" si="78"/>
        <v>合格</v>
      </c>
      <c r="AP483" s="31" t="e">
        <f t="shared" si="79"/>
        <v>#DIV/0!</v>
      </c>
      <c r="AQ483" s="31" t="e">
        <f t="shared" si="70"/>
        <v>#DIV/0!</v>
      </c>
    </row>
    <row r="484" spans="1:43" ht="15">
      <c r="A484" s="18">
        <v>482</v>
      </c>
      <c r="B484" s="19" t="s">
        <v>1717</v>
      </c>
      <c r="C484" s="19" t="s">
        <v>2049</v>
      </c>
      <c r="D484" s="19" t="s">
        <v>2050</v>
      </c>
      <c r="E484" s="19" t="s">
        <v>2051</v>
      </c>
      <c r="F484" s="19" t="s">
        <v>2052</v>
      </c>
      <c r="G484" s="51" t="s">
        <v>2053</v>
      </c>
      <c r="H484" s="19">
        <v>6</v>
      </c>
      <c r="I484" s="19">
        <v>6</v>
      </c>
      <c r="J484" s="19" t="s">
        <v>47</v>
      </c>
      <c r="K484" s="19">
        <f t="shared" si="71"/>
        <v>0</v>
      </c>
      <c r="L484" s="19"/>
      <c r="M484" s="19"/>
      <c r="N484" s="19"/>
      <c r="O484" s="19">
        <f t="shared" si="72"/>
        <v>7684.98</v>
      </c>
      <c r="P484" s="19"/>
      <c r="Q484" s="19"/>
      <c r="R484" s="19">
        <v>1980</v>
      </c>
      <c r="S484" s="19"/>
      <c r="T484" s="19"/>
      <c r="U484" s="19"/>
      <c r="V484" s="19"/>
      <c r="W484" s="19">
        <v>5704.98</v>
      </c>
      <c r="X484" s="19">
        <v>284800</v>
      </c>
      <c r="Y484" s="19">
        <f t="shared" si="73"/>
        <v>106800</v>
      </c>
      <c r="Z484" s="19">
        <v>106800</v>
      </c>
      <c r="AA484" s="19"/>
      <c r="AB484" s="19">
        <f t="shared" si="74"/>
        <v>292484.98</v>
      </c>
      <c r="AC484" s="19">
        <f t="shared" si="75"/>
        <v>185684.98</v>
      </c>
      <c r="AD484" s="19">
        <f t="shared" si="76"/>
        <v>30947.496666666699</v>
      </c>
      <c r="AE484" s="19" t="s">
        <v>53</v>
      </c>
      <c r="AF484" s="25">
        <v>29415.67</v>
      </c>
      <c r="AG484" s="31">
        <f t="shared" si="77"/>
        <v>5.20751921226578E-2</v>
      </c>
      <c r="AH484" t="e">
        <f ca="1">IF(_xlfn.XLOOKUP(D484,'参考（不要动）'!A:A,'参考（不要动）'!B:B)&lt;1,"无养老金")</f>
        <v>#NAME?</v>
      </c>
      <c r="AI484" t="e">
        <f>IF(_xlfn.XLOOKUP(D484,'参考（不要动）'!D:D,'参考（不要动）'!E:E)&lt;1,"无公益岗工资")</f>
        <v>#N/A</v>
      </c>
      <c r="AJ484" t="e">
        <f ca="1">IF(_xlfn.XLOOKUP(D484,'参考（不要动）'!G:G,'参考（不要动）'!H:H)&lt;1,"无其他工资")</f>
        <v>#NAME?</v>
      </c>
      <c r="AK484" t="e">
        <f>IF(_xlfn.XLOOKUP(D484,'参考（不要动）'!J:J,'参考（不要动）'!K:K)&lt;1,"无低保金")</f>
        <v>#N/A</v>
      </c>
      <c r="AL484" t="e">
        <f>IF(_xlfn.XLOOKUP(D484,'参考（不要动）'!M:M,'参考（不要动）'!N:N)&lt;1,"无五保金")</f>
        <v>#N/A</v>
      </c>
      <c r="AM484" t="e">
        <f>IF(_xlfn.XLOOKUP(D484,'参考（不要动）'!P:P,'参考（不要动）'!Q:Q)&lt;1,"无产业奖励2000元")</f>
        <v>#N/A</v>
      </c>
      <c r="AN484" t="e">
        <f>_xlfn.XLOOKUP(D484,'参考（不要动）'!S:S,'参考（不要动）'!W:W)</f>
        <v>#N/A</v>
      </c>
      <c r="AO484" t="str">
        <f t="shared" si="78"/>
        <v>合格</v>
      </c>
      <c r="AP484" s="31">
        <f t="shared" si="79"/>
        <v>0.375</v>
      </c>
      <c r="AQ484" s="31" t="str">
        <f t="shared" si="70"/>
        <v>合格</v>
      </c>
    </row>
    <row r="485" spans="1:43" ht="15">
      <c r="A485" s="18">
        <v>483</v>
      </c>
      <c r="B485" s="19" t="s">
        <v>1717</v>
      </c>
      <c r="C485" s="19" t="s">
        <v>2054</v>
      </c>
      <c r="D485" s="19" t="s">
        <v>2055</v>
      </c>
      <c r="E485" s="19" t="s">
        <v>2056</v>
      </c>
      <c r="F485" s="19" t="s">
        <v>2057</v>
      </c>
      <c r="G485" s="51" t="s">
        <v>2054</v>
      </c>
      <c r="H485" s="19">
        <v>7</v>
      </c>
      <c r="I485" s="19">
        <v>7</v>
      </c>
      <c r="J485" s="19" t="s">
        <v>47</v>
      </c>
      <c r="K485" s="19">
        <f t="shared" si="71"/>
        <v>65000</v>
      </c>
      <c r="L485" s="19"/>
      <c r="M485" s="19">
        <v>65000</v>
      </c>
      <c r="N485" s="19"/>
      <c r="O485" s="19">
        <f t="shared" si="72"/>
        <v>6912.03</v>
      </c>
      <c r="P485" s="19"/>
      <c r="Q485" s="19"/>
      <c r="R485" s="19">
        <v>1980</v>
      </c>
      <c r="S485" s="19"/>
      <c r="T485" s="19"/>
      <c r="U485" s="19"/>
      <c r="V485" s="19"/>
      <c r="W485" s="19">
        <v>4932.03</v>
      </c>
      <c r="X485" s="19">
        <v>64000</v>
      </c>
      <c r="Y485" s="19">
        <f t="shared" si="73"/>
        <v>24000</v>
      </c>
      <c r="Z485" s="19">
        <v>24000</v>
      </c>
      <c r="AA485" s="19"/>
      <c r="AB485" s="19">
        <f t="shared" si="74"/>
        <v>135912.03</v>
      </c>
      <c r="AC485" s="19">
        <f t="shared" si="75"/>
        <v>111912.03</v>
      </c>
      <c r="AD485" s="19">
        <f t="shared" si="76"/>
        <v>15987.4328571429</v>
      </c>
      <c r="AE485" s="19" t="s">
        <v>53</v>
      </c>
      <c r="AF485" s="25">
        <v>15053.97</v>
      </c>
      <c r="AG485" s="31">
        <f t="shared" si="77"/>
        <v>6.2007753246678503E-2</v>
      </c>
      <c r="AH485" t="e">
        <f ca="1">IF(_xlfn.XLOOKUP(D485,'参考（不要动）'!A:A,'参考（不要动）'!B:B)&lt;1,"无养老金")</f>
        <v>#NAME?</v>
      </c>
      <c r="AI485" t="e">
        <f>IF(_xlfn.XLOOKUP(D485,'参考（不要动）'!D:D,'参考（不要动）'!E:E)&lt;1,"无公益岗工资")</f>
        <v>#N/A</v>
      </c>
      <c r="AJ485" t="e">
        <f ca="1">IF(_xlfn.XLOOKUP(D485,'参考（不要动）'!G:G,'参考（不要动）'!H:H)&lt;1,"无其他工资")</f>
        <v>#NAME?</v>
      </c>
      <c r="AK485" t="e">
        <f>IF(_xlfn.XLOOKUP(D485,'参考（不要动）'!J:J,'参考（不要动）'!K:K)&lt;1,"无低保金")</f>
        <v>#N/A</v>
      </c>
      <c r="AL485" t="e">
        <f>IF(_xlfn.XLOOKUP(D485,'参考（不要动）'!M:M,'参考（不要动）'!N:N)&lt;1,"无五保金")</f>
        <v>#N/A</v>
      </c>
      <c r="AM485" t="e">
        <f>IF(_xlfn.XLOOKUP(D485,'参考（不要动）'!P:P,'参考（不要动）'!Q:Q)&lt;1,"无产业奖励2000元")</f>
        <v>#N/A</v>
      </c>
      <c r="AN485" t="e">
        <f>_xlfn.XLOOKUP(D485,'参考（不要动）'!S:S,'参考（不要动）'!W:W)</f>
        <v>#N/A</v>
      </c>
      <c r="AO485" t="str">
        <f t="shared" si="78"/>
        <v>合格</v>
      </c>
      <c r="AP485" s="31">
        <f t="shared" si="79"/>
        <v>0.375</v>
      </c>
      <c r="AQ485" s="31" t="str">
        <f t="shared" si="70"/>
        <v>合格</v>
      </c>
    </row>
    <row r="486" spans="1:43" ht="15">
      <c r="A486" s="18">
        <v>484</v>
      </c>
      <c r="B486" s="19" t="s">
        <v>1717</v>
      </c>
      <c r="C486" s="19" t="s">
        <v>2058</v>
      </c>
      <c r="D486" s="19" t="s">
        <v>2059</v>
      </c>
      <c r="E486" s="19" t="s">
        <v>2060</v>
      </c>
      <c r="F486" s="19" t="s">
        <v>2061</v>
      </c>
      <c r="G486" s="51" t="s">
        <v>2062</v>
      </c>
      <c r="H486" s="19">
        <v>4</v>
      </c>
      <c r="I486" s="19">
        <v>4</v>
      </c>
      <c r="J486" s="19" t="s">
        <v>47</v>
      </c>
      <c r="K486" s="19">
        <f t="shared" si="71"/>
        <v>32190</v>
      </c>
      <c r="L486" s="19">
        <v>2190</v>
      </c>
      <c r="M486" s="19">
        <v>30000</v>
      </c>
      <c r="N486" s="19"/>
      <c r="O486" s="19">
        <f t="shared" si="72"/>
        <v>2912.3</v>
      </c>
      <c r="P486" s="19"/>
      <c r="Q486" s="19"/>
      <c r="R486" s="19"/>
      <c r="S486" s="19"/>
      <c r="T486" s="19"/>
      <c r="U486" s="19"/>
      <c r="V486" s="19"/>
      <c r="W486" s="19">
        <v>2912.3</v>
      </c>
      <c r="X486" s="19">
        <v>52700</v>
      </c>
      <c r="Y486" s="19">
        <f t="shared" si="73"/>
        <v>18600</v>
      </c>
      <c r="Z486" s="19">
        <v>18600</v>
      </c>
      <c r="AA486" s="19"/>
      <c r="AB486" s="19">
        <f t="shared" si="74"/>
        <v>87802.3</v>
      </c>
      <c r="AC486" s="19">
        <f t="shared" si="75"/>
        <v>69202.3</v>
      </c>
      <c r="AD486" s="19">
        <f t="shared" si="76"/>
        <v>17300.575000000001</v>
      </c>
      <c r="AE486" s="19" t="s">
        <v>53</v>
      </c>
      <c r="AF486" s="25">
        <v>15925.22</v>
      </c>
      <c r="AG486" s="30">
        <f t="shared" si="77"/>
        <v>8.6363328104729603E-2</v>
      </c>
      <c r="AH486" t="e">
        <f ca="1">IF(_xlfn.XLOOKUP(D486,'参考（不要动）'!A:A,'参考（不要动）'!B:B)&lt;1,"无养老金")</f>
        <v>#NAME?</v>
      </c>
      <c r="AI486" t="b">
        <f>IF(_xlfn.XLOOKUP(D486,'参考（不要动）'!D:D,'参考（不要动）'!E:E)&lt;1,"无公益岗工资")</f>
        <v>0</v>
      </c>
      <c r="AJ486" t="e">
        <f ca="1">IF(_xlfn.XLOOKUP(D486,'参考（不要动）'!G:G,'参考（不要动）'!H:H)&lt;1,"无其他工资")</f>
        <v>#NAME?</v>
      </c>
      <c r="AK486" t="e">
        <f>IF(_xlfn.XLOOKUP(D486,'参考（不要动）'!J:J,'参考（不要动）'!K:K)&lt;1,"无低保金")</f>
        <v>#N/A</v>
      </c>
      <c r="AL486" t="e">
        <f>IF(_xlfn.XLOOKUP(D486,'参考（不要动）'!M:M,'参考（不要动）'!N:N)&lt;1,"无五保金")</f>
        <v>#N/A</v>
      </c>
      <c r="AM486" t="e">
        <f>IF(_xlfn.XLOOKUP(D486,'参考（不要动）'!P:P,'参考（不要动）'!Q:Q)&lt;1,"无产业奖励2000元")</f>
        <v>#N/A</v>
      </c>
      <c r="AN486" t="e">
        <f>_xlfn.XLOOKUP(D486,'参考（不要动）'!S:S,'参考（不要动）'!W:W)</f>
        <v>#N/A</v>
      </c>
      <c r="AO486" t="str">
        <f t="shared" si="78"/>
        <v>合格</v>
      </c>
      <c r="AP486" s="31">
        <f t="shared" si="79"/>
        <v>0.35294117647058798</v>
      </c>
      <c r="AQ486" s="31" t="str">
        <f t="shared" ref="AQ486:AQ549" si="80">IF(AP486&lt;0.2,"支出偏少",IF(AP486&gt;0.8,"支出偏大","合格"))</f>
        <v>合格</v>
      </c>
    </row>
    <row r="487" spans="1:43" ht="15">
      <c r="A487" s="18">
        <v>485</v>
      </c>
      <c r="B487" s="19" t="s">
        <v>1717</v>
      </c>
      <c r="C487" s="19" t="s">
        <v>2063</v>
      </c>
      <c r="D487" s="19" t="s">
        <v>2064</v>
      </c>
      <c r="E487" s="19" t="s">
        <v>2065</v>
      </c>
      <c r="F487" s="19" t="s">
        <v>2066</v>
      </c>
      <c r="G487" s="51" t="s">
        <v>2063</v>
      </c>
      <c r="H487" s="19">
        <v>3</v>
      </c>
      <c r="I487" s="19">
        <v>3</v>
      </c>
      <c r="J487" s="19" t="s">
        <v>47</v>
      </c>
      <c r="K487" s="19">
        <f t="shared" si="71"/>
        <v>0</v>
      </c>
      <c r="L487" s="19"/>
      <c r="M487" s="19"/>
      <c r="N487" s="19"/>
      <c r="O487" s="19">
        <f t="shared" si="72"/>
        <v>10041.77</v>
      </c>
      <c r="P487" s="19"/>
      <c r="Q487" s="19"/>
      <c r="R487" s="19">
        <v>6060</v>
      </c>
      <c r="S487" s="19"/>
      <c r="T487" s="19"/>
      <c r="U487" s="19"/>
      <c r="V487" s="19"/>
      <c r="W487" s="19">
        <v>3981.77</v>
      </c>
      <c r="X487" s="19">
        <v>51200</v>
      </c>
      <c r="Y487" s="19">
        <f t="shared" si="73"/>
        <v>19200</v>
      </c>
      <c r="Z487" s="19">
        <v>19200</v>
      </c>
      <c r="AA487" s="19"/>
      <c r="AB487" s="19">
        <f t="shared" si="74"/>
        <v>61241.77</v>
      </c>
      <c r="AC487" s="19">
        <f t="shared" si="75"/>
        <v>42041.77</v>
      </c>
      <c r="AD487" s="19">
        <f t="shared" si="76"/>
        <v>14013.9233333333</v>
      </c>
      <c r="AE487" s="19" t="s">
        <v>53</v>
      </c>
      <c r="AF487" s="25">
        <v>11836</v>
      </c>
      <c r="AG487" s="30">
        <f t="shared" si="77"/>
        <v>0.184008392474932</v>
      </c>
      <c r="AH487" t="e">
        <f ca="1">IF(_xlfn.XLOOKUP(D487,'参考（不要动）'!A:A,'参考（不要动）'!B:B)&lt;1,"无养老金")</f>
        <v>#NAME?</v>
      </c>
      <c r="AI487" t="e">
        <f>IF(_xlfn.XLOOKUP(D487,'参考（不要动）'!D:D,'参考（不要动）'!E:E)&lt;1,"无公益岗工资")</f>
        <v>#N/A</v>
      </c>
      <c r="AJ487" t="e">
        <f ca="1">IF(_xlfn.XLOOKUP(D487,'参考（不要动）'!G:G,'参考（不要动）'!H:H)&lt;1,"无其他工资")</f>
        <v>#NAME?</v>
      </c>
      <c r="AK487" t="e">
        <f>IF(_xlfn.XLOOKUP(D487,'参考（不要动）'!J:J,'参考（不要动）'!K:K)&lt;1,"无低保金")</f>
        <v>#N/A</v>
      </c>
      <c r="AL487" t="e">
        <f>IF(_xlfn.XLOOKUP(D487,'参考（不要动）'!M:M,'参考（不要动）'!N:N)&lt;1,"无五保金")</f>
        <v>#N/A</v>
      </c>
      <c r="AM487" t="e">
        <f>IF(_xlfn.XLOOKUP(D487,'参考（不要动）'!P:P,'参考（不要动）'!Q:Q)&lt;1,"无产业奖励2000元")</f>
        <v>#N/A</v>
      </c>
      <c r="AN487" t="e">
        <f>_xlfn.XLOOKUP(D487,'参考（不要动）'!S:S,'参考（不要动）'!W:W)</f>
        <v>#N/A</v>
      </c>
      <c r="AO487" t="str">
        <f t="shared" si="78"/>
        <v>合格</v>
      </c>
      <c r="AP487" s="31">
        <f t="shared" si="79"/>
        <v>0.375</v>
      </c>
      <c r="AQ487" s="31" t="str">
        <f t="shared" si="80"/>
        <v>合格</v>
      </c>
    </row>
    <row r="488" spans="1:43" ht="15">
      <c r="A488" s="18">
        <v>486</v>
      </c>
      <c r="B488" s="19" t="s">
        <v>1717</v>
      </c>
      <c r="C488" s="19" t="s">
        <v>2067</v>
      </c>
      <c r="D488" s="19" t="s">
        <v>2068</v>
      </c>
      <c r="E488" s="19" t="s">
        <v>2069</v>
      </c>
      <c r="F488" s="19" t="s">
        <v>2070</v>
      </c>
      <c r="G488" s="51" t="s">
        <v>2067</v>
      </c>
      <c r="H488" s="19">
        <v>6</v>
      </c>
      <c r="I488" s="19">
        <v>6</v>
      </c>
      <c r="J488" s="19" t="s">
        <v>47</v>
      </c>
      <c r="K488" s="19">
        <f t="shared" si="71"/>
        <v>142000</v>
      </c>
      <c r="L488" s="19"/>
      <c r="M488" s="19">
        <v>142000</v>
      </c>
      <c r="N488" s="19"/>
      <c r="O488" s="19">
        <f t="shared" si="72"/>
        <v>4212.1499999999996</v>
      </c>
      <c r="P488" s="19"/>
      <c r="Q488" s="19"/>
      <c r="R488" s="19">
        <v>1980</v>
      </c>
      <c r="S488" s="19"/>
      <c r="T488" s="19"/>
      <c r="U488" s="19"/>
      <c r="V488" s="19"/>
      <c r="W488" s="19">
        <v>2232.15</v>
      </c>
      <c r="X488" s="19">
        <v>56000</v>
      </c>
      <c r="Y488" s="19">
        <f t="shared" si="73"/>
        <v>21000</v>
      </c>
      <c r="Z488" s="19">
        <v>21000</v>
      </c>
      <c r="AA488" s="19"/>
      <c r="AB488" s="19">
        <f t="shared" si="74"/>
        <v>202212.15</v>
      </c>
      <c r="AC488" s="19">
        <f t="shared" si="75"/>
        <v>181212.15</v>
      </c>
      <c r="AD488" s="19">
        <f t="shared" si="76"/>
        <v>30202.025000000001</v>
      </c>
      <c r="AE488" s="19" t="s">
        <v>53</v>
      </c>
      <c r="AF488" s="25">
        <v>29857.88</v>
      </c>
      <c r="AG488" s="31">
        <f t="shared" si="77"/>
        <v>1.1526102991907001E-2</v>
      </c>
      <c r="AH488" t="e">
        <f ca="1">IF(_xlfn.XLOOKUP(D488,'参考（不要动）'!A:A,'参考（不要动）'!B:B)&lt;1,"无养老金")</f>
        <v>#NAME?</v>
      </c>
      <c r="AI488" t="e">
        <f>IF(_xlfn.XLOOKUP(D488,'参考（不要动）'!D:D,'参考（不要动）'!E:E)&lt;1,"无公益岗工资")</f>
        <v>#N/A</v>
      </c>
      <c r="AJ488" t="e">
        <f ca="1">IF(_xlfn.XLOOKUP(D488,'参考（不要动）'!G:G,'参考（不要动）'!H:H)&lt;1,"无其他工资")</f>
        <v>#NAME?</v>
      </c>
      <c r="AK488" t="e">
        <f>IF(_xlfn.XLOOKUP(D488,'参考（不要动）'!J:J,'参考（不要动）'!K:K)&lt;1,"无低保金")</f>
        <v>#N/A</v>
      </c>
      <c r="AL488" t="e">
        <f>IF(_xlfn.XLOOKUP(D488,'参考（不要动）'!M:M,'参考（不要动）'!N:N)&lt;1,"无五保金")</f>
        <v>#N/A</v>
      </c>
      <c r="AM488" t="e">
        <f>IF(_xlfn.XLOOKUP(D488,'参考（不要动）'!P:P,'参考（不要动）'!Q:Q)&lt;1,"无产业奖励2000元")</f>
        <v>#N/A</v>
      </c>
      <c r="AN488" t="e">
        <f>_xlfn.XLOOKUP(D488,'参考（不要动）'!S:S,'参考（不要动）'!W:W)</f>
        <v>#N/A</v>
      </c>
      <c r="AO488" t="str">
        <f t="shared" si="78"/>
        <v>合格</v>
      </c>
      <c r="AP488" s="31">
        <f t="shared" si="79"/>
        <v>0.375</v>
      </c>
      <c r="AQ488" s="31" t="str">
        <f t="shared" si="80"/>
        <v>合格</v>
      </c>
    </row>
    <row r="489" spans="1:43" ht="15">
      <c r="A489" s="18">
        <v>487</v>
      </c>
      <c r="B489" s="19" t="s">
        <v>1717</v>
      </c>
      <c r="C489" s="19" t="s">
        <v>2071</v>
      </c>
      <c r="D489" s="19" t="s">
        <v>2072</v>
      </c>
      <c r="E489" s="19" t="s">
        <v>2073</v>
      </c>
      <c r="F489" s="19" t="s">
        <v>2074</v>
      </c>
      <c r="G489" s="51" t="s">
        <v>2071</v>
      </c>
      <c r="H489" s="19">
        <v>4</v>
      </c>
      <c r="I489" s="19">
        <v>4</v>
      </c>
      <c r="J489" s="19" t="s">
        <v>47</v>
      </c>
      <c r="K489" s="19">
        <f t="shared" si="71"/>
        <v>48000</v>
      </c>
      <c r="L489" s="19"/>
      <c r="M489" s="19">
        <v>48000</v>
      </c>
      <c r="N489" s="19"/>
      <c r="O489" s="19">
        <f t="shared" si="72"/>
        <v>413.2</v>
      </c>
      <c r="P489" s="19"/>
      <c r="Q489" s="19"/>
      <c r="R489" s="19"/>
      <c r="S489" s="19"/>
      <c r="T489" s="19"/>
      <c r="U489" s="19"/>
      <c r="V489" s="19"/>
      <c r="W489" s="19">
        <v>413.2</v>
      </c>
      <c r="X489" s="19">
        <v>35700</v>
      </c>
      <c r="Y489" s="19">
        <f t="shared" si="73"/>
        <v>12600</v>
      </c>
      <c r="Z489" s="19">
        <v>12600</v>
      </c>
      <c r="AA489" s="19"/>
      <c r="AB489" s="19">
        <f t="shared" si="74"/>
        <v>84113.2</v>
      </c>
      <c r="AC489" s="19">
        <f t="shared" si="75"/>
        <v>71513.2</v>
      </c>
      <c r="AD489" s="19">
        <f t="shared" si="76"/>
        <v>17878.3</v>
      </c>
      <c r="AE489" s="19" t="s">
        <v>53</v>
      </c>
      <c r="AF489" s="25">
        <v>17173.32</v>
      </c>
      <c r="AG489" s="31">
        <f t="shared" si="77"/>
        <v>4.1050885909072903E-2</v>
      </c>
      <c r="AH489" t="e">
        <f ca="1">IF(_xlfn.XLOOKUP(D489,'参考（不要动）'!A:A,'参考（不要动）'!B:B)&lt;1,"无养老金")</f>
        <v>#NAME?</v>
      </c>
      <c r="AI489" t="e">
        <f>IF(_xlfn.XLOOKUP(D489,'参考（不要动）'!D:D,'参考（不要动）'!E:E)&lt;1,"无公益岗工资")</f>
        <v>#N/A</v>
      </c>
      <c r="AJ489" t="e">
        <f ca="1">IF(_xlfn.XLOOKUP(D489,'参考（不要动）'!G:G,'参考（不要动）'!H:H)&lt;1,"无其他工资")</f>
        <v>#NAME?</v>
      </c>
      <c r="AK489" t="e">
        <f>IF(_xlfn.XLOOKUP(D489,'参考（不要动）'!J:J,'参考（不要动）'!K:K)&lt;1,"无低保金")</f>
        <v>#N/A</v>
      </c>
      <c r="AL489" t="e">
        <f>IF(_xlfn.XLOOKUP(D489,'参考（不要动）'!M:M,'参考（不要动）'!N:N)&lt;1,"无五保金")</f>
        <v>#N/A</v>
      </c>
      <c r="AM489" t="e">
        <f>IF(_xlfn.XLOOKUP(D489,'参考（不要动）'!P:P,'参考（不要动）'!Q:Q)&lt;1,"无产业奖励2000元")</f>
        <v>#N/A</v>
      </c>
      <c r="AN489" t="e">
        <f>_xlfn.XLOOKUP(D489,'参考（不要动）'!S:S,'参考（不要动）'!W:W)</f>
        <v>#N/A</v>
      </c>
      <c r="AO489" t="str">
        <f t="shared" si="78"/>
        <v>合格</v>
      </c>
      <c r="AP489" s="31">
        <f t="shared" si="79"/>
        <v>0.35294117647058798</v>
      </c>
      <c r="AQ489" s="31" t="str">
        <f t="shared" si="80"/>
        <v>合格</v>
      </c>
    </row>
    <row r="490" spans="1:43" ht="15">
      <c r="A490" s="18">
        <v>488</v>
      </c>
      <c r="B490" s="19" t="s">
        <v>1717</v>
      </c>
      <c r="C490" s="19" t="s">
        <v>2075</v>
      </c>
      <c r="D490" s="19" t="s">
        <v>2076</v>
      </c>
      <c r="E490" s="19" t="s">
        <v>2077</v>
      </c>
      <c r="F490" s="19" t="s">
        <v>2078</v>
      </c>
      <c r="G490" s="51" t="s">
        <v>2075</v>
      </c>
      <c r="H490" s="19">
        <v>1</v>
      </c>
      <c r="I490" s="19">
        <v>1</v>
      </c>
      <c r="J490" s="19" t="s">
        <v>47</v>
      </c>
      <c r="K490" s="19">
        <f t="shared" si="71"/>
        <v>0</v>
      </c>
      <c r="L490" s="19"/>
      <c r="M490" s="19"/>
      <c r="N490" s="19">
        <v>6240</v>
      </c>
      <c r="O490" s="19">
        <f t="shared" si="72"/>
        <v>10674.98</v>
      </c>
      <c r="P490" s="19"/>
      <c r="Q490" s="19"/>
      <c r="R490" s="19">
        <v>2160</v>
      </c>
      <c r="S490" s="19"/>
      <c r="T490" s="19"/>
      <c r="U490" s="19"/>
      <c r="V490" s="19"/>
      <c r="W490" s="19">
        <v>8514.98</v>
      </c>
      <c r="X490" s="19"/>
      <c r="Y490" s="19">
        <f t="shared" si="73"/>
        <v>0</v>
      </c>
      <c r="Z490" s="19"/>
      <c r="AA490" s="19"/>
      <c r="AB490" s="19">
        <f t="shared" si="74"/>
        <v>16914.98</v>
      </c>
      <c r="AC490" s="19">
        <f t="shared" si="75"/>
        <v>16914.98</v>
      </c>
      <c r="AD490" s="19">
        <f t="shared" si="76"/>
        <v>16914.98</v>
      </c>
      <c r="AE490" s="19" t="s">
        <v>53</v>
      </c>
      <c r="AF490" s="25">
        <v>13724.98</v>
      </c>
      <c r="AG490" s="32">
        <f t="shared" si="77"/>
        <v>0.232422925206448</v>
      </c>
      <c r="AH490" t="e">
        <f ca="1">IF(_xlfn.XLOOKUP(D490,'参考（不要动）'!A:A,'参考（不要动）'!B:B)&lt;1,"无养老金")</f>
        <v>#NAME?</v>
      </c>
      <c r="AI490" t="e">
        <f>IF(_xlfn.XLOOKUP(D490,'参考（不要动）'!D:D,'参考（不要动）'!E:E)&lt;1,"无公益岗工资")</f>
        <v>#N/A</v>
      </c>
      <c r="AJ490" t="e">
        <f ca="1">IF(_xlfn.XLOOKUP(D490,'参考（不要动）'!G:G,'参考（不要动）'!H:H)&lt;1,"无其他工资")</f>
        <v>#NAME?</v>
      </c>
      <c r="AK490" t="e">
        <f>IF(_xlfn.XLOOKUP(D490,'参考（不要动）'!J:J,'参考（不要动）'!K:K)&lt;1,"无低保金")</f>
        <v>#N/A</v>
      </c>
      <c r="AL490" t="e">
        <f>IF(_xlfn.XLOOKUP(D490,'参考（不要动）'!M:M,'参考（不要动）'!N:N)&lt;1,"无五保金")</f>
        <v>#N/A</v>
      </c>
      <c r="AM490" t="e">
        <f>IF(_xlfn.XLOOKUP(D490,'参考（不要动）'!P:P,'参考（不要动）'!Q:Q)&lt;1,"无产业奖励2000元")</f>
        <v>#N/A</v>
      </c>
      <c r="AN490" t="e">
        <f>_xlfn.XLOOKUP(D490,'参考（不要动）'!S:S,'参考（不要动）'!W:W)</f>
        <v>#N/A</v>
      </c>
      <c r="AO490" t="str">
        <f t="shared" si="78"/>
        <v>合格</v>
      </c>
      <c r="AP490" s="31" t="e">
        <f t="shared" si="79"/>
        <v>#DIV/0!</v>
      </c>
      <c r="AQ490" s="31" t="e">
        <f t="shared" si="80"/>
        <v>#DIV/0!</v>
      </c>
    </row>
    <row r="491" spans="1:43" ht="15">
      <c r="A491" s="18">
        <v>489</v>
      </c>
      <c r="B491" s="19" t="s">
        <v>1717</v>
      </c>
      <c r="C491" s="19" t="s">
        <v>2079</v>
      </c>
      <c r="D491" s="19" t="s">
        <v>2080</v>
      </c>
      <c r="E491" s="19" t="s">
        <v>2081</v>
      </c>
      <c r="F491" s="19" t="s">
        <v>2082</v>
      </c>
      <c r="G491" s="51" t="s">
        <v>2079</v>
      </c>
      <c r="H491" s="19">
        <v>1</v>
      </c>
      <c r="I491" s="19">
        <v>1</v>
      </c>
      <c r="J491" s="19" t="s">
        <v>47</v>
      </c>
      <c r="K491" s="19">
        <f t="shared" si="71"/>
        <v>0</v>
      </c>
      <c r="L491" s="19"/>
      <c r="M491" s="19"/>
      <c r="N491" s="19">
        <v>12000</v>
      </c>
      <c r="O491" s="19">
        <f t="shared" si="72"/>
        <v>6434.98</v>
      </c>
      <c r="P491" s="19"/>
      <c r="Q491" s="19"/>
      <c r="R491" s="19">
        <v>2220</v>
      </c>
      <c r="S491" s="19"/>
      <c r="T491" s="19"/>
      <c r="U491" s="19"/>
      <c r="V491" s="19"/>
      <c r="W491" s="19">
        <v>4214.9799999999996</v>
      </c>
      <c r="X491" s="19"/>
      <c r="Y491" s="19">
        <f t="shared" si="73"/>
        <v>0</v>
      </c>
      <c r="Z491" s="19"/>
      <c r="AA491" s="19"/>
      <c r="AB491" s="19">
        <f t="shared" si="74"/>
        <v>18434.98</v>
      </c>
      <c r="AC491" s="19">
        <f t="shared" si="75"/>
        <v>18434.98</v>
      </c>
      <c r="AD491" s="19">
        <f t="shared" si="76"/>
        <v>18434.98</v>
      </c>
      <c r="AE491" s="19" t="s">
        <v>53</v>
      </c>
      <c r="AF491" s="25">
        <v>13194.98</v>
      </c>
      <c r="AG491" s="32">
        <f t="shared" si="77"/>
        <v>0.39712072318412001</v>
      </c>
      <c r="AH491" t="e">
        <f ca="1">IF(_xlfn.XLOOKUP(D491,'参考（不要动）'!A:A,'参考（不要动）'!B:B)&lt;1,"无养老金")</f>
        <v>#NAME?</v>
      </c>
      <c r="AI491" t="e">
        <f>IF(_xlfn.XLOOKUP(D491,'参考（不要动）'!D:D,'参考（不要动）'!E:E)&lt;1,"无公益岗工资")</f>
        <v>#N/A</v>
      </c>
      <c r="AJ491" t="e">
        <f ca="1">IF(_xlfn.XLOOKUP(D491,'参考（不要动）'!G:G,'参考（不要动）'!H:H)&lt;1,"无其他工资")</f>
        <v>#NAME?</v>
      </c>
      <c r="AK491" t="e">
        <f>IF(_xlfn.XLOOKUP(D491,'参考（不要动）'!J:J,'参考（不要动）'!K:K)&lt;1,"无低保金")</f>
        <v>#N/A</v>
      </c>
      <c r="AL491" t="e">
        <f>IF(_xlfn.XLOOKUP(D491,'参考（不要动）'!M:M,'参考（不要动）'!N:N)&lt;1,"无五保金")</f>
        <v>#N/A</v>
      </c>
      <c r="AM491" t="e">
        <f>IF(_xlfn.XLOOKUP(D491,'参考（不要动）'!P:P,'参考（不要动）'!Q:Q)&lt;1,"无产业奖励2000元")</f>
        <v>#N/A</v>
      </c>
      <c r="AN491" t="e">
        <f>_xlfn.XLOOKUP(D491,'参考（不要动）'!S:S,'参考（不要动）'!W:W)</f>
        <v>#N/A</v>
      </c>
      <c r="AO491" t="str">
        <f t="shared" si="78"/>
        <v>合格</v>
      </c>
      <c r="AP491" s="31" t="e">
        <f t="shared" si="79"/>
        <v>#DIV/0!</v>
      </c>
      <c r="AQ491" s="31" t="e">
        <f t="shared" si="80"/>
        <v>#DIV/0!</v>
      </c>
    </row>
    <row r="492" spans="1:43" ht="15">
      <c r="A492" s="18">
        <v>490</v>
      </c>
      <c r="B492" s="19" t="s">
        <v>1717</v>
      </c>
      <c r="C492" s="19" t="s">
        <v>2083</v>
      </c>
      <c r="D492" s="19" t="s">
        <v>2084</v>
      </c>
      <c r="E492" s="19" t="s">
        <v>2085</v>
      </c>
      <c r="F492" s="19" t="s">
        <v>2086</v>
      </c>
      <c r="G492" s="51" t="s">
        <v>2083</v>
      </c>
      <c r="H492" s="19">
        <v>5</v>
      </c>
      <c r="I492" s="19">
        <v>5</v>
      </c>
      <c r="J492" s="19" t="s">
        <v>47</v>
      </c>
      <c r="K492" s="19">
        <f t="shared" si="71"/>
        <v>0</v>
      </c>
      <c r="L492" s="19"/>
      <c r="M492" s="19"/>
      <c r="N492" s="19"/>
      <c r="O492" s="19">
        <f t="shared" si="72"/>
        <v>3146.4</v>
      </c>
      <c r="P492" s="19"/>
      <c r="Q492" s="19"/>
      <c r="R492" s="19">
        <v>2160</v>
      </c>
      <c r="S492" s="19"/>
      <c r="T492" s="19"/>
      <c r="U492" s="19"/>
      <c r="V492" s="19"/>
      <c r="W492" s="19">
        <v>986.4</v>
      </c>
      <c r="X492" s="19">
        <v>680000</v>
      </c>
      <c r="Y492" s="19">
        <f t="shared" si="73"/>
        <v>324000</v>
      </c>
      <c r="Z492" s="19">
        <v>324000</v>
      </c>
      <c r="AA492" s="19"/>
      <c r="AB492" s="19">
        <f t="shared" si="74"/>
        <v>683146.4</v>
      </c>
      <c r="AC492" s="19">
        <f t="shared" si="75"/>
        <v>359146.4</v>
      </c>
      <c r="AD492" s="19">
        <f t="shared" si="76"/>
        <v>71829.279999999999</v>
      </c>
      <c r="AE492" s="19" t="s">
        <v>53</v>
      </c>
      <c r="AF492" s="25">
        <v>70828.490000000005</v>
      </c>
      <c r="AG492" s="31">
        <f t="shared" si="77"/>
        <v>1.4129766143539E-2</v>
      </c>
      <c r="AH492" t="e">
        <f ca="1">IF(_xlfn.XLOOKUP(D492,'参考（不要动）'!A:A,'参考（不要动）'!B:B)&lt;1,"无养老金")</f>
        <v>#NAME?</v>
      </c>
      <c r="AI492" t="e">
        <f>IF(_xlfn.XLOOKUP(D492,'参考（不要动）'!D:D,'参考（不要动）'!E:E)&lt;1,"无公益岗工资")</f>
        <v>#N/A</v>
      </c>
      <c r="AJ492" t="e">
        <f ca="1">IF(_xlfn.XLOOKUP(D492,'参考（不要动）'!G:G,'参考（不要动）'!H:H)&lt;1,"无其他工资")</f>
        <v>#NAME?</v>
      </c>
      <c r="AK492" t="e">
        <f>IF(_xlfn.XLOOKUP(D492,'参考（不要动）'!J:J,'参考（不要动）'!K:K)&lt;1,"无低保金")</f>
        <v>#N/A</v>
      </c>
      <c r="AL492" t="e">
        <f>IF(_xlfn.XLOOKUP(D492,'参考（不要动）'!M:M,'参考（不要动）'!N:N)&lt;1,"无五保金")</f>
        <v>#N/A</v>
      </c>
      <c r="AM492" t="e">
        <f>IF(_xlfn.XLOOKUP(D492,'参考（不要动）'!P:P,'参考（不要动）'!Q:Q)&lt;1,"无产业奖励2000元")</f>
        <v>#N/A</v>
      </c>
      <c r="AN492" t="e">
        <f>_xlfn.XLOOKUP(D492,'参考（不要动）'!S:S,'参考（不要动）'!W:W)</f>
        <v>#N/A</v>
      </c>
      <c r="AO492" t="str">
        <f t="shared" si="78"/>
        <v>合格</v>
      </c>
      <c r="AP492" s="31">
        <f t="shared" si="79"/>
        <v>0.47647058823529398</v>
      </c>
      <c r="AQ492" s="31" t="str">
        <f t="shared" si="80"/>
        <v>合格</v>
      </c>
    </row>
    <row r="493" spans="1:43" ht="15">
      <c r="A493" s="18">
        <v>491</v>
      </c>
      <c r="B493" s="19" t="s">
        <v>1717</v>
      </c>
      <c r="C493" s="19" t="s">
        <v>2087</v>
      </c>
      <c r="D493" s="19" t="s">
        <v>2088</v>
      </c>
      <c r="E493" s="19" t="s">
        <v>2089</v>
      </c>
      <c r="F493" s="19" t="s">
        <v>2090</v>
      </c>
      <c r="G493" s="51" t="s">
        <v>2087</v>
      </c>
      <c r="H493" s="19">
        <v>3</v>
      </c>
      <c r="I493" s="19">
        <v>3.67</v>
      </c>
      <c r="J493" s="19" t="s">
        <v>47</v>
      </c>
      <c r="K493" s="19">
        <f t="shared" si="71"/>
        <v>55000</v>
      </c>
      <c r="L493" s="19"/>
      <c r="M493" s="19">
        <v>55000</v>
      </c>
      <c r="N493" s="19"/>
      <c r="O493" s="19">
        <f t="shared" si="72"/>
        <v>2810.54</v>
      </c>
      <c r="P493" s="19">
        <v>1400</v>
      </c>
      <c r="Q493" s="19"/>
      <c r="R493" s="19"/>
      <c r="S493" s="19"/>
      <c r="T493" s="19"/>
      <c r="U493" s="19"/>
      <c r="V493" s="19"/>
      <c r="W493" s="19">
        <v>1410.54</v>
      </c>
      <c r="X493" s="19">
        <v>35700</v>
      </c>
      <c r="Y493" s="19">
        <f t="shared" si="73"/>
        <v>12600</v>
      </c>
      <c r="Z493" s="19">
        <v>12600</v>
      </c>
      <c r="AA493" s="19"/>
      <c r="AB493" s="19">
        <f t="shared" si="74"/>
        <v>93510.54</v>
      </c>
      <c r="AC493" s="19">
        <f t="shared" si="75"/>
        <v>80910.539999999994</v>
      </c>
      <c r="AD493" s="19">
        <f t="shared" si="76"/>
        <v>22046.468664850101</v>
      </c>
      <c r="AE493" s="19" t="s">
        <v>53</v>
      </c>
      <c r="AF493" s="25">
        <v>19402.900000000001</v>
      </c>
      <c r="AG493" s="30">
        <f t="shared" si="77"/>
        <v>0.13624605934422701</v>
      </c>
      <c r="AH493" t="e">
        <f ca="1">IF(_xlfn.XLOOKUP(D493,'参考（不要动）'!A:A,'参考（不要动）'!B:B)&lt;1,"无养老金")</f>
        <v>#NAME?</v>
      </c>
      <c r="AI493" t="e">
        <f>IF(_xlfn.XLOOKUP(D493,'参考（不要动）'!D:D,'参考（不要动）'!E:E)&lt;1,"无公益岗工资")</f>
        <v>#N/A</v>
      </c>
      <c r="AJ493" t="e">
        <f ca="1">IF(_xlfn.XLOOKUP(D493,'参考（不要动）'!G:G,'参考（不要动）'!H:H)&lt;1,"无其他工资")</f>
        <v>#NAME?</v>
      </c>
      <c r="AK493" t="e">
        <f>IF(_xlfn.XLOOKUP(D493,'参考（不要动）'!J:J,'参考（不要动）'!K:K)&lt;1,"无低保金")</f>
        <v>#N/A</v>
      </c>
      <c r="AL493" t="e">
        <f>IF(_xlfn.XLOOKUP(D493,'参考（不要动）'!M:M,'参考（不要动）'!N:N)&lt;1,"无五保金")</f>
        <v>#N/A</v>
      </c>
      <c r="AM493" t="e">
        <f>IF(_xlfn.XLOOKUP(D493,'参考（不要动）'!P:P,'参考（不要动）'!Q:Q)&lt;1,"无产业奖励2000元")</f>
        <v>#N/A</v>
      </c>
      <c r="AN493" t="e">
        <f>_xlfn.XLOOKUP(D493,'参考（不要动）'!S:S,'参考（不要动）'!W:W)</f>
        <v>#N/A</v>
      </c>
      <c r="AO493" t="str">
        <f t="shared" si="78"/>
        <v>合格</v>
      </c>
      <c r="AP493" s="31">
        <f t="shared" si="79"/>
        <v>0.35294117647058798</v>
      </c>
      <c r="AQ493" s="31" t="str">
        <f t="shared" si="80"/>
        <v>合格</v>
      </c>
    </row>
    <row r="494" spans="1:43" ht="15">
      <c r="A494" s="18">
        <v>492</v>
      </c>
      <c r="B494" s="19" t="s">
        <v>1717</v>
      </c>
      <c r="C494" s="19" t="s">
        <v>2091</v>
      </c>
      <c r="D494" s="19" t="s">
        <v>2092</v>
      </c>
      <c r="E494" s="19" t="s">
        <v>2093</v>
      </c>
      <c r="F494" s="19" t="s">
        <v>2094</v>
      </c>
      <c r="G494" s="51" t="s">
        <v>2091</v>
      </c>
      <c r="H494" s="19">
        <v>4</v>
      </c>
      <c r="I494" s="19">
        <v>4</v>
      </c>
      <c r="J494" s="19" t="s">
        <v>47</v>
      </c>
      <c r="K494" s="19">
        <f t="shared" si="71"/>
        <v>8000</v>
      </c>
      <c r="L494" s="19"/>
      <c r="M494" s="19">
        <v>8000</v>
      </c>
      <c r="N494" s="19"/>
      <c r="O494" s="19">
        <f t="shared" si="72"/>
        <v>1025.3900000000001</v>
      </c>
      <c r="P494" s="19"/>
      <c r="Q494" s="19"/>
      <c r="R494" s="19"/>
      <c r="S494" s="19"/>
      <c r="T494" s="19"/>
      <c r="U494" s="19"/>
      <c r="V494" s="19"/>
      <c r="W494" s="19">
        <v>1025.3900000000001</v>
      </c>
      <c r="X494" s="19">
        <v>208000</v>
      </c>
      <c r="Y494" s="19">
        <f t="shared" si="73"/>
        <v>78000</v>
      </c>
      <c r="Z494" s="19">
        <v>78000</v>
      </c>
      <c r="AA494" s="19"/>
      <c r="AB494" s="19">
        <f t="shared" si="74"/>
        <v>217025.39</v>
      </c>
      <c r="AC494" s="19">
        <f t="shared" si="75"/>
        <v>139025.39000000001</v>
      </c>
      <c r="AD494" s="19">
        <f t="shared" si="76"/>
        <v>34756.347500000003</v>
      </c>
      <c r="AE494" s="19" t="s">
        <v>53</v>
      </c>
      <c r="AF494" s="25">
        <v>34307.440000000002</v>
      </c>
      <c r="AG494" s="31">
        <f t="shared" si="77"/>
        <v>1.3084843987193499E-2</v>
      </c>
      <c r="AH494" t="e">
        <f ca="1">IF(_xlfn.XLOOKUP(D494,'参考（不要动）'!A:A,'参考（不要动）'!B:B)&lt;1,"无养老金")</f>
        <v>#NAME?</v>
      </c>
      <c r="AI494" t="e">
        <f>IF(_xlfn.XLOOKUP(D494,'参考（不要动）'!D:D,'参考（不要动）'!E:E)&lt;1,"无公益岗工资")</f>
        <v>#N/A</v>
      </c>
      <c r="AJ494" t="e">
        <f ca="1">IF(_xlfn.XLOOKUP(D494,'参考（不要动）'!G:G,'参考（不要动）'!H:H)&lt;1,"无其他工资")</f>
        <v>#NAME?</v>
      </c>
      <c r="AK494" t="e">
        <f>IF(_xlfn.XLOOKUP(D494,'参考（不要动）'!J:J,'参考（不要动）'!K:K)&lt;1,"无低保金")</f>
        <v>#N/A</v>
      </c>
      <c r="AL494" t="e">
        <f>IF(_xlfn.XLOOKUP(D494,'参考（不要动）'!M:M,'参考（不要动）'!N:N)&lt;1,"无五保金")</f>
        <v>#N/A</v>
      </c>
      <c r="AM494" t="e">
        <f>IF(_xlfn.XLOOKUP(D494,'参考（不要动）'!P:P,'参考（不要动）'!Q:Q)&lt;1,"无产业奖励2000元")</f>
        <v>#N/A</v>
      </c>
      <c r="AN494" t="e">
        <f>_xlfn.XLOOKUP(D494,'参考（不要动）'!S:S,'参考（不要动）'!W:W)</f>
        <v>#N/A</v>
      </c>
      <c r="AO494" t="str">
        <f t="shared" si="78"/>
        <v>合格</v>
      </c>
      <c r="AP494" s="31">
        <f t="shared" si="79"/>
        <v>0.375</v>
      </c>
      <c r="AQ494" s="31" t="str">
        <f t="shared" si="80"/>
        <v>合格</v>
      </c>
    </row>
    <row r="495" spans="1:43" ht="15">
      <c r="A495" s="18">
        <v>493</v>
      </c>
      <c r="B495" s="19" t="s">
        <v>1717</v>
      </c>
      <c r="C495" s="19" t="s">
        <v>2095</v>
      </c>
      <c r="D495" s="19" t="s">
        <v>2096</v>
      </c>
      <c r="E495" s="19" t="s">
        <v>2097</v>
      </c>
      <c r="F495" s="19" t="s">
        <v>2098</v>
      </c>
      <c r="G495" s="51" t="s">
        <v>2095</v>
      </c>
      <c r="H495" s="19">
        <v>1</v>
      </c>
      <c r="I495" s="19">
        <v>1</v>
      </c>
      <c r="J495" s="19" t="s">
        <v>47</v>
      </c>
      <c r="K495" s="19">
        <f t="shared" si="71"/>
        <v>0</v>
      </c>
      <c r="L495" s="19"/>
      <c r="M495" s="19"/>
      <c r="N495" s="19">
        <v>16800</v>
      </c>
      <c r="O495" s="19">
        <f t="shared" si="72"/>
        <v>4800.3599999999997</v>
      </c>
      <c r="P495" s="19"/>
      <c r="Q495" s="19"/>
      <c r="R495" s="19">
        <v>1980</v>
      </c>
      <c r="S495" s="19"/>
      <c r="T495" s="19"/>
      <c r="U495" s="19"/>
      <c r="V495" s="19"/>
      <c r="W495" s="19">
        <v>2820.36</v>
      </c>
      <c r="X495" s="19"/>
      <c r="Y495" s="19">
        <f t="shared" si="73"/>
        <v>0</v>
      </c>
      <c r="Z495" s="19"/>
      <c r="AA495" s="19"/>
      <c r="AB495" s="19">
        <f t="shared" si="74"/>
        <v>21600.36</v>
      </c>
      <c r="AC495" s="19">
        <f t="shared" si="75"/>
        <v>21600.36</v>
      </c>
      <c r="AD495" s="19">
        <f t="shared" si="76"/>
        <v>21600.36</v>
      </c>
      <c r="AE495" s="19" t="s">
        <v>53</v>
      </c>
      <c r="AF495" s="25">
        <v>19001.27</v>
      </c>
      <c r="AG495" s="30">
        <f t="shared" si="77"/>
        <v>0.13678506752443401</v>
      </c>
      <c r="AH495" t="e">
        <f ca="1">IF(_xlfn.XLOOKUP(D495,'参考（不要动）'!A:A,'参考（不要动）'!B:B)&lt;1,"无养老金")</f>
        <v>#NAME?</v>
      </c>
      <c r="AI495" t="e">
        <f>IF(_xlfn.XLOOKUP(D495,'参考（不要动）'!D:D,'参考（不要动）'!E:E)&lt;1,"无公益岗工资")</f>
        <v>#N/A</v>
      </c>
      <c r="AJ495" t="e">
        <f ca="1">IF(_xlfn.XLOOKUP(D495,'参考（不要动）'!G:G,'参考（不要动）'!H:H)&lt;1,"无其他工资")</f>
        <v>#NAME?</v>
      </c>
      <c r="AK495" t="e">
        <f>IF(_xlfn.XLOOKUP(D495,'参考（不要动）'!J:J,'参考（不要动）'!K:K)&lt;1,"无低保金")</f>
        <v>#N/A</v>
      </c>
      <c r="AL495" t="e">
        <f>IF(_xlfn.XLOOKUP(D495,'参考（不要动）'!M:M,'参考（不要动）'!N:N)&lt;1,"无五保金")</f>
        <v>#N/A</v>
      </c>
      <c r="AM495" t="e">
        <f>IF(_xlfn.XLOOKUP(D495,'参考（不要动）'!P:P,'参考（不要动）'!Q:Q)&lt;1,"无产业奖励2000元")</f>
        <v>#N/A</v>
      </c>
      <c r="AN495" t="e">
        <f>_xlfn.XLOOKUP(D495,'参考（不要动）'!S:S,'参考（不要动）'!W:W)</f>
        <v>#N/A</v>
      </c>
      <c r="AO495" t="str">
        <f t="shared" si="78"/>
        <v>合格</v>
      </c>
      <c r="AP495" s="31" t="e">
        <f t="shared" si="79"/>
        <v>#DIV/0!</v>
      </c>
      <c r="AQ495" s="31" t="e">
        <f t="shared" si="80"/>
        <v>#DIV/0!</v>
      </c>
    </row>
    <row r="496" spans="1:43" ht="15">
      <c r="A496" s="18">
        <v>494</v>
      </c>
      <c r="B496" s="19" t="s">
        <v>1717</v>
      </c>
      <c r="C496" s="19" t="s">
        <v>2099</v>
      </c>
      <c r="D496" s="19" t="s">
        <v>2100</v>
      </c>
      <c r="E496" s="19" t="s">
        <v>2101</v>
      </c>
      <c r="F496" s="19" t="s">
        <v>2102</v>
      </c>
      <c r="G496" s="51" t="s">
        <v>2099</v>
      </c>
      <c r="H496" s="19">
        <v>4</v>
      </c>
      <c r="I496" s="19">
        <v>4</v>
      </c>
      <c r="J496" s="19" t="s">
        <v>47</v>
      </c>
      <c r="K496" s="19">
        <f t="shared" si="71"/>
        <v>38500</v>
      </c>
      <c r="L496" s="19"/>
      <c r="M496" s="19">
        <v>38500</v>
      </c>
      <c r="N496" s="19"/>
      <c r="O496" s="19">
        <f t="shared" si="72"/>
        <v>5109.6400000000003</v>
      </c>
      <c r="P496" s="19"/>
      <c r="Q496" s="19"/>
      <c r="R496" s="19">
        <v>2160</v>
      </c>
      <c r="S496" s="19"/>
      <c r="T496" s="19"/>
      <c r="U496" s="19"/>
      <c r="V496" s="19"/>
      <c r="W496" s="19">
        <v>2949.64</v>
      </c>
      <c r="X496" s="19">
        <v>160000</v>
      </c>
      <c r="Y496" s="19">
        <f t="shared" si="73"/>
        <v>60000</v>
      </c>
      <c r="Z496" s="19">
        <v>60000</v>
      </c>
      <c r="AA496" s="19"/>
      <c r="AB496" s="19">
        <f t="shared" si="74"/>
        <v>203609.64</v>
      </c>
      <c r="AC496" s="19">
        <f t="shared" si="75"/>
        <v>143609.64000000001</v>
      </c>
      <c r="AD496" s="19">
        <f t="shared" si="76"/>
        <v>35902.410000000003</v>
      </c>
      <c r="AE496" s="19" t="s">
        <v>53</v>
      </c>
      <c r="AF496" s="25">
        <v>35161.07</v>
      </c>
      <c r="AG496" s="31">
        <f t="shared" si="77"/>
        <v>2.1084113765593701E-2</v>
      </c>
      <c r="AH496" t="e">
        <f ca="1">IF(_xlfn.XLOOKUP(D496,'参考（不要动）'!A:A,'参考（不要动）'!B:B)&lt;1,"无养老金")</f>
        <v>#NAME?</v>
      </c>
      <c r="AI496" t="e">
        <f>IF(_xlfn.XLOOKUP(D496,'参考（不要动）'!D:D,'参考（不要动）'!E:E)&lt;1,"无公益岗工资")</f>
        <v>#N/A</v>
      </c>
      <c r="AJ496" t="e">
        <f ca="1">IF(_xlfn.XLOOKUP(D496,'参考（不要动）'!G:G,'参考（不要动）'!H:H)&lt;1,"无其他工资")</f>
        <v>#NAME?</v>
      </c>
      <c r="AK496" t="e">
        <f>IF(_xlfn.XLOOKUP(D496,'参考（不要动）'!J:J,'参考（不要动）'!K:K)&lt;1,"无低保金")</f>
        <v>#N/A</v>
      </c>
      <c r="AL496" t="e">
        <f>IF(_xlfn.XLOOKUP(D496,'参考（不要动）'!M:M,'参考（不要动）'!N:N)&lt;1,"无五保金")</f>
        <v>#N/A</v>
      </c>
      <c r="AM496" t="e">
        <f>IF(_xlfn.XLOOKUP(D496,'参考（不要动）'!P:P,'参考（不要动）'!Q:Q)&lt;1,"无产业奖励2000元")</f>
        <v>#N/A</v>
      </c>
      <c r="AN496" t="e">
        <f>_xlfn.XLOOKUP(D496,'参考（不要动）'!S:S,'参考（不要动）'!W:W)</f>
        <v>#N/A</v>
      </c>
      <c r="AO496" t="str">
        <f t="shared" si="78"/>
        <v>合格</v>
      </c>
      <c r="AP496" s="31">
        <f t="shared" si="79"/>
        <v>0.375</v>
      </c>
      <c r="AQ496" s="31" t="str">
        <f t="shared" si="80"/>
        <v>合格</v>
      </c>
    </row>
    <row r="497" spans="1:43" ht="15">
      <c r="A497" s="18">
        <v>495</v>
      </c>
      <c r="B497" s="19" t="s">
        <v>1717</v>
      </c>
      <c r="C497" s="19" t="s">
        <v>2103</v>
      </c>
      <c r="D497" s="19" t="s">
        <v>2104</v>
      </c>
      <c r="E497" s="19" t="s">
        <v>2105</v>
      </c>
      <c r="F497" s="19" t="s">
        <v>2106</v>
      </c>
      <c r="G497" s="51" t="s">
        <v>2103</v>
      </c>
      <c r="H497" s="19">
        <v>1</v>
      </c>
      <c r="I497" s="19">
        <v>1</v>
      </c>
      <c r="J497" s="19" t="s">
        <v>47</v>
      </c>
      <c r="K497" s="19">
        <f t="shared" si="71"/>
        <v>0</v>
      </c>
      <c r="L497" s="19"/>
      <c r="M497" s="19"/>
      <c r="N497" s="19">
        <v>12000</v>
      </c>
      <c r="O497" s="19">
        <f t="shared" si="72"/>
        <v>4103.7299999999996</v>
      </c>
      <c r="P497" s="19"/>
      <c r="Q497" s="19"/>
      <c r="R497" s="19">
        <v>2100</v>
      </c>
      <c r="S497" s="19"/>
      <c r="T497" s="19"/>
      <c r="U497" s="19"/>
      <c r="V497" s="19"/>
      <c r="W497" s="19">
        <v>2003.73</v>
      </c>
      <c r="X497" s="19"/>
      <c r="Y497" s="19">
        <f t="shared" si="73"/>
        <v>0</v>
      </c>
      <c r="Z497" s="19"/>
      <c r="AA497" s="19"/>
      <c r="AB497" s="19">
        <f t="shared" si="74"/>
        <v>16103.73</v>
      </c>
      <c r="AC497" s="19">
        <f t="shared" si="75"/>
        <v>16103.73</v>
      </c>
      <c r="AD497" s="19">
        <f t="shared" si="76"/>
        <v>16103.73</v>
      </c>
      <c r="AE497" s="19" t="s">
        <v>53</v>
      </c>
      <c r="AF497" s="25">
        <v>15384.4</v>
      </c>
      <c r="AG497" s="31">
        <f t="shared" si="77"/>
        <v>4.6757104599464402E-2</v>
      </c>
      <c r="AH497" t="e">
        <f ca="1">IF(_xlfn.XLOOKUP(D497,'参考（不要动）'!A:A,'参考（不要动）'!B:B)&lt;1,"无养老金")</f>
        <v>#NAME?</v>
      </c>
      <c r="AI497" t="e">
        <f>IF(_xlfn.XLOOKUP(D497,'参考（不要动）'!D:D,'参考（不要动）'!E:E)&lt;1,"无公益岗工资")</f>
        <v>#N/A</v>
      </c>
      <c r="AJ497" t="e">
        <f ca="1">IF(_xlfn.XLOOKUP(D497,'参考（不要动）'!G:G,'参考（不要动）'!H:H)&lt;1,"无其他工资")</f>
        <v>#NAME?</v>
      </c>
      <c r="AK497" t="e">
        <f>IF(_xlfn.XLOOKUP(D497,'参考（不要动）'!J:J,'参考（不要动）'!K:K)&lt;1,"无低保金")</f>
        <v>#N/A</v>
      </c>
      <c r="AL497" t="e">
        <f>IF(_xlfn.XLOOKUP(D497,'参考（不要动）'!M:M,'参考（不要动）'!N:N)&lt;1,"无五保金")</f>
        <v>#N/A</v>
      </c>
      <c r="AM497" t="e">
        <f>IF(_xlfn.XLOOKUP(D497,'参考（不要动）'!P:P,'参考（不要动）'!Q:Q)&lt;1,"无产业奖励2000元")</f>
        <v>#N/A</v>
      </c>
      <c r="AN497" t="e">
        <f>_xlfn.XLOOKUP(D497,'参考（不要动）'!S:S,'参考（不要动）'!W:W)</f>
        <v>#N/A</v>
      </c>
      <c r="AO497" t="str">
        <f t="shared" si="78"/>
        <v>合格</v>
      </c>
      <c r="AP497" s="31" t="e">
        <f t="shared" si="79"/>
        <v>#DIV/0!</v>
      </c>
      <c r="AQ497" s="31" t="e">
        <f t="shared" si="80"/>
        <v>#DIV/0!</v>
      </c>
    </row>
    <row r="498" spans="1:43" ht="15">
      <c r="A498" s="18">
        <v>496</v>
      </c>
      <c r="B498" s="19" t="s">
        <v>1717</v>
      </c>
      <c r="C498" s="19" t="s">
        <v>2107</v>
      </c>
      <c r="D498" s="19" t="s">
        <v>2108</v>
      </c>
      <c r="E498" s="19" t="s">
        <v>2109</v>
      </c>
      <c r="F498" s="19" t="s">
        <v>2110</v>
      </c>
      <c r="G498" s="51" t="s">
        <v>2107</v>
      </c>
      <c r="H498" s="19">
        <v>5</v>
      </c>
      <c r="I498" s="19">
        <v>5</v>
      </c>
      <c r="J498" s="19" t="s">
        <v>47</v>
      </c>
      <c r="K498" s="19">
        <f t="shared" si="71"/>
        <v>19800</v>
      </c>
      <c r="L498" s="19"/>
      <c r="M498" s="19">
        <v>19800</v>
      </c>
      <c r="N498" s="19"/>
      <c r="O498" s="19">
        <f t="shared" si="72"/>
        <v>11097.89</v>
      </c>
      <c r="P498" s="19"/>
      <c r="Q498" s="19"/>
      <c r="R498" s="19">
        <v>1980</v>
      </c>
      <c r="S498" s="19"/>
      <c r="T498" s="19"/>
      <c r="U498" s="19"/>
      <c r="V498" s="19"/>
      <c r="W498" s="19">
        <v>9117.89</v>
      </c>
      <c r="X498" s="19">
        <v>100300</v>
      </c>
      <c r="Y498" s="19">
        <f t="shared" si="73"/>
        <v>35400</v>
      </c>
      <c r="Z498" s="19">
        <v>35400</v>
      </c>
      <c r="AA498" s="19"/>
      <c r="AB498" s="19">
        <f t="shared" si="74"/>
        <v>131197.89000000001</v>
      </c>
      <c r="AC498" s="19">
        <f t="shared" si="75"/>
        <v>95797.89</v>
      </c>
      <c r="AD498" s="19">
        <f t="shared" si="76"/>
        <v>19159.578000000001</v>
      </c>
      <c r="AE498" s="19" t="s">
        <v>53</v>
      </c>
      <c r="AF498" s="25">
        <v>17495.669999999998</v>
      </c>
      <c r="AG498" s="30">
        <f t="shared" si="77"/>
        <v>9.5103988586890495E-2</v>
      </c>
      <c r="AH498" t="e">
        <f ca="1">IF(_xlfn.XLOOKUP(D498,'参考（不要动）'!A:A,'参考（不要动）'!B:B)&lt;1,"无养老金")</f>
        <v>#NAME?</v>
      </c>
      <c r="AI498" t="e">
        <f>IF(_xlfn.XLOOKUP(D498,'参考（不要动）'!D:D,'参考（不要动）'!E:E)&lt;1,"无公益岗工资")</f>
        <v>#N/A</v>
      </c>
      <c r="AJ498" t="e">
        <f ca="1">IF(_xlfn.XLOOKUP(D498,'参考（不要动）'!G:G,'参考（不要动）'!H:H)&lt;1,"无其他工资")</f>
        <v>#NAME?</v>
      </c>
      <c r="AK498" t="e">
        <f>IF(_xlfn.XLOOKUP(D498,'参考（不要动）'!J:J,'参考（不要动）'!K:K)&lt;1,"无低保金")</f>
        <v>#N/A</v>
      </c>
      <c r="AL498" t="e">
        <f>IF(_xlfn.XLOOKUP(D498,'参考（不要动）'!M:M,'参考（不要动）'!N:N)&lt;1,"无五保金")</f>
        <v>#N/A</v>
      </c>
      <c r="AM498" t="e">
        <f>IF(_xlfn.XLOOKUP(D498,'参考（不要动）'!P:P,'参考（不要动）'!Q:Q)&lt;1,"无产业奖励2000元")</f>
        <v>#N/A</v>
      </c>
      <c r="AN498" t="e">
        <f>_xlfn.XLOOKUP(D498,'参考（不要动）'!S:S,'参考（不要动）'!W:W)</f>
        <v>#N/A</v>
      </c>
      <c r="AO498" t="str">
        <f t="shared" si="78"/>
        <v>合格</v>
      </c>
      <c r="AP498" s="31">
        <f t="shared" si="79"/>
        <v>0.35294117647058798</v>
      </c>
      <c r="AQ498" s="31" t="str">
        <f t="shared" si="80"/>
        <v>合格</v>
      </c>
    </row>
    <row r="499" spans="1:43" ht="15">
      <c r="A499" s="18">
        <v>497</v>
      </c>
      <c r="B499" s="19" t="s">
        <v>1717</v>
      </c>
      <c r="C499" s="19" t="s">
        <v>2111</v>
      </c>
      <c r="D499" s="19" t="s">
        <v>2112</v>
      </c>
      <c r="E499" s="19" t="s">
        <v>2113</v>
      </c>
      <c r="F499" s="19" t="s">
        <v>2114</v>
      </c>
      <c r="G499" s="51" t="s">
        <v>2111</v>
      </c>
      <c r="H499" s="19">
        <v>2</v>
      </c>
      <c r="I499" s="19">
        <v>2</v>
      </c>
      <c r="J499" s="19" t="s">
        <v>47</v>
      </c>
      <c r="K499" s="19">
        <f t="shared" si="71"/>
        <v>5000</v>
      </c>
      <c r="L499" s="19"/>
      <c r="M499" s="19">
        <v>5000</v>
      </c>
      <c r="N499" s="19"/>
      <c r="O499" s="19">
        <f t="shared" si="72"/>
        <v>5851.32</v>
      </c>
      <c r="P499" s="19"/>
      <c r="Q499" s="19"/>
      <c r="R499" s="19">
        <v>1980</v>
      </c>
      <c r="S499" s="19"/>
      <c r="T499" s="19"/>
      <c r="U499" s="19"/>
      <c r="V499" s="19"/>
      <c r="W499" s="19">
        <v>3871.32</v>
      </c>
      <c r="X499" s="19">
        <v>42500</v>
      </c>
      <c r="Y499" s="19">
        <f t="shared" si="73"/>
        <v>15000</v>
      </c>
      <c r="Z499" s="19">
        <v>15000</v>
      </c>
      <c r="AA499" s="19"/>
      <c r="AB499" s="19">
        <f t="shared" si="74"/>
        <v>53351.32</v>
      </c>
      <c r="AC499" s="19">
        <f t="shared" si="75"/>
        <v>38351.32</v>
      </c>
      <c r="AD499" s="19">
        <f t="shared" si="76"/>
        <v>19175.66</v>
      </c>
      <c r="AE499" s="19" t="s">
        <v>53</v>
      </c>
      <c r="AF499" s="25">
        <v>14403.35</v>
      </c>
      <c r="AG499" s="32">
        <f t="shared" si="77"/>
        <v>0.33133333564760997</v>
      </c>
      <c r="AH499" t="e">
        <f ca="1">IF(_xlfn.XLOOKUP(D499,'参考（不要动）'!A:A,'参考（不要动）'!B:B)&lt;1,"无养老金")</f>
        <v>#NAME?</v>
      </c>
      <c r="AI499" t="e">
        <f>IF(_xlfn.XLOOKUP(D499,'参考（不要动）'!D:D,'参考（不要动）'!E:E)&lt;1,"无公益岗工资")</f>
        <v>#N/A</v>
      </c>
      <c r="AJ499" t="e">
        <f ca="1">IF(_xlfn.XLOOKUP(D499,'参考（不要动）'!G:G,'参考（不要动）'!H:H)&lt;1,"无其他工资")</f>
        <v>#NAME?</v>
      </c>
      <c r="AK499" t="e">
        <f>IF(_xlfn.XLOOKUP(D499,'参考（不要动）'!J:J,'参考（不要动）'!K:K)&lt;1,"无低保金")</f>
        <v>#N/A</v>
      </c>
      <c r="AL499" t="e">
        <f>IF(_xlfn.XLOOKUP(D499,'参考（不要动）'!M:M,'参考（不要动）'!N:N)&lt;1,"无五保金")</f>
        <v>#N/A</v>
      </c>
      <c r="AM499" t="e">
        <f>IF(_xlfn.XLOOKUP(D499,'参考（不要动）'!P:P,'参考（不要动）'!Q:Q)&lt;1,"无产业奖励2000元")</f>
        <v>#N/A</v>
      </c>
      <c r="AN499" t="e">
        <f>_xlfn.XLOOKUP(D499,'参考（不要动）'!S:S,'参考（不要动）'!W:W)</f>
        <v>#N/A</v>
      </c>
      <c r="AO499" t="str">
        <f t="shared" si="78"/>
        <v>合格</v>
      </c>
      <c r="AP499" s="31">
        <f t="shared" si="79"/>
        <v>0.35294117647058798</v>
      </c>
      <c r="AQ499" s="31" t="str">
        <f t="shared" si="80"/>
        <v>合格</v>
      </c>
    </row>
    <row r="500" spans="1:43" ht="15">
      <c r="A500" s="18">
        <v>498</v>
      </c>
      <c r="B500" s="19" t="s">
        <v>1717</v>
      </c>
      <c r="C500" s="19" t="s">
        <v>2115</v>
      </c>
      <c r="D500" s="19" t="s">
        <v>2116</v>
      </c>
      <c r="E500" s="19" t="s">
        <v>2117</v>
      </c>
      <c r="F500" s="19" t="s">
        <v>2118</v>
      </c>
      <c r="G500" s="51" t="s">
        <v>2115</v>
      </c>
      <c r="H500" s="19">
        <v>3</v>
      </c>
      <c r="I500" s="19">
        <v>3</v>
      </c>
      <c r="J500" s="19" t="s">
        <v>47</v>
      </c>
      <c r="K500" s="19">
        <f t="shared" si="71"/>
        <v>53000</v>
      </c>
      <c r="L500" s="19"/>
      <c r="M500" s="19">
        <v>53000</v>
      </c>
      <c r="N500" s="19"/>
      <c r="O500" s="19">
        <f t="shared" si="72"/>
        <v>2233.19</v>
      </c>
      <c r="P500" s="19"/>
      <c r="Q500" s="19"/>
      <c r="R500" s="19"/>
      <c r="S500" s="19"/>
      <c r="T500" s="19"/>
      <c r="U500" s="19"/>
      <c r="V500" s="19"/>
      <c r="W500" s="19">
        <v>2233.19</v>
      </c>
      <c r="X500" s="19">
        <v>56000</v>
      </c>
      <c r="Y500" s="19">
        <f t="shared" si="73"/>
        <v>21000</v>
      </c>
      <c r="Z500" s="19">
        <v>21000</v>
      </c>
      <c r="AA500" s="19"/>
      <c r="AB500" s="19">
        <f t="shared" si="74"/>
        <v>111233.19</v>
      </c>
      <c r="AC500" s="19">
        <f t="shared" si="75"/>
        <v>90233.19</v>
      </c>
      <c r="AD500" s="19">
        <f t="shared" si="76"/>
        <v>30077.73</v>
      </c>
      <c r="AE500" s="19" t="s">
        <v>53</v>
      </c>
      <c r="AF500" s="25">
        <v>30060.1</v>
      </c>
      <c r="AG500" s="31">
        <f t="shared" si="77"/>
        <v>5.8649172823779805E-4</v>
      </c>
      <c r="AH500" t="e">
        <f ca="1">IF(_xlfn.XLOOKUP(D500,'参考（不要动）'!A:A,'参考（不要动）'!B:B)&lt;1,"无养老金")</f>
        <v>#NAME?</v>
      </c>
      <c r="AI500" t="e">
        <f>IF(_xlfn.XLOOKUP(D500,'参考（不要动）'!D:D,'参考（不要动）'!E:E)&lt;1,"无公益岗工资")</f>
        <v>#N/A</v>
      </c>
      <c r="AJ500" t="e">
        <f ca="1">IF(_xlfn.XLOOKUP(D500,'参考（不要动）'!G:G,'参考（不要动）'!H:H)&lt;1,"无其他工资")</f>
        <v>#NAME?</v>
      </c>
      <c r="AK500" t="e">
        <f>IF(_xlfn.XLOOKUP(D500,'参考（不要动）'!J:J,'参考（不要动）'!K:K)&lt;1,"无低保金")</f>
        <v>#N/A</v>
      </c>
      <c r="AL500" t="e">
        <f>IF(_xlfn.XLOOKUP(D500,'参考（不要动）'!M:M,'参考（不要动）'!N:N)&lt;1,"无五保金")</f>
        <v>#N/A</v>
      </c>
      <c r="AM500" t="e">
        <f>IF(_xlfn.XLOOKUP(D500,'参考（不要动）'!P:P,'参考（不要动）'!Q:Q)&lt;1,"无产业奖励2000元")</f>
        <v>#N/A</v>
      </c>
      <c r="AN500" t="e">
        <f>_xlfn.XLOOKUP(D500,'参考（不要动）'!S:S,'参考（不要动）'!W:W)</f>
        <v>#N/A</v>
      </c>
      <c r="AO500" t="str">
        <f t="shared" si="78"/>
        <v>合格</v>
      </c>
      <c r="AP500" s="31">
        <f t="shared" si="79"/>
        <v>0.375</v>
      </c>
      <c r="AQ500" s="31" t="str">
        <f t="shared" si="80"/>
        <v>合格</v>
      </c>
    </row>
    <row r="501" spans="1:43" ht="15">
      <c r="A501" s="18">
        <v>499</v>
      </c>
      <c r="B501" s="19" t="s">
        <v>1717</v>
      </c>
      <c r="C501" s="19" t="s">
        <v>2119</v>
      </c>
      <c r="D501" s="19" t="s">
        <v>2120</v>
      </c>
      <c r="E501" s="19" t="s">
        <v>2121</v>
      </c>
      <c r="F501" s="19" t="s">
        <v>2122</v>
      </c>
      <c r="G501" s="51" t="s">
        <v>2119</v>
      </c>
      <c r="H501" s="19">
        <v>3</v>
      </c>
      <c r="I501" s="19">
        <v>3</v>
      </c>
      <c r="J501" s="19" t="s">
        <v>47</v>
      </c>
      <c r="K501" s="19">
        <f t="shared" si="71"/>
        <v>37800</v>
      </c>
      <c r="L501" s="19"/>
      <c r="M501" s="19">
        <v>37800</v>
      </c>
      <c r="N501" s="19">
        <v>14400</v>
      </c>
      <c r="O501" s="19">
        <f t="shared" si="72"/>
        <v>3786.92</v>
      </c>
      <c r="P501" s="19"/>
      <c r="Q501" s="19"/>
      <c r="R501" s="19"/>
      <c r="S501" s="19"/>
      <c r="T501" s="19"/>
      <c r="U501" s="19"/>
      <c r="V501" s="19"/>
      <c r="W501" s="19">
        <v>3786.92</v>
      </c>
      <c r="X501" s="19"/>
      <c r="Y501" s="19">
        <f t="shared" si="73"/>
        <v>0</v>
      </c>
      <c r="Z501" s="19"/>
      <c r="AA501" s="19"/>
      <c r="AB501" s="19">
        <f t="shared" si="74"/>
        <v>55986.92</v>
      </c>
      <c r="AC501" s="19">
        <f t="shared" si="75"/>
        <v>55986.92</v>
      </c>
      <c r="AD501" s="19">
        <f t="shared" si="76"/>
        <v>18662.3066666667</v>
      </c>
      <c r="AE501" s="19" t="s">
        <v>53</v>
      </c>
      <c r="AF501" s="25">
        <v>18616.669999999998</v>
      </c>
      <c r="AG501" s="31">
        <f t="shared" si="77"/>
        <v>2.4513872065574402E-3</v>
      </c>
      <c r="AH501" t="e">
        <f ca="1">IF(_xlfn.XLOOKUP(D501,'参考（不要动）'!A:A,'参考（不要动）'!B:B)&lt;1,"无养老金")</f>
        <v>#NAME?</v>
      </c>
      <c r="AI501" t="e">
        <f>IF(_xlfn.XLOOKUP(D501,'参考（不要动）'!D:D,'参考（不要动）'!E:E)&lt;1,"无公益岗工资")</f>
        <v>#N/A</v>
      </c>
      <c r="AJ501" t="e">
        <f ca="1">IF(_xlfn.XLOOKUP(D501,'参考（不要动）'!G:G,'参考（不要动）'!H:H)&lt;1,"无其他工资")</f>
        <v>#NAME?</v>
      </c>
      <c r="AK501" t="e">
        <f>IF(_xlfn.XLOOKUP(D501,'参考（不要动）'!J:J,'参考（不要动）'!K:K)&lt;1,"无低保金")</f>
        <v>#N/A</v>
      </c>
      <c r="AL501" t="e">
        <f>IF(_xlfn.XLOOKUP(D501,'参考（不要动）'!M:M,'参考（不要动）'!N:N)&lt;1,"无五保金")</f>
        <v>#N/A</v>
      </c>
      <c r="AM501" t="e">
        <f>IF(_xlfn.XLOOKUP(D501,'参考（不要动）'!P:P,'参考（不要动）'!Q:Q)&lt;1,"无产业奖励2000元")</f>
        <v>#N/A</v>
      </c>
      <c r="AN501" t="e">
        <f>_xlfn.XLOOKUP(D501,'参考（不要动）'!S:S,'参考（不要动）'!W:W)</f>
        <v>#N/A</v>
      </c>
      <c r="AO501" t="str">
        <f t="shared" si="78"/>
        <v>合格</v>
      </c>
      <c r="AP501" s="31" t="e">
        <f t="shared" si="79"/>
        <v>#DIV/0!</v>
      </c>
      <c r="AQ501" s="31" t="e">
        <f t="shared" si="80"/>
        <v>#DIV/0!</v>
      </c>
    </row>
    <row r="502" spans="1:43" ht="15">
      <c r="A502" s="18">
        <v>500</v>
      </c>
      <c r="B502" s="19" t="s">
        <v>1717</v>
      </c>
      <c r="C502" s="19" t="s">
        <v>2123</v>
      </c>
      <c r="D502" s="19" t="s">
        <v>2124</v>
      </c>
      <c r="E502" s="19" t="s">
        <v>2125</v>
      </c>
      <c r="F502" s="19" t="s">
        <v>2126</v>
      </c>
      <c r="G502" s="51" t="s">
        <v>2123</v>
      </c>
      <c r="H502" s="19">
        <v>3</v>
      </c>
      <c r="I502" s="19">
        <v>3</v>
      </c>
      <c r="J502" s="19" t="s">
        <v>47</v>
      </c>
      <c r="K502" s="19">
        <f t="shared" si="71"/>
        <v>40000</v>
      </c>
      <c r="L502" s="19"/>
      <c r="M502" s="19">
        <v>40000</v>
      </c>
      <c r="N502" s="19">
        <v>9600</v>
      </c>
      <c r="O502" s="19">
        <f t="shared" si="72"/>
        <v>2941.98</v>
      </c>
      <c r="P502" s="19"/>
      <c r="Q502" s="19"/>
      <c r="R502" s="19"/>
      <c r="S502" s="19"/>
      <c r="T502" s="19"/>
      <c r="U502" s="19"/>
      <c r="V502" s="19">
        <v>1000</v>
      </c>
      <c r="W502" s="19">
        <v>1941.98</v>
      </c>
      <c r="X502" s="19"/>
      <c r="Y502" s="19">
        <f t="shared" si="73"/>
        <v>0</v>
      </c>
      <c r="Z502" s="19"/>
      <c r="AA502" s="19"/>
      <c r="AB502" s="19">
        <f t="shared" si="74"/>
        <v>52541.98</v>
      </c>
      <c r="AC502" s="19">
        <f t="shared" si="75"/>
        <v>52541.98</v>
      </c>
      <c r="AD502" s="19">
        <f t="shared" si="76"/>
        <v>17513.993333333299</v>
      </c>
      <c r="AE502" s="19" t="s">
        <v>53</v>
      </c>
      <c r="AF502" s="25">
        <v>13612.07</v>
      </c>
      <c r="AG502" s="32">
        <f t="shared" si="77"/>
        <v>0.28665172404588701</v>
      </c>
      <c r="AH502" t="e">
        <f ca="1">IF(_xlfn.XLOOKUP(D502,'参考（不要动）'!A:A,'参考（不要动）'!B:B)&lt;1,"无养老金")</f>
        <v>#NAME?</v>
      </c>
      <c r="AI502" t="e">
        <f>IF(_xlfn.XLOOKUP(D502,'参考（不要动）'!D:D,'参考（不要动）'!E:E)&lt;1,"无公益岗工资")</f>
        <v>#N/A</v>
      </c>
      <c r="AJ502" t="e">
        <f ca="1">IF(_xlfn.XLOOKUP(D502,'参考（不要动）'!G:G,'参考（不要动）'!H:H)&lt;1,"无其他工资")</f>
        <v>#NAME?</v>
      </c>
      <c r="AK502" t="e">
        <f>IF(_xlfn.XLOOKUP(D502,'参考（不要动）'!J:J,'参考（不要动）'!K:K)&lt;1,"无低保金")</f>
        <v>#N/A</v>
      </c>
      <c r="AL502" t="e">
        <f>IF(_xlfn.XLOOKUP(D502,'参考（不要动）'!M:M,'参考（不要动）'!N:N)&lt;1,"无五保金")</f>
        <v>#N/A</v>
      </c>
      <c r="AM502" t="e">
        <f>IF(_xlfn.XLOOKUP(D502,'参考（不要动）'!P:P,'参考（不要动）'!Q:Q)&lt;1,"无产业奖励2000元")</f>
        <v>#N/A</v>
      </c>
      <c r="AN502">
        <v>0</v>
      </c>
      <c r="AO502" t="str">
        <f t="shared" si="78"/>
        <v>合格</v>
      </c>
      <c r="AP502" s="31" t="e">
        <f t="shared" si="79"/>
        <v>#DIV/0!</v>
      </c>
      <c r="AQ502" s="31" t="e">
        <f t="shared" si="80"/>
        <v>#DIV/0!</v>
      </c>
    </row>
    <row r="503" spans="1:43" ht="15">
      <c r="A503" s="18">
        <v>501</v>
      </c>
      <c r="B503" s="19" t="s">
        <v>1717</v>
      </c>
      <c r="C503" s="19" t="s">
        <v>2127</v>
      </c>
      <c r="D503" s="19" t="s">
        <v>2128</v>
      </c>
      <c r="E503" s="19" t="s">
        <v>2129</v>
      </c>
      <c r="F503" s="19" t="s">
        <v>2130</v>
      </c>
      <c r="G503" s="51" t="s">
        <v>2127</v>
      </c>
      <c r="H503" s="19">
        <v>2</v>
      </c>
      <c r="I503" s="19">
        <v>2</v>
      </c>
      <c r="J503" s="19" t="s">
        <v>47</v>
      </c>
      <c r="K503" s="19">
        <f t="shared" si="71"/>
        <v>0</v>
      </c>
      <c r="L503" s="19"/>
      <c r="M503" s="19"/>
      <c r="N503" s="19">
        <v>11200</v>
      </c>
      <c r="O503" s="19">
        <f t="shared" si="72"/>
        <v>17251.43</v>
      </c>
      <c r="P503" s="19">
        <v>8590</v>
      </c>
      <c r="Q503" s="19"/>
      <c r="R503" s="19">
        <v>4200</v>
      </c>
      <c r="S503" s="19"/>
      <c r="T503" s="19"/>
      <c r="U503" s="19"/>
      <c r="V503" s="19"/>
      <c r="W503" s="19">
        <v>4461.43</v>
      </c>
      <c r="X503" s="19"/>
      <c r="Y503" s="19">
        <f t="shared" si="73"/>
        <v>0</v>
      </c>
      <c r="Z503" s="19"/>
      <c r="AA503" s="19"/>
      <c r="AB503" s="19">
        <f t="shared" si="74"/>
        <v>28451.43</v>
      </c>
      <c r="AC503" s="19">
        <f t="shared" si="75"/>
        <v>28451.43</v>
      </c>
      <c r="AD503" s="19">
        <f t="shared" si="76"/>
        <v>14225.715</v>
      </c>
      <c r="AE503" s="19" t="s">
        <v>53</v>
      </c>
      <c r="AF503" s="25">
        <v>11471.91</v>
      </c>
      <c r="AG503" s="32">
        <f t="shared" si="77"/>
        <v>0.240047646817313</v>
      </c>
      <c r="AH503" t="e">
        <f ca="1">IF(_xlfn.XLOOKUP(D503,'参考（不要动）'!A:A,'参考（不要动）'!B:B)&lt;1,"无养老金")</f>
        <v>#NAME?</v>
      </c>
      <c r="AI503" t="e">
        <f>IF(_xlfn.XLOOKUP(D503,'参考（不要动）'!D:D,'参考（不要动）'!E:E)&lt;1,"无公益岗工资")</f>
        <v>#N/A</v>
      </c>
      <c r="AJ503" t="e">
        <f ca="1">IF(_xlfn.XLOOKUP(D503,'参考（不要动）'!G:G,'参考（不要动）'!H:H)&lt;1,"无其他工资")</f>
        <v>#NAME?</v>
      </c>
      <c r="AK503" t="b">
        <f>IF(_xlfn.XLOOKUP(D503,'参考（不要动）'!J:J,'参考（不要动）'!K:K)&lt;1,"无低保金")</f>
        <v>0</v>
      </c>
      <c r="AL503" t="e">
        <f>IF(_xlfn.XLOOKUP(D503,'参考（不要动）'!M:M,'参考（不要动）'!N:N)&lt;1,"无五保金")</f>
        <v>#N/A</v>
      </c>
      <c r="AM503" t="e">
        <f>IF(_xlfn.XLOOKUP(D503,'参考（不要动）'!P:P,'参考（不要动）'!Q:Q)&lt;1,"无产业奖励2000元")</f>
        <v>#N/A</v>
      </c>
      <c r="AN503" t="e">
        <f>_xlfn.XLOOKUP(D503,'参考（不要动）'!S:S,'参考（不要动）'!W:W)</f>
        <v>#N/A</v>
      </c>
      <c r="AO503" t="str">
        <f t="shared" si="78"/>
        <v>合格</v>
      </c>
      <c r="AP503" s="31" t="e">
        <f t="shared" si="79"/>
        <v>#DIV/0!</v>
      </c>
      <c r="AQ503" s="31" t="e">
        <f t="shared" si="80"/>
        <v>#DIV/0!</v>
      </c>
    </row>
    <row r="504" spans="1:43" ht="15">
      <c r="A504" s="18">
        <v>502</v>
      </c>
      <c r="B504" s="19" t="s">
        <v>1717</v>
      </c>
      <c r="C504" s="19" t="s">
        <v>2131</v>
      </c>
      <c r="D504" s="19" t="s">
        <v>2132</v>
      </c>
      <c r="E504" s="19" t="s">
        <v>2133</v>
      </c>
      <c r="F504" s="19" t="s">
        <v>2134</v>
      </c>
      <c r="G504" s="51" t="s">
        <v>2131</v>
      </c>
      <c r="H504" s="19">
        <v>3</v>
      </c>
      <c r="I504" s="19">
        <v>3</v>
      </c>
      <c r="J504" s="19" t="s">
        <v>47</v>
      </c>
      <c r="K504" s="19">
        <f t="shared" si="71"/>
        <v>44760</v>
      </c>
      <c r="L504" s="19">
        <v>8760</v>
      </c>
      <c r="M504" s="19">
        <v>36000</v>
      </c>
      <c r="N504" s="19"/>
      <c r="O504" s="19">
        <f t="shared" si="72"/>
        <v>4074.4</v>
      </c>
      <c r="P504" s="19"/>
      <c r="Q504" s="19"/>
      <c r="R504" s="19">
        <v>2100</v>
      </c>
      <c r="S504" s="19"/>
      <c r="T504" s="19"/>
      <c r="U504" s="19"/>
      <c r="V504" s="19"/>
      <c r="W504" s="19">
        <v>1974.4</v>
      </c>
      <c r="X504" s="19">
        <v>30600</v>
      </c>
      <c r="Y504" s="19">
        <f t="shared" si="73"/>
        <v>10800</v>
      </c>
      <c r="Z504" s="19">
        <v>10800</v>
      </c>
      <c r="AA504" s="19"/>
      <c r="AB504" s="19">
        <f t="shared" si="74"/>
        <v>79434.399999999994</v>
      </c>
      <c r="AC504" s="19">
        <f t="shared" si="75"/>
        <v>68634.399999999994</v>
      </c>
      <c r="AD504" s="19">
        <f t="shared" si="76"/>
        <v>22878.133333333299</v>
      </c>
      <c r="AE504" s="19" t="s">
        <v>48</v>
      </c>
      <c r="AF504" s="25">
        <v>21515.15</v>
      </c>
      <c r="AG504" s="31">
        <f t="shared" si="77"/>
        <v>6.3349934038726102E-2</v>
      </c>
      <c r="AH504" t="e">
        <f ca="1">IF(_xlfn.XLOOKUP(D504,'参考（不要动）'!A:A,'参考（不要动）'!B:B)&lt;1,"无养老金")</f>
        <v>#NAME?</v>
      </c>
      <c r="AI504" t="b">
        <f>IF(_xlfn.XLOOKUP(D504,'参考（不要动）'!D:D,'参考（不要动）'!E:E)&lt;1,"无公益岗工资")</f>
        <v>0</v>
      </c>
      <c r="AJ504" t="e">
        <f ca="1">IF(_xlfn.XLOOKUP(D504,'参考（不要动）'!G:G,'参考（不要动）'!H:H)&lt;1,"无其他工资")</f>
        <v>#NAME?</v>
      </c>
      <c r="AK504" t="e">
        <f>IF(_xlfn.XLOOKUP(D504,'参考（不要动）'!J:J,'参考（不要动）'!K:K)&lt;1,"无低保金")</f>
        <v>#N/A</v>
      </c>
      <c r="AL504" t="e">
        <f>IF(_xlfn.XLOOKUP(D504,'参考（不要动）'!M:M,'参考（不要动）'!N:N)&lt;1,"无五保金")</f>
        <v>#N/A</v>
      </c>
      <c r="AM504" t="e">
        <f>IF(_xlfn.XLOOKUP(D504,'参考（不要动）'!P:P,'参考（不要动）'!Q:Q)&lt;1,"无产业奖励2000元")</f>
        <v>#N/A</v>
      </c>
      <c r="AN504" t="e">
        <f>_xlfn.XLOOKUP(D504,'参考（不要动）'!S:S,'参考（不要动）'!W:W)</f>
        <v>#N/A</v>
      </c>
      <c r="AO504" t="str">
        <f t="shared" si="78"/>
        <v>合格</v>
      </c>
      <c r="AP504" s="31">
        <f t="shared" si="79"/>
        <v>0.35294117647058798</v>
      </c>
      <c r="AQ504" s="31" t="str">
        <f t="shared" si="80"/>
        <v>合格</v>
      </c>
    </row>
    <row r="505" spans="1:43" ht="15">
      <c r="A505" s="18">
        <v>503</v>
      </c>
      <c r="B505" s="19" t="s">
        <v>1717</v>
      </c>
      <c r="C505" s="19" t="s">
        <v>2135</v>
      </c>
      <c r="D505" s="19" t="s">
        <v>2136</v>
      </c>
      <c r="E505" s="19" t="s">
        <v>2137</v>
      </c>
      <c r="F505" s="19" t="s">
        <v>2138</v>
      </c>
      <c r="G505" s="51" t="s">
        <v>2135</v>
      </c>
      <c r="H505" s="19">
        <v>4</v>
      </c>
      <c r="I505" s="19">
        <v>4</v>
      </c>
      <c r="J505" s="19" t="s">
        <v>47</v>
      </c>
      <c r="K505" s="19">
        <f t="shared" si="71"/>
        <v>200000</v>
      </c>
      <c r="L505" s="19"/>
      <c r="M505" s="19">
        <v>200000</v>
      </c>
      <c r="N505" s="19">
        <v>12800</v>
      </c>
      <c r="O505" s="19">
        <f t="shared" si="72"/>
        <v>3981.95</v>
      </c>
      <c r="P505" s="19"/>
      <c r="Q505" s="19"/>
      <c r="R505" s="19">
        <v>1980</v>
      </c>
      <c r="S505" s="19"/>
      <c r="T505" s="19"/>
      <c r="U505" s="19"/>
      <c r="V505" s="19"/>
      <c r="W505" s="19">
        <v>2001.95</v>
      </c>
      <c r="X505" s="19"/>
      <c r="Y505" s="19">
        <f t="shared" si="73"/>
        <v>0</v>
      </c>
      <c r="Z505" s="19"/>
      <c r="AA505" s="19"/>
      <c r="AB505" s="19">
        <f t="shared" si="74"/>
        <v>216781.95</v>
      </c>
      <c r="AC505" s="19">
        <f t="shared" si="75"/>
        <v>216781.95</v>
      </c>
      <c r="AD505" s="19">
        <f t="shared" si="76"/>
        <v>54195.487500000003</v>
      </c>
      <c r="AE505" s="19" t="s">
        <v>53</v>
      </c>
      <c r="AF505" s="25">
        <v>51497.61</v>
      </c>
      <c r="AG505" s="31">
        <f t="shared" si="77"/>
        <v>5.2388402102544203E-2</v>
      </c>
      <c r="AH505" t="e">
        <f ca="1">IF(_xlfn.XLOOKUP(D505,'参考（不要动）'!A:A,'参考（不要动）'!B:B)&lt;1,"无养老金")</f>
        <v>#NAME?</v>
      </c>
      <c r="AI505" t="e">
        <f>IF(_xlfn.XLOOKUP(D505,'参考（不要动）'!D:D,'参考（不要动）'!E:E)&lt;1,"无公益岗工资")</f>
        <v>#N/A</v>
      </c>
      <c r="AJ505" t="e">
        <f ca="1">IF(_xlfn.XLOOKUP(D505,'参考（不要动）'!G:G,'参考（不要动）'!H:H)&lt;1,"无其他工资")</f>
        <v>#NAME?</v>
      </c>
      <c r="AK505" t="e">
        <f>IF(_xlfn.XLOOKUP(D505,'参考（不要动）'!J:J,'参考（不要动）'!K:K)&lt;1,"无低保金")</f>
        <v>#N/A</v>
      </c>
      <c r="AL505" t="e">
        <f>IF(_xlfn.XLOOKUP(D505,'参考（不要动）'!M:M,'参考（不要动）'!N:N)&lt;1,"无五保金")</f>
        <v>#N/A</v>
      </c>
      <c r="AM505" t="e">
        <f>IF(_xlfn.XLOOKUP(D505,'参考（不要动）'!P:P,'参考（不要动）'!Q:Q)&lt;1,"无产业奖励2000元")</f>
        <v>#N/A</v>
      </c>
      <c r="AN505" t="e">
        <f>_xlfn.XLOOKUP(D505,'参考（不要动）'!S:S,'参考（不要动）'!W:W)</f>
        <v>#N/A</v>
      </c>
      <c r="AO505" t="str">
        <f t="shared" si="78"/>
        <v>合格</v>
      </c>
      <c r="AP505" s="31" t="e">
        <f t="shared" si="79"/>
        <v>#DIV/0!</v>
      </c>
      <c r="AQ505" s="31" t="e">
        <f t="shared" si="80"/>
        <v>#DIV/0!</v>
      </c>
    </row>
    <row r="506" spans="1:43" ht="15">
      <c r="A506" s="18">
        <v>504</v>
      </c>
      <c r="B506" s="19" t="s">
        <v>1717</v>
      </c>
      <c r="C506" s="19" t="s">
        <v>2139</v>
      </c>
      <c r="D506" s="19" t="s">
        <v>2140</v>
      </c>
      <c r="E506" s="19" t="s">
        <v>2141</v>
      </c>
      <c r="F506" s="19" t="s">
        <v>2142</v>
      </c>
      <c r="G506" s="51" t="s">
        <v>2139</v>
      </c>
      <c r="H506" s="19">
        <v>3</v>
      </c>
      <c r="I506" s="19">
        <v>3</v>
      </c>
      <c r="J506" s="19" t="s">
        <v>47</v>
      </c>
      <c r="K506" s="19">
        <f t="shared" si="71"/>
        <v>77000</v>
      </c>
      <c r="L506" s="19"/>
      <c r="M506" s="19">
        <v>77000</v>
      </c>
      <c r="N506" s="19">
        <v>8000</v>
      </c>
      <c r="O506" s="19">
        <f t="shared" si="72"/>
        <v>2798.47</v>
      </c>
      <c r="P506" s="19"/>
      <c r="Q506" s="19"/>
      <c r="R506" s="19"/>
      <c r="S506" s="19"/>
      <c r="T506" s="19"/>
      <c r="U506" s="19"/>
      <c r="V506" s="19"/>
      <c r="W506" s="19">
        <v>2798.47</v>
      </c>
      <c r="X506" s="19"/>
      <c r="Y506" s="19">
        <f t="shared" si="73"/>
        <v>0</v>
      </c>
      <c r="Z506" s="19"/>
      <c r="AA506" s="19"/>
      <c r="AB506" s="19">
        <f t="shared" si="74"/>
        <v>87798.47</v>
      </c>
      <c r="AC506" s="19">
        <f t="shared" si="75"/>
        <v>87798.47</v>
      </c>
      <c r="AD506" s="19">
        <f t="shared" si="76"/>
        <v>29266.156666666699</v>
      </c>
      <c r="AE506" s="19" t="s">
        <v>53</v>
      </c>
      <c r="AF506" s="25">
        <v>27925</v>
      </c>
      <c r="AG506" s="31">
        <f t="shared" si="77"/>
        <v>4.8027096389138699E-2</v>
      </c>
      <c r="AH506" t="e">
        <f ca="1">IF(_xlfn.XLOOKUP(D506,'参考（不要动）'!A:A,'参考（不要动）'!B:B)&lt;1,"无养老金")</f>
        <v>#NAME?</v>
      </c>
      <c r="AI506" t="e">
        <f>IF(_xlfn.XLOOKUP(D506,'参考（不要动）'!D:D,'参考（不要动）'!E:E)&lt;1,"无公益岗工资")</f>
        <v>#N/A</v>
      </c>
      <c r="AJ506" t="e">
        <f ca="1">IF(_xlfn.XLOOKUP(D506,'参考（不要动）'!G:G,'参考（不要动）'!H:H)&lt;1,"无其他工资")</f>
        <v>#NAME?</v>
      </c>
      <c r="AK506" t="e">
        <f>IF(_xlfn.XLOOKUP(D506,'参考（不要动）'!J:J,'参考（不要动）'!K:K)&lt;1,"无低保金")</f>
        <v>#N/A</v>
      </c>
      <c r="AL506" t="e">
        <f>IF(_xlfn.XLOOKUP(D506,'参考（不要动）'!M:M,'参考（不要动）'!N:N)&lt;1,"无五保金")</f>
        <v>#N/A</v>
      </c>
      <c r="AM506" t="e">
        <f>IF(_xlfn.XLOOKUP(D506,'参考（不要动）'!P:P,'参考（不要动）'!Q:Q)&lt;1,"无产业奖励2000元")</f>
        <v>#N/A</v>
      </c>
      <c r="AN506" t="e">
        <f>_xlfn.XLOOKUP(D506,'参考（不要动）'!S:S,'参考（不要动）'!W:W)</f>
        <v>#N/A</v>
      </c>
      <c r="AO506" t="str">
        <f t="shared" si="78"/>
        <v>合格</v>
      </c>
      <c r="AP506" s="31" t="e">
        <f t="shared" si="79"/>
        <v>#DIV/0!</v>
      </c>
      <c r="AQ506" s="31" t="e">
        <f t="shared" si="80"/>
        <v>#DIV/0!</v>
      </c>
    </row>
    <row r="507" spans="1:43" ht="15">
      <c r="A507" s="18">
        <v>505</v>
      </c>
      <c r="B507" s="19" t="s">
        <v>1717</v>
      </c>
      <c r="C507" s="19" t="s">
        <v>2143</v>
      </c>
      <c r="D507" s="19" t="s">
        <v>2144</v>
      </c>
      <c r="E507" s="19" t="s">
        <v>2145</v>
      </c>
      <c r="F507" s="19" t="s">
        <v>2146</v>
      </c>
      <c r="G507" s="51" t="s">
        <v>2143</v>
      </c>
      <c r="H507" s="19">
        <v>2</v>
      </c>
      <c r="I507" s="19">
        <v>2</v>
      </c>
      <c r="J507" s="19" t="s">
        <v>47</v>
      </c>
      <c r="K507" s="19">
        <f t="shared" si="71"/>
        <v>30000</v>
      </c>
      <c r="L507" s="19"/>
      <c r="M507" s="19">
        <v>30000</v>
      </c>
      <c r="N507" s="19">
        <v>8000</v>
      </c>
      <c r="O507" s="19">
        <f t="shared" si="72"/>
        <v>2571.27</v>
      </c>
      <c r="P507" s="19"/>
      <c r="Q507" s="19"/>
      <c r="R507" s="19"/>
      <c r="S507" s="19"/>
      <c r="T507" s="19"/>
      <c r="U507" s="19"/>
      <c r="V507" s="19">
        <v>1000</v>
      </c>
      <c r="W507" s="19">
        <v>1571.27</v>
      </c>
      <c r="X507" s="19"/>
      <c r="Y507" s="19">
        <f t="shared" si="73"/>
        <v>0</v>
      </c>
      <c r="Z507" s="19"/>
      <c r="AA507" s="19"/>
      <c r="AB507" s="19">
        <f t="shared" si="74"/>
        <v>40571.269999999997</v>
      </c>
      <c r="AC507" s="19">
        <f t="shared" si="75"/>
        <v>40571.269999999997</v>
      </c>
      <c r="AD507" s="19">
        <f t="shared" si="76"/>
        <v>20285.634999999998</v>
      </c>
      <c r="AE507" s="19" t="s">
        <v>53</v>
      </c>
      <c r="AF507" s="25">
        <v>19234.93</v>
      </c>
      <c r="AG507" s="31">
        <f t="shared" si="77"/>
        <v>5.4624841369321199E-2</v>
      </c>
      <c r="AH507" t="e">
        <f ca="1">IF(_xlfn.XLOOKUP(D507,'参考（不要动）'!A:A,'参考（不要动）'!B:B)&lt;1,"无养老金")</f>
        <v>#NAME?</v>
      </c>
      <c r="AI507" t="e">
        <f>IF(_xlfn.XLOOKUP(D507,'参考（不要动）'!D:D,'参考（不要动）'!E:E)&lt;1,"无公益岗工资")</f>
        <v>#N/A</v>
      </c>
      <c r="AJ507" t="e">
        <f ca="1">IF(_xlfn.XLOOKUP(D507,'参考（不要动）'!G:G,'参考（不要动）'!H:H)&lt;1,"无其他工资")</f>
        <v>#NAME?</v>
      </c>
      <c r="AK507" t="e">
        <f>IF(_xlfn.XLOOKUP(D507,'参考（不要动）'!J:J,'参考（不要动）'!K:K)&lt;1,"无低保金")</f>
        <v>#N/A</v>
      </c>
      <c r="AL507" t="e">
        <f>IF(_xlfn.XLOOKUP(D507,'参考（不要动）'!M:M,'参考（不要动）'!N:N)&lt;1,"无五保金")</f>
        <v>#N/A</v>
      </c>
      <c r="AM507" t="e">
        <f>IF(_xlfn.XLOOKUP(D507,'参考（不要动）'!P:P,'参考（不要动）'!Q:Q)&lt;1,"无产业奖励2000元")</f>
        <v>#N/A</v>
      </c>
      <c r="AN507">
        <v>0</v>
      </c>
      <c r="AO507" t="str">
        <f t="shared" si="78"/>
        <v>合格</v>
      </c>
      <c r="AP507" s="31" t="e">
        <f t="shared" si="79"/>
        <v>#DIV/0!</v>
      </c>
      <c r="AQ507" s="31" t="e">
        <f t="shared" si="80"/>
        <v>#DIV/0!</v>
      </c>
    </row>
    <row r="508" spans="1:43" ht="15">
      <c r="A508" s="18">
        <v>506</v>
      </c>
      <c r="B508" s="19" t="s">
        <v>1717</v>
      </c>
      <c r="C508" s="19" t="s">
        <v>2147</v>
      </c>
      <c r="D508" s="19" t="s">
        <v>2148</v>
      </c>
      <c r="E508" s="19" t="s">
        <v>2149</v>
      </c>
      <c r="F508" s="19" t="s">
        <v>2150</v>
      </c>
      <c r="G508" s="51" t="s">
        <v>2147</v>
      </c>
      <c r="H508" s="19">
        <v>6</v>
      </c>
      <c r="I508" s="19">
        <v>6</v>
      </c>
      <c r="J508" s="19" t="s">
        <v>47</v>
      </c>
      <c r="K508" s="19">
        <f t="shared" si="71"/>
        <v>23400</v>
      </c>
      <c r="L508" s="19"/>
      <c r="M508" s="19">
        <v>23400</v>
      </c>
      <c r="N508" s="19"/>
      <c r="O508" s="19">
        <f t="shared" si="72"/>
        <v>8071.49</v>
      </c>
      <c r="P508" s="19"/>
      <c r="Q508" s="19"/>
      <c r="R508" s="19">
        <v>4320</v>
      </c>
      <c r="S508" s="19"/>
      <c r="T508" s="19"/>
      <c r="U508" s="19"/>
      <c r="V508" s="19"/>
      <c r="W508" s="19">
        <v>3751.49</v>
      </c>
      <c r="X508" s="19">
        <v>128000</v>
      </c>
      <c r="Y508" s="19">
        <f t="shared" si="73"/>
        <v>48000</v>
      </c>
      <c r="Z508" s="19">
        <v>48000</v>
      </c>
      <c r="AA508" s="19"/>
      <c r="AB508" s="19">
        <f t="shared" si="74"/>
        <v>159471.49</v>
      </c>
      <c r="AC508" s="19">
        <f t="shared" si="75"/>
        <v>111471.49</v>
      </c>
      <c r="AD508" s="19">
        <f t="shared" si="76"/>
        <v>18578.581666666701</v>
      </c>
      <c r="AE508" s="19" t="s">
        <v>53</v>
      </c>
      <c r="AF508" s="25">
        <v>17819.03</v>
      </c>
      <c r="AG508" s="31">
        <f t="shared" si="77"/>
        <v>4.2625870581434702E-2</v>
      </c>
      <c r="AH508" t="e">
        <f ca="1">IF(_xlfn.XLOOKUP(D508,'参考（不要动）'!A:A,'参考（不要动）'!B:B)&lt;1,"无养老金")</f>
        <v>#NAME?</v>
      </c>
      <c r="AI508" t="e">
        <f>IF(_xlfn.XLOOKUP(D508,'参考（不要动）'!D:D,'参考（不要动）'!E:E)&lt;1,"无公益岗工资")</f>
        <v>#N/A</v>
      </c>
      <c r="AJ508" t="e">
        <f ca="1">IF(_xlfn.XLOOKUP(D508,'参考（不要动）'!G:G,'参考（不要动）'!H:H)&lt;1,"无其他工资")</f>
        <v>#NAME?</v>
      </c>
      <c r="AK508" t="e">
        <f>IF(_xlfn.XLOOKUP(D508,'参考（不要动）'!J:J,'参考（不要动）'!K:K)&lt;1,"无低保金")</f>
        <v>#N/A</v>
      </c>
      <c r="AL508" t="e">
        <f>IF(_xlfn.XLOOKUP(D508,'参考（不要动）'!M:M,'参考（不要动）'!N:N)&lt;1,"无五保金")</f>
        <v>#N/A</v>
      </c>
      <c r="AM508" t="e">
        <f>IF(_xlfn.XLOOKUP(D508,'参考（不要动）'!P:P,'参考（不要动）'!Q:Q)&lt;1,"无产业奖励2000元")</f>
        <v>#N/A</v>
      </c>
      <c r="AN508" t="e">
        <f>_xlfn.XLOOKUP(D508,'参考（不要动）'!S:S,'参考（不要动）'!W:W)</f>
        <v>#N/A</v>
      </c>
      <c r="AO508" t="str">
        <f t="shared" si="78"/>
        <v>合格</v>
      </c>
      <c r="AP508" s="31">
        <f t="shared" si="79"/>
        <v>0.375</v>
      </c>
      <c r="AQ508" s="31" t="str">
        <f t="shared" si="80"/>
        <v>合格</v>
      </c>
    </row>
    <row r="509" spans="1:43" ht="15">
      <c r="A509" s="18">
        <v>507</v>
      </c>
      <c r="B509" s="19" t="s">
        <v>1717</v>
      </c>
      <c r="C509" s="19" t="s">
        <v>2151</v>
      </c>
      <c r="D509" s="19" t="s">
        <v>2152</v>
      </c>
      <c r="E509" s="19" t="s">
        <v>2153</v>
      </c>
      <c r="F509" s="19" t="s">
        <v>2154</v>
      </c>
      <c r="G509" s="51" t="s">
        <v>2151</v>
      </c>
      <c r="H509" s="19">
        <v>3</v>
      </c>
      <c r="I509" s="19">
        <v>3</v>
      </c>
      <c r="J509" s="19" t="s">
        <v>47</v>
      </c>
      <c r="K509" s="19">
        <f t="shared" si="71"/>
        <v>30000</v>
      </c>
      <c r="L509" s="19"/>
      <c r="M509" s="19">
        <v>30000</v>
      </c>
      <c r="N509" s="19">
        <v>9200</v>
      </c>
      <c r="O509" s="19">
        <f t="shared" si="72"/>
        <v>20796.07</v>
      </c>
      <c r="P509" s="19">
        <v>12591</v>
      </c>
      <c r="Q509" s="19"/>
      <c r="R509" s="19">
        <v>2100</v>
      </c>
      <c r="S509" s="19"/>
      <c r="T509" s="19"/>
      <c r="U509" s="19"/>
      <c r="V509" s="19">
        <v>1000</v>
      </c>
      <c r="W509" s="19">
        <v>5105.07</v>
      </c>
      <c r="X509" s="19"/>
      <c r="Y509" s="19">
        <f t="shared" si="73"/>
        <v>0</v>
      </c>
      <c r="Z509" s="19"/>
      <c r="AA509" s="19"/>
      <c r="AB509" s="19">
        <f t="shared" si="74"/>
        <v>59996.07</v>
      </c>
      <c r="AC509" s="19">
        <f t="shared" si="75"/>
        <v>59996.07</v>
      </c>
      <c r="AD509" s="19">
        <f t="shared" si="76"/>
        <v>19998.689999999999</v>
      </c>
      <c r="AE509" s="19" t="s">
        <v>53</v>
      </c>
      <c r="AF509" s="25">
        <v>19074.689999999999</v>
      </c>
      <c r="AG509" s="31">
        <f t="shared" si="77"/>
        <v>4.8441154220592801E-2</v>
      </c>
      <c r="AH509" t="e">
        <f ca="1">IF(_xlfn.XLOOKUP(D509,'参考（不要动）'!A:A,'参考（不要动）'!B:B)&lt;1,"无养老金")</f>
        <v>#NAME?</v>
      </c>
      <c r="AI509" t="e">
        <f>IF(_xlfn.XLOOKUP(D509,'参考（不要动）'!D:D,'参考（不要动）'!E:E)&lt;1,"无公益岗工资")</f>
        <v>#N/A</v>
      </c>
      <c r="AJ509" t="e">
        <f ca="1">IF(_xlfn.XLOOKUP(D509,'参考（不要动）'!G:G,'参考（不要动）'!H:H)&lt;1,"无其他工资")</f>
        <v>#NAME?</v>
      </c>
      <c r="AK509" t="b">
        <f>IF(_xlfn.XLOOKUP(D509,'参考（不要动）'!J:J,'参考（不要动）'!K:K)&lt;1,"无低保金")</f>
        <v>0</v>
      </c>
      <c r="AL509" t="e">
        <f>IF(_xlfn.XLOOKUP(D509,'参考（不要动）'!M:M,'参考（不要动）'!N:N)&lt;1,"无五保金")</f>
        <v>#N/A</v>
      </c>
      <c r="AM509" t="e">
        <f>IF(_xlfn.XLOOKUP(D509,'参考（不要动）'!P:P,'参考（不要动）'!Q:Q)&lt;1,"无产业奖励2000元")</f>
        <v>#N/A</v>
      </c>
      <c r="AN509">
        <v>0</v>
      </c>
      <c r="AO509" t="str">
        <f t="shared" si="78"/>
        <v>合格</v>
      </c>
      <c r="AP509" s="31" t="e">
        <f t="shared" si="79"/>
        <v>#DIV/0!</v>
      </c>
      <c r="AQ509" s="31" t="e">
        <f t="shared" si="80"/>
        <v>#DIV/0!</v>
      </c>
    </row>
    <row r="510" spans="1:43" ht="15">
      <c r="A510" s="18">
        <v>508</v>
      </c>
      <c r="B510" s="19" t="s">
        <v>1717</v>
      </c>
      <c r="C510" s="19" t="s">
        <v>2155</v>
      </c>
      <c r="D510" s="19" t="s">
        <v>2156</v>
      </c>
      <c r="E510" s="19" t="s">
        <v>2157</v>
      </c>
      <c r="F510" s="19" t="s">
        <v>2158</v>
      </c>
      <c r="G510" s="51" t="s">
        <v>2155</v>
      </c>
      <c r="H510" s="19">
        <v>4</v>
      </c>
      <c r="I510" s="19">
        <v>4</v>
      </c>
      <c r="J510" s="19" t="s">
        <v>47</v>
      </c>
      <c r="K510" s="19">
        <f t="shared" si="71"/>
        <v>3000</v>
      </c>
      <c r="L510" s="19"/>
      <c r="M510" s="19">
        <v>3000</v>
      </c>
      <c r="N510" s="19"/>
      <c r="O510" s="19">
        <f t="shared" si="72"/>
        <v>8159.39</v>
      </c>
      <c r="P510" s="19"/>
      <c r="Q510" s="19"/>
      <c r="R510" s="19">
        <v>2100</v>
      </c>
      <c r="S510" s="19"/>
      <c r="T510" s="19"/>
      <c r="U510" s="19"/>
      <c r="V510" s="19">
        <v>500</v>
      </c>
      <c r="W510" s="19">
        <v>5559.39</v>
      </c>
      <c r="X510" s="19">
        <v>69300</v>
      </c>
      <c r="Y510" s="19">
        <f t="shared" si="73"/>
        <v>25200</v>
      </c>
      <c r="Z510" s="19">
        <v>25200</v>
      </c>
      <c r="AA510" s="19"/>
      <c r="AB510" s="19">
        <f t="shared" si="74"/>
        <v>80459.39</v>
      </c>
      <c r="AC510" s="19">
        <f t="shared" si="75"/>
        <v>55259.39</v>
      </c>
      <c r="AD510" s="19">
        <f t="shared" si="76"/>
        <v>13814.8475</v>
      </c>
      <c r="AE510" s="19" t="s">
        <v>53</v>
      </c>
      <c r="AF510" s="25">
        <v>11895.02</v>
      </c>
      <c r="AG510" s="30">
        <f t="shared" si="77"/>
        <v>0.16139758487165201</v>
      </c>
      <c r="AH510" t="e">
        <f ca="1">IF(_xlfn.XLOOKUP(D510,'参考（不要动）'!A:A,'参考（不要动）'!B:B)&lt;1,"无养老金")</f>
        <v>#NAME?</v>
      </c>
      <c r="AI510" t="e">
        <f>IF(_xlfn.XLOOKUP(D510,'参考（不要动）'!D:D,'参考（不要动）'!E:E)&lt;1,"无公益岗工资")</f>
        <v>#N/A</v>
      </c>
      <c r="AJ510" t="e">
        <f ca="1">IF(_xlfn.XLOOKUP(D510,'参考（不要动）'!G:G,'参考（不要动）'!H:H)&lt;1,"无其他工资")</f>
        <v>#NAME?</v>
      </c>
      <c r="AK510" t="e">
        <f>IF(_xlfn.XLOOKUP(D510,'参考（不要动）'!J:J,'参考（不要动）'!K:K)&lt;1,"无低保金")</f>
        <v>#N/A</v>
      </c>
      <c r="AL510" t="e">
        <f>IF(_xlfn.XLOOKUP(D510,'参考（不要动）'!M:M,'参考（不要动）'!N:N)&lt;1,"无五保金")</f>
        <v>#N/A</v>
      </c>
      <c r="AM510" t="e">
        <f>IF(_xlfn.XLOOKUP(D510,'参考（不要动）'!P:P,'参考（不要动）'!Q:Q)&lt;1,"无产业奖励2000元")</f>
        <v>#N/A</v>
      </c>
      <c r="AN510">
        <v>0</v>
      </c>
      <c r="AO510" t="str">
        <f t="shared" si="78"/>
        <v>合格</v>
      </c>
      <c r="AP510" s="31">
        <f t="shared" si="79"/>
        <v>0.36363636363636398</v>
      </c>
      <c r="AQ510" s="31" t="str">
        <f t="shared" si="80"/>
        <v>合格</v>
      </c>
    </row>
    <row r="511" spans="1:43" ht="15">
      <c r="A511" s="18">
        <v>509</v>
      </c>
      <c r="B511" s="19" t="s">
        <v>1717</v>
      </c>
      <c r="C511" s="19" t="s">
        <v>2159</v>
      </c>
      <c r="D511" s="19" t="s">
        <v>2160</v>
      </c>
      <c r="E511" s="19" t="s">
        <v>2161</v>
      </c>
      <c r="F511" s="19" t="s">
        <v>2162</v>
      </c>
      <c r="G511" s="51" t="s">
        <v>2159</v>
      </c>
      <c r="H511" s="19">
        <v>3</v>
      </c>
      <c r="I511" s="19">
        <v>3</v>
      </c>
      <c r="J511" s="19" t="s">
        <v>47</v>
      </c>
      <c r="K511" s="19">
        <f t="shared" si="71"/>
        <v>35000</v>
      </c>
      <c r="L511" s="19"/>
      <c r="M511" s="19">
        <v>35000</v>
      </c>
      <c r="N511" s="19"/>
      <c r="O511" s="19">
        <f t="shared" si="72"/>
        <v>1847.26</v>
      </c>
      <c r="P511" s="19"/>
      <c r="Q511" s="19"/>
      <c r="R511" s="19"/>
      <c r="S511" s="19"/>
      <c r="T511" s="19"/>
      <c r="U511" s="19"/>
      <c r="V511" s="19">
        <v>1000</v>
      </c>
      <c r="W511" s="19">
        <v>847.26</v>
      </c>
      <c r="X511" s="19">
        <v>42500</v>
      </c>
      <c r="Y511" s="19">
        <f t="shared" si="73"/>
        <v>15000</v>
      </c>
      <c r="Z511" s="19">
        <v>15000</v>
      </c>
      <c r="AA511" s="19"/>
      <c r="AB511" s="19">
        <f t="shared" si="74"/>
        <v>79347.259999999995</v>
      </c>
      <c r="AC511" s="19">
        <f t="shared" si="75"/>
        <v>64347.26</v>
      </c>
      <c r="AD511" s="19">
        <f t="shared" si="76"/>
        <v>21449.086666666699</v>
      </c>
      <c r="AE511" s="19" t="s">
        <v>53</v>
      </c>
      <c r="AF511" s="25">
        <v>18607.63</v>
      </c>
      <c r="AG511" s="30">
        <f t="shared" si="77"/>
        <v>0.15270384603878601</v>
      </c>
      <c r="AH511" t="e">
        <f ca="1">IF(_xlfn.XLOOKUP(D511,'参考（不要动）'!A:A,'参考（不要动）'!B:B)&lt;1,"无养老金")</f>
        <v>#NAME?</v>
      </c>
      <c r="AI511" t="e">
        <f>IF(_xlfn.XLOOKUP(D511,'参考（不要动）'!D:D,'参考（不要动）'!E:E)&lt;1,"无公益岗工资")</f>
        <v>#N/A</v>
      </c>
      <c r="AJ511" t="e">
        <f ca="1">IF(_xlfn.XLOOKUP(D511,'参考（不要动）'!G:G,'参考（不要动）'!H:H)&lt;1,"无其他工资")</f>
        <v>#NAME?</v>
      </c>
      <c r="AK511" t="e">
        <f>IF(_xlfn.XLOOKUP(D511,'参考（不要动）'!J:J,'参考（不要动）'!K:K)&lt;1,"无低保金")</f>
        <v>#N/A</v>
      </c>
      <c r="AL511" t="e">
        <f>IF(_xlfn.XLOOKUP(D511,'参考（不要动）'!M:M,'参考（不要动）'!N:N)&lt;1,"无五保金")</f>
        <v>#N/A</v>
      </c>
      <c r="AM511" t="e">
        <f>IF(_xlfn.XLOOKUP(D511,'参考（不要动）'!P:P,'参考（不要动）'!Q:Q)&lt;1,"无产业奖励2000元")</f>
        <v>#N/A</v>
      </c>
      <c r="AN511">
        <v>0</v>
      </c>
      <c r="AO511" t="str">
        <f t="shared" si="78"/>
        <v>合格</v>
      </c>
      <c r="AP511" s="31">
        <f t="shared" si="79"/>
        <v>0.35294117647058798</v>
      </c>
      <c r="AQ511" s="31" t="str">
        <f t="shared" si="80"/>
        <v>合格</v>
      </c>
    </row>
    <row r="512" spans="1:43" ht="15">
      <c r="A512" s="18">
        <v>510</v>
      </c>
      <c r="B512" s="19" t="s">
        <v>1717</v>
      </c>
      <c r="C512" s="19" t="s">
        <v>2163</v>
      </c>
      <c r="D512" s="19" t="s">
        <v>2164</v>
      </c>
      <c r="E512" s="19" t="s">
        <v>2165</v>
      </c>
      <c r="F512" s="19" t="s">
        <v>2166</v>
      </c>
      <c r="G512" s="51" t="s">
        <v>2163</v>
      </c>
      <c r="H512" s="19">
        <v>4</v>
      </c>
      <c r="I512" s="19">
        <v>4</v>
      </c>
      <c r="J512" s="19" t="s">
        <v>47</v>
      </c>
      <c r="K512" s="19">
        <f t="shared" si="71"/>
        <v>30000</v>
      </c>
      <c r="L512" s="19"/>
      <c r="M512" s="19">
        <v>30000</v>
      </c>
      <c r="N512" s="19"/>
      <c r="O512" s="19">
        <f t="shared" si="72"/>
        <v>5806.16</v>
      </c>
      <c r="P512" s="19"/>
      <c r="Q512" s="19"/>
      <c r="R512" s="19">
        <v>1980</v>
      </c>
      <c r="S512" s="19"/>
      <c r="T512" s="19"/>
      <c r="U512" s="19"/>
      <c r="V512" s="19"/>
      <c r="W512" s="19">
        <v>3826.16</v>
      </c>
      <c r="X512" s="19">
        <v>51000</v>
      </c>
      <c r="Y512" s="19">
        <f t="shared" si="73"/>
        <v>18000</v>
      </c>
      <c r="Z512" s="19">
        <v>18000</v>
      </c>
      <c r="AA512" s="19"/>
      <c r="AB512" s="19">
        <f t="shared" si="74"/>
        <v>86806.16</v>
      </c>
      <c r="AC512" s="19">
        <f t="shared" si="75"/>
        <v>68806.16</v>
      </c>
      <c r="AD512" s="19">
        <f t="shared" si="76"/>
        <v>17201.54</v>
      </c>
      <c r="AE512" s="19" t="s">
        <v>53</v>
      </c>
      <c r="AF512" s="25">
        <v>15102.99</v>
      </c>
      <c r="AG512" s="30">
        <f t="shared" si="77"/>
        <v>0.13894930738880201</v>
      </c>
      <c r="AH512" t="e">
        <f ca="1">IF(_xlfn.XLOOKUP(D512,'参考（不要动）'!A:A,'参考（不要动）'!B:B)&lt;1,"无养老金")</f>
        <v>#NAME?</v>
      </c>
      <c r="AI512" t="e">
        <f>IF(_xlfn.XLOOKUP(D512,'参考（不要动）'!D:D,'参考（不要动）'!E:E)&lt;1,"无公益岗工资")</f>
        <v>#N/A</v>
      </c>
      <c r="AJ512" t="e">
        <f ca="1">IF(_xlfn.XLOOKUP(D512,'参考（不要动）'!G:G,'参考（不要动）'!H:H)&lt;1,"无其他工资")</f>
        <v>#NAME?</v>
      </c>
      <c r="AK512" t="e">
        <f>IF(_xlfn.XLOOKUP(D512,'参考（不要动）'!J:J,'参考（不要动）'!K:K)&lt;1,"无低保金")</f>
        <v>#N/A</v>
      </c>
      <c r="AL512" t="e">
        <f>IF(_xlfn.XLOOKUP(D512,'参考（不要动）'!M:M,'参考（不要动）'!N:N)&lt;1,"无五保金")</f>
        <v>#N/A</v>
      </c>
      <c r="AM512" t="e">
        <f>IF(_xlfn.XLOOKUP(D512,'参考（不要动）'!P:P,'参考（不要动）'!Q:Q)&lt;1,"无产业奖励2000元")</f>
        <v>#N/A</v>
      </c>
      <c r="AN512" t="e">
        <f>_xlfn.XLOOKUP(D512,'参考（不要动）'!S:S,'参考（不要动）'!W:W)</f>
        <v>#N/A</v>
      </c>
      <c r="AO512" t="str">
        <f t="shared" si="78"/>
        <v>合格</v>
      </c>
      <c r="AP512" s="31">
        <f t="shared" si="79"/>
        <v>0.35294117647058798</v>
      </c>
      <c r="AQ512" s="31" t="str">
        <f t="shared" si="80"/>
        <v>合格</v>
      </c>
    </row>
    <row r="513" spans="1:43" ht="15">
      <c r="A513" s="18">
        <v>511</v>
      </c>
      <c r="B513" s="19" t="s">
        <v>1717</v>
      </c>
      <c r="C513" s="19" t="s">
        <v>2167</v>
      </c>
      <c r="D513" s="19" t="s">
        <v>2168</v>
      </c>
      <c r="E513" s="19" t="s">
        <v>2169</v>
      </c>
      <c r="F513" s="19" t="s">
        <v>2170</v>
      </c>
      <c r="G513" s="51" t="s">
        <v>2167</v>
      </c>
      <c r="H513" s="19">
        <v>2</v>
      </c>
      <c r="I513" s="19">
        <v>2</v>
      </c>
      <c r="J513" s="19" t="s">
        <v>47</v>
      </c>
      <c r="K513" s="19">
        <f t="shared" si="71"/>
        <v>6600</v>
      </c>
      <c r="L513" s="19"/>
      <c r="M513" s="19">
        <v>6600</v>
      </c>
      <c r="N513" s="19"/>
      <c r="O513" s="19">
        <f t="shared" si="72"/>
        <v>4514.21</v>
      </c>
      <c r="P513" s="19"/>
      <c r="Q513" s="19"/>
      <c r="R513" s="19">
        <v>1980</v>
      </c>
      <c r="S513" s="19"/>
      <c r="T513" s="19"/>
      <c r="U513" s="19"/>
      <c r="V513" s="19"/>
      <c r="W513" s="19">
        <v>2534.21</v>
      </c>
      <c r="X513" s="19">
        <v>32000</v>
      </c>
      <c r="Y513" s="19">
        <f t="shared" si="73"/>
        <v>12000</v>
      </c>
      <c r="Z513" s="19">
        <v>12000</v>
      </c>
      <c r="AA513" s="19"/>
      <c r="AB513" s="19">
        <f t="shared" si="74"/>
        <v>43114.21</v>
      </c>
      <c r="AC513" s="19">
        <f t="shared" si="75"/>
        <v>31114.21</v>
      </c>
      <c r="AD513" s="19">
        <f t="shared" si="76"/>
        <v>15557.105</v>
      </c>
      <c r="AE513" s="19" t="s">
        <v>53</v>
      </c>
      <c r="AF513" s="25">
        <v>14550.36</v>
      </c>
      <c r="AG513" s="31">
        <f t="shared" si="77"/>
        <v>6.9190384292897103E-2</v>
      </c>
      <c r="AH513" t="e">
        <f ca="1">IF(_xlfn.XLOOKUP(D513,'参考（不要动）'!A:A,'参考（不要动）'!B:B)&lt;1,"无养老金")</f>
        <v>#NAME?</v>
      </c>
      <c r="AI513" t="e">
        <f>IF(_xlfn.XLOOKUP(D513,'参考（不要动）'!D:D,'参考（不要动）'!E:E)&lt;1,"无公益岗工资")</f>
        <v>#N/A</v>
      </c>
      <c r="AJ513" t="e">
        <f ca="1">IF(_xlfn.XLOOKUP(D513,'参考（不要动）'!G:G,'参考（不要动）'!H:H)&lt;1,"无其他工资")</f>
        <v>#NAME?</v>
      </c>
      <c r="AK513" t="e">
        <f>IF(_xlfn.XLOOKUP(D513,'参考（不要动）'!J:J,'参考（不要动）'!K:K)&lt;1,"无低保金")</f>
        <v>#N/A</v>
      </c>
      <c r="AL513" t="e">
        <f>IF(_xlfn.XLOOKUP(D513,'参考（不要动）'!M:M,'参考（不要动）'!N:N)&lt;1,"无五保金")</f>
        <v>#N/A</v>
      </c>
      <c r="AM513" t="e">
        <f>IF(_xlfn.XLOOKUP(D513,'参考（不要动）'!P:P,'参考（不要动）'!Q:Q)&lt;1,"无产业奖励2000元")</f>
        <v>#N/A</v>
      </c>
      <c r="AN513" t="e">
        <f>_xlfn.XLOOKUP(D513,'参考（不要动）'!S:S,'参考（不要动）'!W:W)</f>
        <v>#N/A</v>
      </c>
      <c r="AO513" t="str">
        <f t="shared" si="78"/>
        <v>合格</v>
      </c>
      <c r="AP513" s="31">
        <f t="shared" si="79"/>
        <v>0.375</v>
      </c>
      <c r="AQ513" s="31" t="str">
        <f t="shared" si="80"/>
        <v>合格</v>
      </c>
    </row>
    <row r="514" spans="1:43" ht="15">
      <c r="A514" s="18">
        <v>512</v>
      </c>
      <c r="B514" s="19" t="s">
        <v>1717</v>
      </c>
      <c r="C514" s="19" t="s">
        <v>2171</v>
      </c>
      <c r="D514" s="19" t="s">
        <v>2172</v>
      </c>
      <c r="E514" s="19" t="s">
        <v>2173</v>
      </c>
      <c r="F514" s="19" t="s">
        <v>2174</v>
      </c>
      <c r="G514" s="51" t="s">
        <v>2171</v>
      </c>
      <c r="H514" s="19">
        <v>2</v>
      </c>
      <c r="I514" s="19">
        <v>2</v>
      </c>
      <c r="J514" s="19" t="s">
        <v>47</v>
      </c>
      <c r="K514" s="19">
        <f t="shared" si="71"/>
        <v>38760</v>
      </c>
      <c r="L514" s="19">
        <v>8760</v>
      </c>
      <c r="M514" s="19">
        <v>30000</v>
      </c>
      <c r="N514" s="19"/>
      <c r="O514" s="19">
        <f t="shared" si="72"/>
        <v>6780.36</v>
      </c>
      <c r="P514" s="19"/>
      <c r="Q514" s="19"/>
      <c r="R514" s="19">
        <v>3960</v>
      </c>
      <c r="S514" s="19"/>
      <c r="T514" s="19"/>
      <c r="U514" s="19"/>
      <c r="V514" s="19"/>
      <c r="W514" s="19">
        <v>2820.36</v>
      </c>
      <c r="X514" s="19">
        <v>14400</v>
      </c>
      <c r="Y514" s="19">
        <f t="shared" si="73"/>
        <v>5400</v>
      </c>
      <c r="Z514" s="19">
        <v>5400</v>
      </c>
      <c r="AA514" s="19"/>
      <c r="AB514" s="19">
        <f t="shared" si="74"/>
        <v>59940.36</v>
      </c>
      <c r="AC514" s="19">
        <f t="shared" si="75"/>
        <v>54540.36</v>
      </c>
      <c r="AD514" s="19">
        <f t="shared" si="76"/>
        <v>27270.18</v>
      </c>
      <c r="AE514" s="19" t="s">
        <v>48</v>
      </c>
      <c r="AF514" s="25">
        <v>25288.14</v>
      </c>
      <c r="AG514" s="31">
        <f t="shared" si="77"/>
        <v>7.8378243714247106E-2</v>
      </c>
      <c r="AH514" t="e">
        <f ca="1">IF(_xlfn.XLOOKUP(D514,'参考（不要动）'!A:A,'参考（不要动）'!B:B)&lt;1,"无养老金")</f>
        <v>#NAME?</v>
      </c>
      <c r="AI514" t="b">
        <f>IF(_xlfn.XLOOKUP(D514,'参考（不要动）'!D:D,'参考（不要动）'!E:E)&lt;1,"无公益岗工资")</f>
        <v>0</v>
      </c>
      <c r="AJ514" t="e">
        <f ca="1">IF(_xlfn.XLOOKUP(D514,'参考（不要动）'!G:G,'参考（不要动）'!H:H)&lt;1,"无其他工资")</f>
        <v>#NAME?</v>
      </c>
      <c r="AK514" t="e">
        <f>IF(_xlfn.XLOOKUP(D514,'参考（不要动）'!J:J,'参考（不要动）'!K:K)&lt;1,"无低保金")</f>
        <v>#N/A</v>
      </c>
      <c r="AL514" t="e">
        <f>IF(_xlfn.XLOOKUP(D514,'参考（不要动）'!M:M,'参考（不要动）'!N:N)&lt;1,"无五保金")</f>
        <v>#N/A</v>
      </c>
      <c r="AM514" t="e">
        <f>IF(_xlfn.XLOOKUP(D514,'参考（不要动）'!P:P,'参考（不要动）'!Q:Q)&lt;1,"无产业奖励2000元")</f>
        <v>#N/A</v>
      </c>
      <c r="AN514" t="e">
        <f>_xlfn.XLOOKUP(D514,'参考（不要动）'!S:S,'参考（不要动）'!W:W)</f>
        <v>#N/A</v>
      </c>
      <c r="AO514" t="str">
        <f t="shared" si="78"/>
        <v>合格</v>
      </c>
      <c r="AP514" s="31">
        <f t="shared" si="79"/>
        <v>0.375</v>
      </c>
      <c r="AQ514" s="31" t="str">
        <f t="shared" si="80"/>
        <v>合格</v>
      </c>
    </row>
    <row r="515" spans="1:43" ht="15">
      <c r="A515" s="18">
        <v>513</v>
      </c>
      <c r="B515" s="19" t="s">
        <v>1717</v>
      </c>
      <c r="C515" s="19" t="s">
        <v>2175</v>
      </c>
      <c r="D515" s="19" t="s">
        <v>2176</v>
      </c>
      <c r="E515" s="19" t="s">
        <v>2177</v>
      </c>
      <c r="F515" s="19" t="s">
        <v>2178</v>
      </c>
      <c r="G515" s="51" t="s">
        <v>2175</v>
      </c>
      <c r="H515" s="19">
        <v>3</v>
      </c>
      <c r="I515" s="19">
        <v>3</v>
      </c>
      <c r="J515" s="19" t="s">
        <v>47</v>
      </c>
      <c r="K515" s="19">
        <f t="shared" si="71"/>
        <v>30000</v>
      </c>
      <c r="L515" s="19"/>
      <c r="M515" s="19">
        <v>30000</v>
      </c>
      <c r="N515" s="19">
        <v>16000</v>
      </c>
      <c r="O515" s="19">
        <f t="shared" si="72"/>
        <v>3855.89</v>
      </c>
      <c r="P515" s="19">
        <v>2150</v>
      </c>
      <c r="Q515" s="19"/>
      <c r="R515" s="19"/>
      <c r="S515" s="19"/>
      <c r="T515" s="19"/>
      <c r="U515" s="19"/>
      <c r="V515" s="19">
        <v>1000</v>
      </c>
      <c r="W515" s="19">
        <v>705.89</v>
      </c>
      <c r="X515" s="19"/>
      <c r="Y515" s="19">
        <f t="shared" si="73"/>
        <v>0</v>
      </c>
      <c r="Z515" s="19"/>
      <c r="AA515" s="19"/>
      <c r="AB515" s="19">
        <f t="shared" si="74"/>
        <v>49855.89</v>
      </c>
      <c r="AC515" s="19">
        <f t="shared" si="75"/>
        <v>49855.89</v>
      </c>
      <c r="AD515" s="19">
        <f t="shared" si="76"/>
        <v>16618.63</v>
      </c>
      <c r="AE515" s="19" t="s">
        <v>53</v>
      </c>
      <c r="AF515" s="25">
        <v>11889.55</v>
      </c>
      <c r="AG515" s="32">
        <f t="shared" si="77"/>
        <v>0.39775096618459099</v>
      </c>
      <c r="AH515" t="e">
        <f ca="1">IF(_xlfn.XLOOKUP(D515,'参考（不要动）'!A:A,'参考（不要动）'!B:B)&lt;1,"无养老金")</f>
        <v>#NAME?</v>
      </c>
      <c r="AI515" t="e">
        <f>IF(_xlfn.XLOOKUP(D515,'参考（不要动）'!D:D,'参考（不要动）'!E:E)&lt;1,"无公益岗工资")</f>
        <v>#N/A</v>
      </c>
      <c r="AJ515" t="e">
        <f ca="1">IF(_xlfn.XLOOKUP(D515,'参考（不要动）'!G:G,'参考（不要动）'!H:H)&lt;1,"无其他工资")</f>
        <v>#NAME?</v>
      </c>
      <c r="AK515" t="b">
        <f>IF(_xlfn.XLOOKUP(D515,'参考（不要动）'!J:J,'参考（不要动）'!K:K)&lt;1,"无低保金")</f>
        <v>0</v>
      </c>
      <c r="AL515" t="e">
        <f>IF(_xlfn.XLOOKUP(D515,'参考（不要动）'!M:M,'参考（不要动）'!N:N)&lt;1,"无五保金")</f>
        <v>#N/A</v>
      </c>
      <c r="AM515" t="e">
        <f>IF(_xlfn.XLOOKUP(D515,'参考（不要动）'!P:P,'参考（不要动）'!Q:Q)&lt;1,"无产业奖励2000元")</f>
        <v>#N/A</v>
      </c>
      <c r="AN515">
        <v>0</v>
      </c>
      <c r="AO515" t="str">
        <f t="shared" si="78"/>
        <v>合格</v>
      </c>
      <c r="AP515" s="31" t="e">
        <f t="shared" si="79"/>
        <v>#DIV/0!</v>
      </c>
      <c r="AQ515" s="31" t="e">
        <f t="shared" si="80"/>
        <v>#DIV/0!</v>
      </c>
    </row>
    <row r="516" spans="1:43" ht="15">
      <c r="A516" s="18">
        <v>514</v>
      </c>
      <c r="B516" s="19" t="s">
        <v>1717</v>
      </c>
      <c r="C516" s="19" t="s">
        <v>2179</v>
      </c>
      <c r="D516" s="19" t="s">
        <v>2180</v>
      </c>
      <c r="E516" s="19" t="s">
        <v>2181</v>
      </c>
      <c r="F516" s="19" t="s">
        <v>2182</v>
      </c>
      <c r="G516" s="51" t="s">
        <v>2179</v>
      </c>
      <c r="H516" s="19">
        <v>1</v>
      </c>
      <c r="I516" s="19">
        <v>1</v>
      </c>
      <c r="J516" s="19" t="s">
        <v>47</v>
      </c>
      <c r="K516" s="19">
        <f t="shared" ref="K516:K579" si="81">L516+M516</f>
        <v>0</v>
      </c>
      <c r="L516" s="19"/>
      <c r="M516" s="19"/>
      <c r="N516" s="19">
        <v>6400</v>
      </c>
      <c r="O516" s="19">
        <f t="shared" ref="O516:O579" si="82">P516+Q516+R516+S516+T516+U516+V516+W516</f>
        <v>7789.05</v>
      </c>
      <c r="P516" s="19"/>
      <c r="Q516" s="19"/>
      <c r="R516" s="19">
        <v>2100</v>
      </c>
      <c r="S516" s="19"/>
      <c r="T516" s="19"/>
      <c r="U516" s="19"/>
      <c r="V516" s="19"/>
      <c r="W516" s="19">
        <v>5689.05</v>
      </c>
      <c r="X516" s="19"/>
      <c r="Y516" s="19">
        <f t="shared" ref="Y516:Y579" si="83">Z516</f>
        <v>0</v>
      </c>
      <c r="Z516" s="19"/>
      <c r="AA516" s="19"/>
      <c r="AB516" s="19">
        <f t="shared" ref="AB516:AB579" si="84">L516+M516+N516+P516+Q516+R516+S516+T516+W516+X516+U516+V516</f>
        <v>14189.05</v>
      </c>
      <c r="AC516" s="19">
        <f t="shared" ref="AC516:AC579" si="85">AB516-Z516</f>
        <v>14189.05</v>
      </c>
      <c r="AD516" s="19">
        <f t="shared" ref="AD516:AD579" si="86">AC516/I516</f>
        <v>14189.05</v>
      </c>
      <c r="AE516" s="19" t="s">
        <v>53</v>
      </c>
      <c r="AF516" s="25">
        <v>13232.24</v>
      </c>
      <c r="AG516" s="31">
        <f t="shared" ref="AG516:AG579" si="87">(AD516-AF516)/AF516</f>
        <v>7.2308996813842494E-2</v>
      </c>
      <c r="AH516" t="e">
        <f ca="1">IF(_xlfn.XLOOKUP(D516,'参考（不要动）'!A:A,'参考（不要动）'!B:B)&lt;1,"无养老金")</f>
        <v>#NAME?</v>
      </c>
      <c r="AI516" t="e">
        <f>IF(_xlfn.XLOOKUP(D516,'参考（不要动）'!D:D,'参考（不要动）'!E:E)&lt;1,"无公益岗工资")</f>
        <v>#N/A</v>
      </c>
      <c r="AJ516" t="e">
        <f ca="1">IF(_xlfn.XLOOKUP(D516,'参考（不要动）'!G:G,'参考（不要动）'!H:H)&lt;1,"无其他工资")</f>
        <v>#NAME?</v>
      </c>
      <c r="AK516" t="e">
        <f>IF(_xlfn.XLOOKUP(D516,'参考（不要动）'!J:J,'参考（不要动）'!K:K)&lt;1,"无低保金")</f>
        <v>#N/A</v>
      </c>
      <c r="AL516" t="e">
        <f>IF(_xlfn.XLOOKUP(D516,'参考（不要动）'!M:M,'参考（不要动）'!N:N)&lt;1,"无五保金")</f>
        <v>#N/A</v>
      </c>
      <c r="AM516" t="e">
        <f>IF(_xlfn.XLOOKUP(D516,'参考（不要动）'!P:P,'参考（不要动）'!Q:Q)&lt;1,"无产业奖励2000元")</f>
        <v>#N/A</v>
      </c>
      <c r="AN516" t="e">
        <f>_xlfn.XLOOKUP(D516,'参考（不要动）'!S:S,'参考（不要动）'!W:W)</f>
        <v>#N/A</v>
      </c>
      <c r="AO516" t="str">
        <f t="shared" ref="AO516:AO579" si="88">IF(AD516&lt;12000,"小于12000元",IF(AD516&lt;AF516,"不合格",IF(AD516&gt;AF516,"合格")))</f>
        <v>合格</v>
      </c>
      <c r="AP516" s="31" t="e">
        <f t="shared" ref="AP516:AP579" si="89">Z516/X516</f>
        <v>#DIV/0!</v>
      </c>
      <c r="AQ516" s="31" t="e">
        <f t="shared" si="80"/>
        <v>#DIV/0!</v>
      </c>
    </row>
    <row r="517" spans="1:43" ht="15">
      <c r="A517" s="18">
        <v>515</v>
      </c>
      <c r="B517" s="19" t="s">
        <v>1717</v>
      </c>
      <c r="C517" s="19" t="s">
        <v>2183</v>
      </c>
      <c r="D517" s="19" t="s">
        <v>2184</v>
      </c>
      <c r="E517" s="19" t="s">
        <v>2185</v>
      </c>
      <c r="F517" s="19" t="s">
        <v>2186</v>
      </c>
      <c r="G517" s="51" t="s">
        <v>2183</v>
      </c>
      <c r="H517" s="19">
        <v>1</v>
      </c>
      <c r="I517" s="19">
        <v>1</v>
      </c>
      <c r="J517" s="19" t="s">
        <v>47</v>
      </c>
      <c r="K517" s="19">
        <f t="shared" si="81"/>
        <v>8760</v>
      </c>
      <c r="L517" s="19">
        <v>8760</v>
      </c>
      <c r="M517" s="19"/>
      <c r="N517" s="19"/>
      <c r="O517" s="19">
        <f t="shared" si="82"/>
        <v>4390.83</v>
      </c>
      <c r="P517" s="19"/>
      <c r="Q517" s="19"/>
      <c r="R517" s="19">
        <v>1980</v>
      </c>
      <c r="S517" s="19"/>
      <c r="T517" s="19"/>
      <c r="U517" s="19"/>
      <c r="V517" s="19"/>
      <c r="W517" s="19">
        <v>2410.83</v>
      </c>
      <c r="X517" s="19">
        <v>16000</v>
      </c>
      <c r="Y517" s="19">
        <f t="shared" si="83"/>
        <v>6000</v>
      </c>
      <c r="Z517" s="19">
        <v>6000</v>
      </c>
      <c r="AA517" s="19"/>
      <c r="AB517" s="19">
        <f t="shared" si="84"/>
        <v>29150.83</v>
      </c>
      <c r="AC517" s="19">
        <f t="shared" si="85"/>
        <v>23150.83</v>
      </c>
      <c r="AD517" s="19">
        <f t="shared" si="86"/>
        <v>23150.83</v>
      </c>
      <c r="AE517" s="19" t="s">
        <v>48</v>
      </c>
      <c r="AF517" s="25">
        <v>20550.7</v>
      </c>
      <c r="AG517" s="30">
        <f t="shared" si="87"/>
        <v>0.126522697523685</v>
      </c>
      <c r="AH517" t="e">
        <f ca="1">IF(_xlfn.XLOOKUP(D517,'参考（不要动）'!A:A,'参考（不要动）'!B:B)&lt;1,"无养老金")</f>
        <v>#NAME?</v>
      </c>
      <c r="AI517" t="b">
        <f>IF(_xlfn.XLOOKUP(D517,'参考（不要动）'!D:D,'参考（不要动）'!E:E)&lt;1,"无公益岗工资")</f>
        <v>0</v>
      </c>
      <c r="AJ517" t="e">
        <f ca="1">IF(_xlfn.XLOOKUP(D517,'参考（不要动）'!G:G,'参考（不要动）'!H:H)&lt;1,"无其他工资")</f>
        <v>#NAME?</v>
      </c>
      <c r="AK517" t="e">
        <f>IF(_xlfn.XLOOKUP(D517,'参考（不要动）'!J:J,'参考（不要动）'!K:K)&lt;1,"无低保金")</f>
        <v>#N/A</v>
      </c>
      <c r="AL517" t="e">
        <f>IF(_xlfn.XLOOKUP(D517,'参考（不要动）'!M:M,'参考（不要动）'!N:N)&lt;1,"无五保金")</f>
        <v>#N/A</v>
      </c>
      <c r="AM517" t="e">
        <f>IF(_xlfn.XLOOKUP(D517,'参考（不要动）'!P:P,'参考（不要动）'!Q:Q)&lt;1,"无产业奖励2000元")</f>
        <v>#N/A</v>
      </c>
      <c r="AN517" t="e">
        <f>_xlfn.XLOOKUP(D517,'参考（不要动）'!S:S,'参考（不要动）'!W:W)</f>
        <v>#N/A</v>
      </c>
      <c r="AO517" t="str">
        <f t="shared" si="88"/>
        <v>合格</v>
      </c>
      <c r="AP517" s="31">
        <f t="shared" si="89"/>
        <v>0.375</v>
      </c>
      <c r="AQ517" s="31" t="str">
        <f t="shared" si="80"/>
        <v>合格</v>
      </c>
    </row>
    <row r="518" spans="1:43" ht="15">
      <c r="A518" s="18">
        <v>516</v>
      </c>
      <c r="B518" s="19" t="s">
        <v>1717</v>
      </c>
      <c r="C518" s="19" t="s">
        <v>2187</v>
      </c>
      <c r="D518" s="19" t="s">
        <v>2188</v>
      </c>
      <c r="E518" s="19" t="s">
        <v>2189</v>
      </c>
      <c r="F518" s="19" t="s">
        <v>2190</v>
      </c>
      <c r="G518" s="51" t="s">
        <v>2191</v>
      </c>
      <c r="H518" s="19">
        <v>1</v>
      </c>
      <c r="I518" s="19">
        <v>1</v>
      </c>
      <c r="J518" s="19" t="s">
        <v>47</v>
      </c>
      <c r="K518" s="19">
        <f t="shared" si="81"/>
        <v>0</v>
      </c>
      <c r="L518" s="19"/>
      <c r="M518" s="19"/>
      <c r="N518" s="19">
        <v>8000</v>
      </c>
      <c r="O518" s="19">
        <f t="shared" si="82"/>
        <v>9156.52</v>
      </c>
      <c r="P518" s="19">
        <v>4295</v>
      </c>
      <c r="Q518" s="19"/>
      <c r="R518" s="19">
        <v>1980</v>
      </c>
      <c r="S518" s="19"/>
      <c r="T518" s="19"/>
      <c r="U518" s="19"/>
      <c r="V518" s="19"/>
      <c r="W518" s="19">
        <v>2881.52</v>
      </c>
      <c r="X518" s="19"/>
      <c r="Y518" s="19">
        <f t="shared" si="83"/>
        <v>0</v>
      </c>
      <c r="Z518" s="19"/>
      <c r="AA518" s="19"/>
      <c r="AB518" s="19">
        <f t="shared" si="84"/>
        <v>17156.52</v>
      </c>
      <c r="AC518" s="19">
        <f t="shared" si="85"/>
        <v>17156.52</v>
      </c>
      <c r="AD518" s="19">
        <f t="shared" si="86"/>
        <v>17156.52</v>
      </c>
      <c r="AE518" s="19" t="s">
        <v>53</v>
      </c>
      <c r="AF518" s="25">
        <v>14573.81</v>
      </c>
      <c r="AG518" s="30">
        <f t="shared" si="87"/>
        <v>0.17721584129338899</v>
      </c>
      <c r="AH518" t="e">
        <f ca="1">IF(_xlfn.XLOOKUP(D518,'参考（不要动）'!A:A,'参考（不要动）'!B:B)&lt;1,"无养老金")</f>
        <v>#NAME?</v>
      </c>
      <c r="AI518" t="e">
        <f>IF(_xlfn.XLOOKUP(D518,'参考（不要动）'!D:D,'参考（不要动）'!E:E)&lt;1,"无公益岗工资")</f>
        <v>#N/A</v>
      </c>
      <c r="AJ518" t="e">
        <f ca="1">IF(_xlfn.XLOOKUP(D518,'参考（不要动）'!G:G,'参考（不要动）'!H:H)&lt;1,"无其他工资")</f>
        <v>#NAME?</v>
      </c>
      <c r="AK518" t="b">
        <f>IF(_xlfn.XLOOKUP(D518,'参考（不要动）'!J:J,'参考（不要动）'!K:K)&lt;1,"无低保金")</f>
        <v>0</v>
      </c>
      <c r="AL518" t="e">
        <f>IF(_xlfn.XLOOKUP(D518,'参考（不要动）'!M:M,'参考（不要动）'!N:N)&lt;1,"无五保金")</f>
        <v>#N/A</v>
      </c>
      <c r="AM518" t="e">
        <f>IF(_xlfn.XLOOKUP(D518,'参考（不要动）'!P:P,'参考（不要动）'!Q:Q)&lt;1,"无产业奖励2000元")</f>
        <v>#N/A</v>
      </c>
      <c r="AN518" t="e">
        <f>_xlfn.XLOOKUP(D518,'参考（不要动）'!S:S,'参考（不要动）'!W:W)</f>
        <v>#N/A</v>
      </c>
      <c r="AO518" t="str">
        <f t="shared" si="88"/>
        <v>合格</v>
      </c>
      <c r="AP518" s="31" t="e">
        <f t="shared" si="89"/>
        <v>#DIV/0!</v>
      </c>
      <c r="AQ518" s="31" t="e">
        <f t="shared" si="80"/>
        <v>#DIV/0!</v>
      </c>
    </row>
    <row r="519" spans="1:43" ht="15">
      <c r="A519" s="18">
        <v>517</v>
      </c>
      <c r="B519" s="19" t="s">
        <v>1717</v>
      </c>
      <c r="C519" s="19" t="s">
        <v>2192</v>
      </c>
      <c r="D519" s="19" t="s">
        <v>2193</v>
      </c>
      <c r="E519" s="19" t="s">
        <v>2194</v>
      </c>
      <c r="F519" s="19" t="s">
        <v>2195</v>
      </c>
      <c r="G519" s="51" t="s">
        <v>2192</v>
      </c>
      <c r="H519" s="19">
        <v>2</v>
      </c>
      <c r="I519" s="19">
        <v>2</v>
      </c>
      <c r="J519" s="19" t="s">
        <v>47</v>
      </c>
      <c r="K519" s="19">
        <f t="shared" si="81"/>
        <v>15000</v>
      </c>
      <c r="L519" s="19"/>
      <c r="M519" s="19">
        <v>15000</v>
      </c>
      <c r="N519" s="19"/>
      <c r="O519" s="19">
        <f t="shared" si="82"/>
        <v>7512</v>
      </c>
      <c r="P519" s="19"/>
      <c r="Q519" s="19"/>
      <c r="R519" s="19">
        <v>3960</v>
      </c>
      <c r="S519" s="19"/>
      <c r="T519" s="19"/>
      <c r="U519" s="19"/>
      <c r="V519" s="19"/>
      <c r="W519" s="19">
        <v>3552</v>
      </c>
      <c r="X519" s="19">
        <v>12800</v>
      </c>
      <c r="Y519" s="19">
        <f t="shared" si="83"/>
        <v>4800</v>
      </c>
      <c r="Z519" s="19">
        <v>4800</v>
      </c>
      <c r="AA519" s="19"/>
      <c r="AB519" s="19">
        <f t="shared" si="84"/>
        <v>35312</v>
      </c>
      <c r="AC519" s="19">
        <f t="shared" si="85"/>
        <v>30512</v>
      </c>
      <c r="AD519" s="19">
        <f t="shared" si="86"/>
        <v>15256</v>
      </c>
      <c r="AE519" s="19" t="s">
        <v>53</v>
      </c>
      <c r="AF519" s="25">
        <v>11948.43</v>
      </c>
      <c r="AG519" s="32">
        <f t="shared" si="87"/>
        <v>0.27682046930015097</v>
      </c>
      <c r="AH519" t="e">
        <f ca="1">IF(_xlfn.XLOOKUP(D519,'参考（不要动）'!A:A,'参考（不要动）'!B:B)&lt;1,"无养老金")</f>
        <v>#NAME?</v>
      </c>
      <c r="AI519" t="e">
        <f>IF(_xlfn.XLOOKUP(D519,'参考（不要动）'!D:D,'参考（不要动）'!E:E)&lt;1,"无公益岗工资")</f>
        <v>#N/A</v>
      </c>
      <c r="AJ519" t="e">
        <f ca="1">IF(_xlfn.XLOOKUP(D519,'参考（不要动）'!G:G,'参考（不要动）'!H:H)&lt;1,"无其他工资")</f>
        <v>#NAME?</v>
      </c>
      <c r="AK519" t="e">
        <f>IF(_xlfn.XLOOKUP(D519,'参考（不要动）'!J:J,'参考（不要动）'!K:K)&lt;1,"无低保金")</f>
        <v>#N/A</v>
      </c>
      <c r="AL519" t="e">
        <f>IF(_xlfn.XLOOKUP(D519,'参考（不要动）'!M:M,'参考（不要动）'!N:N)&lt;1,"无五保金")</f>
        <v>#N/A</v>
      </c>
      <c r="AM519" t="e">
        <f>IF(_xlfn.XLOOKUP(D519,'参考（不要动）'!P:P,'参考（不要动）'!Q:Q)&lt;1,"无产业奖励2000元")</f>
        <v>#N/A</v>
      </c>
      <c r="AN519" t="e">
        <f>_xlfn.XLOOKUP(D519,'参考（不要动）'!S:S,'参考（不要动）'!W:W)</f>
        <v>#N/A</v>
      </c>
      <c r="AO519" t="str">
        <f t="shared" si="88"/>
        <v>合格</v>
      </c>
      <c r="AP519" s="31">
        <f t="shared" si="89"/>
        <v>0.375</v>
      </c>
      <c r="AQ519" s="31" t="str">
        <f t="shared" si="80"/>
        <v>合格</v>
      </c>
    </row>
    <row r="520" spans="1:43" ht="15">
      <c r="A520" s="18">
        <v>518</v>
      </c>
      <c r="B520" s="19" t="s">
        <v>1717</v>
      </c>
      <c r="C520" s="19" t="s">
        <v>2196</v>
      </c>
      <c r="D520" s="19" t="s">
        <v>2197</v>
      </c>
      <c r="E520" s="19" t="s">
        <v>2198</v>
      </c>
      <c r="F520" s="19" t="s">
        <v>2199</v>
      </c>
      <c r="G520" s="51" t="s">
        <v>2196</v>
      </c>
      <c r="H520" s="19">
        <v>3</v>
      </c>
      <c r="I520" s="19">
        <v>3</v>
      </c>
      <c r="J520" s="19" t="s">
        <v>47</v>
      </c>
      <c r="K520" s="19">
        <f t="shared" si="81"/>
        <v>12900</v>
      </c>
      <c r="L520" s="19"/>
      <c r="M520" s="19">
        <v>12900</v>
      </c>
      <c r="N520" s="19"/>
      <c r="O520" s="19">
        <f t="shared" si="82"/>
        <v>2622.34</v>
      </c>
      <c r="P520" s="19"/>
      <c r="Q520" s="19"/>
      <c r="R520" s="19"/>
      <c r="S520" s="19"/>
      <c r="T520" s="19"/>
      <c r="U520" s="19"/>
      <c r="V520" s="19"/>
      <c r="W520" s="19">
        <v>2622.34</v>
      </c>
      <c r="X520" s="19">
        <v>128000</v>
      </c>
      <c r="Y520" s="19">
        <f t="shared" si="83"/>
        <v>48000</v>
      </c>
      <c r="Z520" s="19">
        <v>48000</v>
      </c>
      <c r="AA520" s="19"/>
      <c r="AB520" s="19">
        <f t="shared" si="84"/>
        <v>143522.34</v>
      </c>
      <c r="AC520" s="19">
        <f t="shared" si="85"/>
        <v>95522.34</v>
      </c>
      <c r="AD520" s="19">
        <f t="shared" si="86"/>
        <v>31840.78</v>
      </c>
      <c r="AE520" s="19" t="s">
        <v>53</v>
      </c>
      <c r="AF520" s="25">
        <v>31813.69</v>
      </c>
      <c r="AG520" s="31">
        <f t="shared" si="87"/>
        <v>8.5152021032455403E-4</v>
      </c>
      <c r="AH520" t="e">
        <f ca="1">IF(_xlfn.XLOOKUP(D520,'参考（不要动）'!A:A,'参考（不要动）'!B:B)&lt;1,"无养老金")</f>
        <v>#NAME?</v>
      </c>
      <c r="AI520" t="e">
        <f>IF(_xlfn.XLOOKUP(D520,'参考（不要动）'!D:D,'参考（不要动）'!E:E)&lt;1,"无公益岗工资")</f>
        <v>#N/A</v>
      </c>
      <c r="AJ520" t="e">
        <f ca="1">IF(_xlfn.XLOOKUP(D520,'参考（不要动）'!G:G,'参考（不要动）'!H:H)&lt;1,"无其他工资")</f>
        <v>#NAME?</v>
      </c>
      <c r="AK520" t="e">
        <f>IF(_xlfn.XLOOKUP(D520,'参考（不要动）'!J:J,'参考（不要动）'!K:K)&lt;1,"无低保金")</f>
        <v>#N/A</v>
      </c>
      <c r="AL520" t="e">
        <f>IF(_xlfn.XLOOKUP(D520,'参考（不要动）'!M:M,'参考（不要动）'!N:N)&lt;1,"无五保金")</f>
        <v>#N/A</v>
      </c>
      <c r="AM520" t="e">
        <f>IF(_xlfn.XLOOKUP(D520,'参考（不要动）'!P:P,'参考（不要动）'!Q:Q)&lt;1,"无产业奖励2000元")</f>
        <v>#N/A</v>
      </c>
      <c r="AN520" t="e">
        <f>_xlfn.XLOOKUP(D520,'参考（不要动）'!S:S,'参考（不要动）'!W:W)</f>
        <v>#N/A</v>
      </c>
      <c r="AO520" t="str">
        <f t="shared" si="88"/>
        <v>合格</v>
      </c>
      <c r="AP520" s="31">
        <f t="shared" si="89"/>
        <v>0.375</v>
      </c>
      <c r="AQ520" s="31" t="str">
        <f t="shared" si="80"/>
        <v>合格</v>
      </c>
    </row>
    <row r="521" spans="1:43" ht="15">
      <c r="A521" s="18">
        <v>519</v>
      </c>
      <c r="B521" s="19" t="s">
        <v>1717</v>
      </c>
      <c r="C521" s="19" t="s">
        <v>2200</v>
      </c>
      <c r="D521" s="19" t="s">
        <v>2201</v>
      </c>
      <c r="E521" s="19" t="s">
        <v>2202</v>
      </c>
      <c r="F521" s="19" t="s">
        <v>2203</v>
      </c>
      <c r="G521" s="51" t="s">
        <v>2204</v>
      </c>
      <c r="H521" s="19">
        <v>4</v>
      </c>
      <c r="I521" s="19">
        <v>4</v>
      </c>
      <c r="J521" s="19" t="s">
        <v>47</v>
      </c>
      <c r="K521" s="19">
        <f t="shared" si="81"/>
        <v>33000</v>
      </c>
      <c r="L521" s="19"/>
      <c r="M521" s="19">
        <v>33000</v>
      </c>
      <c r="N521" s="19"/>
      <c r="O521" s="19">
        <f t="shared" si="82"/>
        <v>7951.96</v>
      </c>
      <c r="P521" s="19">
        <v>4295</v>
      </c>
      <c r="Q521" s="19"/>
      <c r="R521" s="19"/>
      <c r="S521" s="19"/>
      <c r="T521" s="19"/>
      <c r="U521" s="19"/>
      <c r="V521" s="19">
        <v>500</v>
      </c>
      <c r="W521" s="19">
        <v>3156.96</v>
      </c>
      <c r="X521" s="19">
        <v>40000</v>
      </c>
      <c r="Y521" s="19">
        <f t="shared" si="83"/>
        <v>15000</v>
      </c>
      <c r="Z521" s="19">
        <v>15000</v>
      </c>
      <c r="AA521" s="19"/>
      <c r="AB521" s="19">
        <f t="shared" si="84"/>
        <v>80951.960000000006</v>
      </c>
      <c r="AC521" s="19">
        <f t="shared" si="85"/>
        <v>65951.960000000006</v>
      </c>
      <c r="AD521" s="19">
        <f t="shared" si="86"/>
        <v>16487.990000000002</v>
      </c>
      <c r="AE521" s="19" t="s">
        <v>53</v>
      </c>
      <c r="AF521" s="25">
        <v>15908.53</v>
      </c>
      <c r="AG521" s="31">
        <f t="shared" si="87"/>
        <v>3.6424484223243798E-2</v>
      </c>
      <c r="AH521" t="e">
        <f ca="1">IF(_xlfn.XLOOKUP(D521,'参考（不要动）'!A:A,'参考（不要动）'!B:B)&lt;1,"无养老金")</f>
        <v>#NAME?</v>
      </c>
      <c r="AI521" t="e">
        <f>IF(_xlfn.XLOOKUP(D521,'参考（不要动）'!D:D,'参考（不要动）'!E:E)&lt;1,"无公益岗工资")</f>
        <v>#N/A</v>
      </c>
      <c r="AJ521" t="e">
        <f ca="1">IF(_xlfn.XLOOKUP(D521,'参考（不要动）'!G:G,'参考（不要动）'!H:H)&lt;1,"无其他工资")</f>
        <v>#NAME?</v>
      </c>
      <c r="AK521" t="b">
        <f>IF(_xlfn.XLOOKUP(D521,'参考（不要动）'!J:J,'参考（不要动）'!K:K)&lt;1,"无低保金")</f>
        <v>0</v>
      </c>
      <c r="AL521" t="e">
        <f>IF(_xlfn.XLOOKUP(D521,'参考（不要动）'!M:M,'参考（不要动）'!N:N)&lt;1,"无五保金")</f>
        <v>#N/A</v>
      </c>
      <c r="AM521" t="e">
        <f>IF(_xlfn.XLOOKUP(D521,'参考（不要动）'!P:P,'参考（不要动）'!Q:Q)&lt;1,"无产业奖励2000元")</f>
        <v>#N/A</v>
      </c>
      <c r="AN521">
        <v>0</v>
      </c>
      <c r="AO521" t="str">
        <f t="shared" si="88"/>
        <v>合格</v>
      </c>
      <c r="AP521" s="31">
        <f t="shared" si="89"/>
        <v>0.375</v>
      </c>
      <c r="AQ521" s="31" t="str">
        <f t="shared" si="80"/>
        <v>合格</v>
      </c>
    </row>
    <row r="522" spans="1:43" ht="15">
      <c r="A522" s="18">
        <v>520</v>
      </c>
      <c r="B522" s="19" t="s">
        <v>1717</v>
      </c>
      <c r="C522" s="19" t="s">
        <v>2205</v>
      </c>
      <c r="D522" s="19" t="s">
        <v>2206</v>
      </c>
      <c r="E522" s="19" t="s">
        <v>2207</v>
      </c>
      <c r="F522" s="19" t="s">
        <v>2208</v>
      </c>
      <c r="G522" s="51" t="s">
        <v>2205</v>
      </c>
      <c r="H522" s="19">
        <v>4</v>
      </c>
      <c r="I522" s="19">
        <v>4</v>
      </c>
      <c r="J522" s="19" t="s">
        <v>47</v>
      </c>
      <c r="K522" s="19">
        <f t="shared" si="81"/>
        <v>21600</v>
      </c>
      <c r="L522" s="19"/>
      <c r="M522" s="19">
        <v>21600</v>
      </c>
      <c r="N522" s="19"/>
      <c r="O522" s="19">
        <f t="shared" si="82"/>
        <v>44.96</v>
      </c>
      <c r="P522" s="19"/>
      <c r="Q522" s="19"/>
      <c r="R522" s="19"/>
      <c r="S522" s="19"/>
      <c r="T522" s="19"/>
      <c r="U522" s="19"/>
      <c r="V522" s="19"/>
      <c r="W522" s="19">
        <v>44.96</v>
      </c>
      <c r="X522" s="19">
        <v>176000</v>
      </c>
      <c r="Y522" s="19">
        <f t="shared" si="83"/>
        <v>66000</v>
      </c>
      <c r="Z522" s="19">
        <v>66000</v>
      </c>
      <c r="AA522" s="19"/>
      <c r="AB522" s="19">
        <f t="shared" si="84"/>
        <v>197644.96</v>
      </c>
      <c r="AC522" s="19">
        <f t="shared" si="85"/>
        <v>131644.96</v>
      </c>
      <c r="AD522" s="19">
        <f t="shared" si="86"/>
        <v>32911.24</v>
      </c>
      <c r="AE522" s="19" t="s">
        <v>53</v>
      </c>
      <c r="AF522" s="25">
        <v>32783.85</v>
      </c>
      <c r="AG522" s="31">
        <f t="shared" si="87"/>
        <v>3.8857547237435299E-3</v>
      </c>
      <c r="AH522" t="e">
        <f ca="1">IF(_xlfn.XLOOKUP(D522,'参考（不要动）'!A:A,'参考（不要动）'!B:B)&lt;1,"无养老金")</f>
        <v>#NAME?</v>
      </c>
      <c r="AI522" t="e">
        <f>IF(_xlfn.XLOOKUP(D522,'参考（不要动）'!D:D,'参考（不要动）'!E:E)&lt;1,"无公益岗工资")</f>
        <v>#N/A</v>
      </c>
      <c r="AJ522" t="e">
        <f ca="1">IF(_xlfn.XLOOKUP(D522,'参考（不要动）'!G:G,'参考（不要动）'!H:H)&lt;1,"无其他工资")</f>
        <v>#NAME?</v>
      </c>
      <c r="AK522" t="e">
        <f>IF(_xlfn.XLOOKUP(D522,'参考（不要动）'!J:J,'参考（不要动）'!K:K)&lt;1,"无低保金")</f>
        <v>#N/A</v>
      </c>
      <c r="AL522" t="e">
        <f>IF(_xlfn.XLOOKUP(D522,'参考（不要动）'!M:M,'参考（不要动）'!N:N)&lt;1,"无五保金")</f>
        <v>#N/A</v>
      </c>
      <c r="AM522" t="e">
        <f>IF(_xlfn.XLOOKUP(D522,'参考（不要动）'!P:P,'参考（不要动）'!Q:Q)&lt;1,"无产业奖励2000元")</f>
        <v>#N/A</v>
      </c>
      <c r="AN522" t="e">
        <f>_xlfn.XLOOKUP(D522,'参考（不要动）'!S:S,'参考（不要动）'!W:W)</f>
        <v>#N/A</v>
      </c>
      <c r="AO522" t="str">
        <f t="shared" si="88"/>
        <v>合格</v>
      </c>
      <c r="AP522" s="31">
        <f t="shared" si="89"/>
        <v>0.375</v>
      </c>
      <c r="AQ522" s="31" t="str">
        <f t="shared" si="80"/>
        <v>合格</v>
      </c>
    </row>
    <row r="523" spans="1:43" ht="15">
      <c r="A523" s="18">
        <v>521</v>
      </c>
      <c r="B523" s="19" t="s">
        <v>1717</v>
      </c>
      <c r="C523" s="19" t="s">
        <v>2209</v>
      </c>
      <c r="D523" s="19" t="s">
        <v>2210</v>
      </c>
      <c r="E523" s="19" t="s">
        <v>2211</v>
      </c>
      <c r="F523" s="19" t="s">
        <v>2212</v>
      </c>
      <c r="G523" s="51" t="s">
        <v>2209</v>
      </c>
      <c r="H523" s="19">
        <v>3</v>
      </c>
      <c r="I523" s="19">
        <v>3</v>
      </c>
      <c r="J523" s="19" t="s">
        <v>47</v>
      </c>
      <c r="K523" s="19">
        <f t="shared" si="81"/>
        <v>14000</v>
      </c>
      <c r="L523" s="19"/>
      <c r="M523" s="19">
        <v>14000</v>
      </c>
      <c r="N523" s="19"/>
      <c r="O523" s="19">
        <f t="shared" si="82"/>
        <v>1742.88</v>
      </c>
      <c r="P523" s="19"/>
      <c r="Q523" s="19"/>
      <c r="R523" s="19"/>
      <c r="S523" s="19"/>
      <c r="T523" s="19"/>
      <c r="U523" s="19"/>
      <c r="V523" s="19"/>
      <c r="W523" s="19">
        <v>1742.88</v>
      </c>
      <c r="X523" s="19">
        <v>128000</v>
      </c>
      <c r="Y523" s="19">
        <f t="shared" si="83"/>
        <v>48000</v>
      </c>
      <c r="Z523" s="19">
        <v>48000</v>
      </c>
      <c r="AA523" s="19"/>
      <c r="AB523" s="19">
        <f t="shared" si="84"/>
        <v>143742.88</v>
      </c>
      <c r="AC523" s="19">
        <f t="shared" si="85"/>
        <v>95742.88</v>
      </c>
      <c r="AD523" s="19">
        <f t="shared" si="86"/>
        <v>31914.293333333299</v>
      </c>
      <c r="AE523" s="19" t="s">
        <v>53</v>
      </c>
      <c r="AF523" s="25">
        <v>31746.07</v>
      </c>
      <c r="AG523" s="31">
        <f t="shared" si="87"/>
        <v>5.2990286146694298E-3</v>
      </c>
      <c r="AH523" t="e">
        <f ca="1">IF(_xlfn.XLOOKUP(D523,'参考（不要动）'!A:A,'参考（不要动）'!B:B)&lt;1,"无养老金")</f>
        <v>#NAME?</v>
      </c>
      <c r="AI523" t="e">
        <f>IF(_xlfn.XLOOKUP(D523,'参考（不要动）'!D:D,'参考（不要动）'!E:E)&lt;1,"无公益岗工资")</f>
        <v>#N/A</v>
      </c>
      <c r="AJ523" t="e">
        <f ca="1">IF(_xlfn.XLOOKUP(D523,'参考（不要动）'!G:G,'参考（不要动）'!H:H)&lt;1,"无其他工资")</f>
        <v>#NAME?</v>
      </c>
      <c r="AK523" t="e">
        <f>IF(_xlfn.XLOOKUP(D523,'参考（不要动）'!J:J,'参考（不要动）'!K:K)&lt;1,"无低保金")</f>
        <v>#N/A</v>
      </c>
      <c r="AL523" t="e">
        <f>IF(_xlfn.XLOOKUP(D523,'参考（不要动）'!M:M,'参考（不要动）'!N:N)&lt;1,"无五保金")</f>
        <v>#N/A</v>
      </c>
      <c r="AM523" t="e">
        <f>IF(_xlfn.XLOOKUP(D523,'参考（不要动）'!P:P,'参考（不要动）'!Q:Q)&lt;1,"无产业奖励2000元")</f>
        <v>#N/A</v>
      </c>
      <c r="AN523" t="e">
        <f>_xlfn.XLOOKUP(D523,'参考（不要动）'!S:S,'参考（不要动）'!W:W)</f>
        <v>#N/A</v>
      </c>
      <c r="AO523" t="str">
        <f t="shared" si="88"/>
        <v>合格</v>
      </c>
      <c r="AP523" s="31">
        <f t="shared" si="89"/>
        <v>0.375</v>
      </c>
      <c r="AQ523" s="31" t="str">
        <f t="shared" si="80"/>
        <v>合格</v>
      </c>
    </row>
    <row r="524" spans="1:43" ht="15">
      <c r="A524" s="18">
        <v>522</v>
      </c>
      <c r="B524" s="19" t="s">
        <v>1717</v>
      </c>
      <c r="C524" s="19" t="s">
        <v>2213</v>
      </c>
      <c r="D524" s="19" t="s">
        <v>2214</v>
      </c>
      <c r="E524" s="19" t="s">
        <v>2215</v>
      </c>
      <c r="F524" s="19" t="s">
        <v>2216</v>
      </c>
      <c r="G524" s="51" t="s">
        <v>2213</v>
      </c>
      <c r="H524" s="19">
        <v>2</v>
      </c>
      <c r="I524" s="19">
        <v>2</v>
      </c>
      <c r="J524" s="19" t="s">
        <v>47</v>
      </c>
      <c r="K524" s="19">
        <f t="shared" si="81"/>
        <v>24000</v>
      </c>
      <c r="L524" s="19"/>
      <c r="M524" s="19">
        <v>24000</v>
      </c>
      <c r="N524" s="19"/>
      <c r="O524" s="19">
        <f t="shared" si="82"/>
        <v>4856.1899999999996</v>
      </c>
      <c r="P524" s="19"/>
      <c r="Q524" s="19"/>
      <c r="R524" s="19">
        <v>1980</v>
      </c>
      <c r="S524" s="19"/>
      <c r="T524" s="19"/>
      <c r="U524" s="19"/>
      <c r="V524" s="19"/>
      <c r="W524" s="19">
        <v>2876.19</v>
      </c>
      <c r="X524" s="19">
        <v>11200</v>
      </c>
      <c r="Y524" s="19">
        <f t="shared" si="83"/>
        <v>4200</v>
      </c>
      <c r="Z524" s="19">
        <v>4200</v>
      </c>
      <c r="AA524" s="19"/>
      <c r="AB524" s="19">
        <f t="shared" si="84"/>
        <v>40056.19</v>
      </c>
      <c r="AC524" s="19">
        <f t="shared" si="85"/>
        <v>35856.19</v>
      </c>
      <c r="AD524" s="19">
        <f t="shared" si="86"/>
        <v>17928.095000000001</v>
      </c>
      <c r="AE524" s="19" t="s">
        <v>53</v>
      </c>
      <c r="AF524" s="25">
        <v>16953.939999999999</v>
      </c>
      <c r="AG524" s="31">
        <f t="shared" si="87"/>
        <v>5.7458915154825499E-2</v>
      </c>
      <c r="AH524" t="e">
        <f ca="1">IF(_xlfn.XLOOKUP(D524,'参考（不要动）'!A:A,'参考（不要动）'!B:B)&lt;1,"无养老金")</f>
        <v>#NAME?</v>
      </c>
      <c r="AI524" t="e">
        <f>IF(_xlfn.XLOOKUP(D524,'参考（不要动）'!D:D,'参考（不要动）'!E:E)&lt;1,"无公益岗工资")</f>
        <v>#N/A</v>
      </c>
      <c r="AJ524" t="e">
        <f ca="1">IF(_xlfn.XLOOKUP(D524,'参考（不要动）'!G:G,'参考（不要动）'!H:H)&lt;1,"无其他工资")</f>
        <v>#NAME?</v>
      </c>
      <c r="AK524" t="e">
        <f>IF(_xlfn.XLOOKUP(D524,'参考（不要动）'!J:J,'参考（不要动）'!K:K)&lt;1,"无低保金")</f>
        <v>#N/A</v>
      </c>
      <c r="AL524" t="e">
        <f>IF(_xlfn.XLOOKUP(D524,'参考（不要动）'!M:M,'参考（不要动）'!N:N)&lt;1,"无五保金")</f>
        <v>#N/A</v>
      </c>
      <c r="AM524" t="e">
        <f>IF(_xlfn.XLOOKUP(D524,'参考（不要动）'!P:P,'参考（不要动）'!Q:Q)&lt;1,"无产业奖励2000元")</f>
        <v>#N/A</v>
      </c>
      <c r="AN524" t="e">
        <f>_xlfn.XLOOKUP(D524,'参考（不要动）'!S:S,'参考（不要动）'!W:W)</f>
        <v>#N/A</v>
      </c>
      <c r="AO524" t="str">
        <f t="shared" si="88"/>
        <v>合格</v>
      </c>
      <c r="AP524" s="31">
        <f t="shared" si="89"/>
        <v>0.375</v>
      </c>
      <c r="AQ524" s="31" t="str">
        <f t="shared" si="80"/>
        <v>合格</v>
      </c>
    </row>
    <row r="525" spans="1:43" ht="15">
      <c r="A525" s="18">
        <v>523</v>
      </c>
      <c r="B525" s="19" t="s">
        <v>1717</v>
      </c>
      <c r="C525" s="19" t="s">
        <v>2217</v>
      </c>
      <c r="D525" s="19" t="s">
        <v>2218</v>
      </c>
      <c r="E525" s="19" t="s">
        <v>2219</v>
      </c>
      <c r="F525" s="19" t="s">
        <v>2220</v>
      </c>
      <c r="G525" s="51" t="s">
        <v>2217</v>
      </c>
      <c r="H525" s="19">
        <v>3</v>
      </c>
      <c r="I525" s="19">
        <v>3</v>
      </c>
      <c r="J525" s="19" t="s">
        <v>47</v>
      </c>
      <c r="K525" s="19">
        <f t="shared" si="81"/>
        <v>48760</v>
      </c>
      <c r="L525" s="19">
        <v>8760</v>
      </c>
      <c r="M525" s="19">
        <v>40000</v>
      </c>
      <c r="N525" s="19">
        <v>0</v>
      </c>
      <c r="O525" s="19">
        <f t="shared" si="82"/>
        <v>4901.3599999999997</v>
      </c>
      <c r="P525" s="19">
        <v>4295</v>
      </c>
      <c r="Q525" s="19">
        <v>0</v>
      </c>
      <c r="R525" s="19">
        <v>0</v>
      </c>
      <c r="S525" s="19">
        <v>0</v>
      </c>
      <c r="T525" s="19">
        <v>0</v>
      </c>
      <c r="U525" s="19"/>
      <c r="V525" s="19"/>
      <c r="W525" s="19">
        <v>606.36</v>
      </c>
      <c r="X525" s="19">
        <v>35200</v>
      </c>
      <c r="Y525" s="19">
        <f t="shared" si="83"/>
        <v>13200</v>
      </c>
      <c r="Z525" s="19">
        <v>13200</v>
      </c>
      <c r="AA525" s="19"/>
      <c r="AB525" s="19">
        <f t="shared" si="84"/>
        <v>88861.36</v>
      </c>
      <c r="AC525" s="19">
        <f t="shared" si="85"/>
        <v>75661.36</v>
      </c>
      <c r="AD525" s="19">
        <f t="shared" si="86"/>
        <v>25220.453333333298</v>
      </c>
      <c r="AE525" s="19" t="s">
        <v>48</v>
      </c>
      <c r="AF525" s="25">
        <v>23663.33</v>
      </c>
      <c r="AG525" s="31">
        <f t="shared" si="87"/>
        <v>6.5803220989323799E-2</v>
      </c>
      <c r="AH525" t="e">
        <f ca="1">IF(_xlfn.XLOOKUP(D525,'参考（不要动）'!A:A,'参考（不要动）'!B:B)&lt;1,"无养老金")</f>
        <v>#NAME?</v>
      </c>
      <c r="AI525" t="b">
        <f>IF(_xlfn.XLOOKUP(D525,'参考（不要动）'!D:D,'参考（不要动）'!E:E)&lt;1,"无公益岗工资")</f>
        <v>0</v>
      </c>
      <c r="AJ525" t="e">
        <f ca="1">IF(_xlfn.XLOOKUP(D525,'参考（不要动）'!G:G,'参考（不要动）'!H:H)&lt;1,"无其他工资")</f>
        <v>#NAME?</v>
      </c>
      <c r="AK525" t="b">
        <f>IF(_xlfn.XLOOKUP(D525,'参考（不要动）'!J:J,'参考（不要动）'!K:K)&lt;1,"无低保金")</f>
        <v>0</v>
      </c>
      <c r="AL525" t="e">
        <f>IF(_xlfn.XLOOKUP(D525,'参考（不要动）'!M:M,'参考（不要动）'!N:N)&lt;1,"无五保金")</f>
        <v>#N/A</v>
      </c>
      <c r="AM525" t="e">
        <f>IF(_xlfn.XLOOKUP(D525,'参考（不要动）'!P:P,'参考（不要动）'!Q:Q)&lt;1,"无产业奖励2000元")</f>
        <v>#N/A</v>
      </c>
      <c r="AN525" t="e">
        <f>_xlfn.XLOOKUP(D525,'参考（不要动）'!S:S,'参考（不要动）'!W:W)</f>
        <v>#N/A</v>
      </c>
      <c r="AO525" t="str">
        <f t="shared" si="88"/>
        <v>合格</v>
      </c>
      <c r="AP525" s="31">
        <f t="shared" si="89"/>
        <v>0.375</v>
      </c>
      <c r="AQ525" s="31" t="str">
        <f t="shared" si="80"/>
        <v>合格</v>
      </c>
    </row>
    <row r="526" spans="1:43" ht="15">
      <c r="A526" s="18">
        <v>524</v>
      </c>
      <c r="B526" s="19" t="s">
        <v>1717</v>
      </c>
      <c r="C526" s="19" t="s">
        <v>2221</v>
      </c>
      <c r="D526" s="19" t="s">
        <v>2222</v>
      </c>
      <c r="E526" s="19" t="s">
        <v>2223</v>
      </c>
      <c r="F526" s="19" t="s">
        <v>2224</v>
      </c>
      <c r="G526" s="51" t="s">
        <v>2221</v>
      </c>
      <c r="H526" s="19">
        <v>3</v>
      </c>
      <c r="I526" s="19">
        <v>3</v>
      </c>
      <c r="J526" s="19" t="s">
        <v>47</v>
      </c>
      <c r="K526" s="19">
        <f t="shared" si="81"/>
        <v>80000</v>
      </c>
      <c r="L526" s="19"/>
      <c r="M526" s="19">
        <v>80000</v>
      </c>
      <c r="N526" s="19"/>
      <c r="O526" s="19">
        <f t="shared" si="82"/>
        <v>1918.92</v>
      </c>
      <c r="P526" s="19"/>
      <c r="Q526" s="19"/>
      <c r="R526" s="19"/>
      <c r="S526" s="19"/>
      <c r="T526" s="19"/>
      <c r="U526" s="19"/>
      <c r="V526" s="19"/>
      <c r="W526" s="19">
        <v>1918.92</v>
      </c>
      <c r="X526" s="19">
        <v>22400</v>
      </c>
      <c r="Y526" s="19">
        <f t="shared" si="83"/>
        <v>8400</v>
      </c>
      <c r="Z526" s="19">
        <v>8400</v>
      </c>
      <c r="AA526" s="19"/>
      <c r="AB526" s="19">
        <f t="shared" si="84"/>
        <v>104318.92</v>
      </c>
      <c r="AC526" s="19">
        <f t="shared" si="85"/>
        <v>95918.92</v>
      </c>
      <c r="AD526" s="19">
        <f t="shared" si="86"/>
        <v>31972.973333333299</v>
      </c>
      <c r="AE526" s="19" t="s">
        <v>53</v>
      </c>
      <c r="AF526" s="25">
        <v>31672.53</v>
      </c>
      <c r="AG526" s="31">
        <f t="shared" si="87"/>
        <v>9.4859278161012108E-3</v>
      </c>
      <c r="AH526" t="e">
        <f ca="1">IF(_xlfn.XLOOKUP(D526,'参考（不要动）'!A:A,'参考（不要动）'!B:B)&lt;1,"无养老金")</f>
        <v>#NAME?</v>
      </c>
      <c r="AI526" t="e">
        <f>IF(_xlfn.XLOOKUP(D526,'参考（不要动）'!D:D,'参考（不要动）'!E:E)&lt;1,"无公益岗工资")</f>
        <v>#N/A</v>
      </c>
      <c r="AJ526" t="e">
        <f ca="1">IF(_xlfn.XLOOKUP(D526,'参考（不要动）'!G:G,'参考（不要动）'!H:H)&lt;1,"无其他工资")</f>
        <v>#NAME?</v>
      </c>
      <c r="AK526" t="e">
        <f>IF(_xlfn.XLOOKUP(D526,'参考（不要动）'!J:J,'参考（不要动）'!K:K)&lt;1,"无低保金")</f>
        <v>#N/A</v>
      </c>
      <c r="AL526" t="e">
        <f>IF(_xlfn.XLOOKUP(D526,'参考（不要动）'!M:M,'参考（不要动）'!N:N)&lt;1,"无五保金")</f>
        <v>#N/A</v>
      </c>
      <c r="AM526" t="e">
        <f>IF(_xlfn.XLOOKUP(D526,'参考（不要动）'!P:P,'参考（不要动）'!Q:Q)&lt;1,"无产业奖励2000元")</f>
        <v>#N/A</v>
      </c>
      <c r="AN526" t="e">
        <f>_xlfn.XLOOKUP(D526,'参考（不要动）'!S:S,'参考（不要动）'!W:W)</f>
        <v>#N/A</v>
      </c>
      <c r="AO526" t="str">
        <f t="shared" si="88"/>
        <v>合格</v>
      </c>
      <c r="AP526" s="31">
        <f t="shared" si="89"/>
        <v>0.375</v>
      </c>
      <c r="AQ526" s="31" t="str">
        <f t="shared" si="80"/>
        <v>合格</v>
      </c>
    </row>
    <row r="527" spans="1:43" ht="15">
      <c r="A527" s="18">
        <v>525</v>
      </c>
      <c r="B527" s="19" t="s">
        <v>1717</v>
      </c>
      <c r="C527" s="19" t="s">
        <v>2225</v>
      </c>
      <c r="D527" s="19" t="s">
        <v>2226</v>
      </c>
      <c r="E527" s="19" t="s">
        <v>2227</v>
      </c>
      <c r="F527" s="19" t="s">
        <v>2228</v>
      </c>
      <c r="G527" s="51" t="s">
        <v>2225</v>
      </c>
      <c r="H527" s="19">
        <v>3</v>
      </c>
      <c r="I527" s="19">
        <v>3</v>
      </c>
      <c r="J527" s="19" t="s">
        <v>47</v>
      </c>
      <c r="K527" s="19">
        <f t="shared" si="81"/>
        <v>90000</v>
      </c>
      <c r="L527" s="19"/>
      <c r="M527" s="19">
        <v>90000</v>
      </c>
      <c r="N527" s="19"/>
      <c r="O527" s="19">
        <f t="shared" si="82"/>
        <v>1757.86</v>
      </c>
      <c r="P527" s="19"/>
      <c r="Q527" s="19"/>
      <c r="R527" s="19"/>
      <c r="S527" s="19"/>
      <c r="T527" s="19"/>
      <c r="U527" s="19"/>
      <c r="V527" s="19"/>
      <c r="W527" s="19">
        <v>1757.86</v>
      </c>
      <c r="X527" s="19">
        <v>38400</v>
      </c>
      <c r="Y527" s="19">
        <f t="shared" si="83"/>
        <v>14400</v>
      </c>
      <c r="Z527" s="19">
        <v>14400</v>
      </c>
      <c r="AA527" s="19"/>
      <c r="AB527" s="19">
        <f t="shared" si="84"/>
        <v>130157.86</v>
      </c>
      <c r="AC527" s="19">
        <f t="shared" si="85"/>
        <v>115757.86</v>
      </c>
      <c r="AD527" s="19">
        <f t="shared" si="86"/>
        <v>38585.953333333302</v>
      </c>
      <c r="AE527" s="19" t="s">
        <v>53</v>
      </c>
      <c r="AF527" s="25">
        <v>36643.760000000002</v>
      </c>
      <c r="AG527" s="31">
        <f t="shared" si="87"/>
        <v>5.3002020898873403E-2</v>
      </c>
      <c r="AH527" t="e">
        <f ca="1">IF(_xlfn.XLOOKUP(D527,'参考（不要动）'!A:A,'参考（不要动）'!B:B)&lt;1,"无养老金")</f>
        <v>#NAME?</v>
      </c>
      <c r="AI527" t="e">
        <f>IF(_xlfn.XLOOKUP(D527,'参考（不要动）'!D:D,'参考（不要动）'!E:E)&lt;1,"无公益岗工资")</f>
        <v>#N/A</v>
      </c>
      <c r="AJ527" t="e">
        <f ca="1">IF(_xlfn.XLOOKUP(D527,'参考（不要动）'!G:G,'参考（不要动）'!H:H)&lt;1,"无其他工资")</f>
        <v>#NAME?</v>
      </c>
      <c r="AK527" t="e">
        <f>IF(_xlfn.XLOOKUP(D527,'参考（不要动）'!J:J,'参考（不要动）'!K:K)&lt;1,"无低保金")</f>
        <v>#N/A</v>
      </c>
      <c r="AL527" t="e">
        <f>IF(_xlfn.XLOOKUP(D527,'参考（不要动）'!M:M,'参考（不要动）'!N:N)&lt;1,"无五保金")</f>
        <v>#N/A</v>
      </c>
      <c r="AM527" t="e">
        <f>IF(_xlfn.XLOOKUP(D527,'参考（不要动）'!P:P,'参考（不要动）'!Q:Q)&lt;1,"无产业奖励2000元")</f>
        <v>#N/A</v>
      </c>
      <c r="AN527" t="e">
        <f>_xlfn.XLOOKUP(D527,'参考（不要动）'!S:S,'参考（不要动）'!W:W)</f>
        <v>#N/A</v>
      </c>
      <c r="AO527" t="str">
        <f t="shared" si="88"/>
        <v>合格</v>
      </c>
      <c r="AP527" s="31">
        <f t="shared" si="89"/>
        <v>0.375</v>
      </c>
      <c r="AQ527" s="31" t="str">
        <f t="shared" si="80"/>
        <v>合格</v>
      </c>
    </row>
    <row r="528" spans="1:43" ht="15">
      <c r="A528" s="18">
        <v>526</v>
      </c>
      <c r="B528" s="19" t="s">
        <v>1717</v>
      </c>
      <c r="C528" s="19" t="s">
        <v>2229</v>
      </c>
      <c r="D528" s="19" t="s">
        <v>2230</v>
      </c>
      <c r="E528" s="19" t="s">
        <v>2231</v>
      </c>
      <c r="F528" s="19" t="s">
        <v>2232</v>
      </c>
      <c r="G528" s="51" t="s">
        <v>2229</v>
      </c>
      <c r="H528" s="19">
        <v>2</v>
      </c>
      <c r="I528" s="19">
        <v>2</v>
      </c>
      <c r="J528" s="19" t="s">
        <v>47</v>
      </c>
      <c r="K528" s="19">
        <f t="shared" si="81"/>
        <v>50000</v>
      </c>
      <c r="L528" s="19"/>
      <c r="M528" s="19">
        <v>50000</v>
      </c>
      <c r="N528" s="19"/>
      <c r="O528" s="19">
        <f t="shared" si="82"/>
        <v>3308.3</v>
      </c>
      <c r="P528" s="19"/>
      <c r="Q528" s="19"/>
      <c r="R528" s="19"/>
      <c r="S528" s="19"/>
      <c r="T528" s="19"/>
      <c r="U528" s="19"/>
      <c r="V528" s="19"/>
      <c r="W528" s="19">
        <v>3308.3</v>
      </c>
      <c r="X528" s="19">
        <v>12800</v>
      </c>
      <c r="Y528" s="19">
        <f t="shared" si="83"/>
        <v>4800</v>
      </c>
      <c r="Z528" s="19">
        <v>4800</v>
      </c>
      <c r="AA528" s="19"/>
      <c r="AB528" s="19">
        <f t="shared" si="84"/>
        <v>66108.3</v>
      </c>
      <c r="AC528" s="19">
        <f t="shared" si="85"/>
        <v>61308.3</v>
      </c>
      <c r="AD528" s="19">
        <f t="shared" si="86"/>
        <v>30654.15</v>
      </c>
      <c r="AE528" s="19" t="s">
        <v>53</v>
      </c>
      <c r="AF528" s="25">
        <v>30182.1</v>
      </c>
      <c r="AG528" s="31">
        <f t="shared" si="87"/>
        <v>1.5640064806623898E-2</v>
      </c>
      <c r="AH528" t="e">
        <f ca="1">IF(_xlfn.XLOOKUP(D528,'参考（不要动）'!A:A,'参考（不要动）'!B:B)&lt;1,"无养老金")</f>
        <v>#NAME?</v>
      </c>
      <c r="AI528" t="e">
        <f>IF(_xlfn.XLOOKUP(D528,'参考（不要动）'!D:D,'参考（不要动）'!E:E)&lt;1,"无公益岗工资")</f>
        <v>#N/A</v>
      </c>
      <c r="AJ528" t="e">
        <f ca="1">IF(_xlfn.XLOOKUP(D528,'参考（不要动）'!G:G,'参考（不要动）'!H:H)&lt;1,"无其他工资")</f>
        <v>#NAME?</v>
      </c>
      <c r="AK528" t="e">
        <f>IF(_xlfn.XLOOKUP(D528,'参考（不要动）'!J:J,'参考（不要动）'!K:K)&lt;1,"无低保金")</f>
        <v>#N/A</v>
      </c>
      <c r="AL528" t="e">
        <f>IF(_xlfn.XLOOKUP(D528,'参考（不要动）'!M:M,'参考（不要动）'!N:N)&lt;1,"无五保金")</f>
        <v>#N/A</v>
      </c>
      <c r="AM528" t="e">
        <f>IF(_xlfn.XLOOKUP(D528,'参考（不要动）'!P:P,'参考（不要动）'!Q:Q)&lt;1,"无产业奖励2000元")</f>
        <v>#N/A</v>
      </c>
      <c r="AN528" t="e">
        <f>_xlfn.XLOOKUP(D528,'参考（不要动）'!S:S,'参考（不要动）'!W:W)</f>
        <v>#N/A</v>
      </c>
      <c r="AO528" t="str">
        <f t="shared" si="88"/>
        <v>合格</v>
      </c>
      <c r="AP528" s="31">
        <f t="shared" si="89"/>
        <v>0.375</v>
      </c>
      <c r="AQ528" s="31" t="str">
        <f t="shared" si="80"/>
        <v>合格</v>
      </c>
    </row>
    <row r="529" spans="1:43" ht="15">
      <c r="A529" s="18">
        <v>527</v>
      </c>
      <c r="B529" s="19" t="s">
        <v>1717</v>
      </c>
      <c r="C529" s="19" t="s">
        <v>2233</v>
      </c>
      <c r="D529" s="19" t="s">
        <v>2234</v>
      </c>
      <c r="E529" s="19" t="s">
        <v>2235</v>
      </c>
      <c r="F529" s="19" t="s">
        <v>2236</v>
      </c>
      <c r="G529" s="51" t="s">
        <v>2237</v>
      </c>
      <c r="H529" s="19">
        <v>4</v>
      </c>
      <c r="I529" s="19">
        <v>4</v>
      </c>
      <c r="J529" s="19" t="s">
        <v>47</v>
      </c>
      <c r="K529" s="19">
        <f t="shared" si="81"/>
        <v>50000</v>
      </c>
      <c r="L529" s="19"/>
      <c r="M529" s="19">
        <v>50000</v>
      </c>
      <c r="N529" s="19"/>
      <c r="O529" s="19">
        <f t="shared" si="82"/>
        <v>10775.12</v>
      </c>
      <c r="P529" s="19">
        <v>4295</v>
      </c>
      <c r="Q529" s="19"/>
      <c r="R529" s="19">
        <v>1980</v>
      </c>
      <c r="S529" s="19"/>
      <c r="T529" s="19"/>
      <c r="U529" s="19"/>
      <c r="V529" s="19">
        <v>1000</v>
      </c>
      <c r="W529" s="19">
        <v>3500.12</v>
      </c>
      <c r="X529" s="19">
        <v>32000</v>
      </c>
      <c r="Y529" s="19">
        <f t="shared" si="83"/>
        <v>12000</v>
      </c>
      <c r="Z529" s="19">
        <v>12000</v>
      </c>
      <c r="AA529" s="19"/>
      <c r="AB529" s="19">
        <f t="shared" si="84"/>
        <v>92775.12</v>
      </c>
      <c r="AC529" s="19">
        <f t="shared" si="85"/>
        <v>80775.12</v>
      </c>
      <c r="AD529" s="19">
        <f t="shared" si="86"/>
        <v>20193.78</v>
      </c>
      <c r="AE529" s="19" t="s">
        <v>53</v>
      </c>
      <c r="AF529" s="25">
        <v>16482.669999999998</v>
      </c>
      <c r="AG529" s="32">
        <f t="shared" si="87"/>
        <v>0.22515223565114201</v>
      </c>
      <c r="AH529" t="e">
        <f ca="1">IF(_xlfn.XLOOKUP(D529,'参考（不要动）'!A:A,'参考（不要动）'!B:B)&lt;1,"无养老金")</f>
        <v>#NAME?</v>
      </c>
      <c r="AI529" t="e">
        <f>IF(_xlfn.XLOOKUP(D529,'参考（不要动）'!D:D,'参考（不要动）'!E:E)&lt;1,"无公益岗工资")</f>
        <v>#N/A</v>
      </c>
      <c r="AJ529" t="e">
        <f ca="1">IF(_xlfn.XLOOKUP(D529,'参考（不要动）'!G:G,'参考（不要动）'!H:H)&lt;1,"无其他工资")</f>
        <v>#NAME?</v>
      </c>
      <c r="AK529" t="b">
        <f>IF(_xlfn.XLOOKUP(D529,'参考（不要动）'!J:J,'参考（不要动）'!K:K)&lt;1,"无低保金")</f>
        <v>0</v>
      </c>
      <c r="AL529" t="e">
        <f>IF(_xlfn.XLOOKUP(D529,'参考（不要动）'!M:M,'参考（不要动）'!N:N)&lt;1,"无五保金")</f>
        <v>#N/A</v>
      </c>
      <c r="AM529" t="e">
        <f>IF(_xlfn.XLOOKUP(D529,'参考（不要动）'!P:P,'参考（不要动）'!Q:Q)&lt;1,"无产业奖励2000元")</f>
        <v>#N/A</v>
      </c>
      <c r="AN529">
        <v>0</v>
      </c>
      <c r="AO529" t="str">
        <f t="shared" si="88"/>
        <v>合格</v>
      </c>
      <c r="AP529" s="31">
        <f t="shared" si="89"/>
        <v>0.375</v>
      </c>
      <c r="AQ529" s="31" t="str">
        <f t="shared" si="80"/>
        <v>合格</v>
      </c>
    </row>
    <row r="530" spans="1:43" ht="15">
      <c r="A530" s="18">
        <v>528</v>
      </c>
      <c r="B530" s="19" t="s">
        <v>1717</v>
      </c>
      <c r="C530" s="19" t="s">
        <v>2238</v>
      </c>
      <c r="D530" s="19" t="s">
        <v>2239</v>
      </c>
      <c r="E530" s="19" t="s">
        <v>2240</v>
      </c>
      <c r="F530" s="19" t="s">
        <v>2241</v>
      </c>
      <c r="G530" s="51" t="s">
        <v>2238</v>
      </c>
      <c r="H530" s="19">
        <v>3</v>
      </c>
      <c r="I530" s="19">
        <v>3</v>
      </c>
      <c r="J530" s="19" t="s">
        <v>47</v>
      </c>
      <c r="K530" s="19">
        <f t="shared" si="81"/>
        <v>48760</v>
      </c>
      <c r="L530" s="19">
        <v>8760</v>
      </c>
      <c r="M530" s="19">
        <v>40000</v>
      </c>
      <c r="N530" s="19"/>
      <c r="O530" s="19">
        <f t="shared" si="82"/>
        <v>3846.36</v>
      </c>
      <c r="P530" s="19"/>
      <c r="Q530" s="19"/>
      <c r="R530" s="19">
        <v>2040</v>
      </c>
      <c r="S530" s="19"/>
      <c r="T530" s="19"/>
      <c r="U530" s="19"/>
      <c r="V530" s="19">
        <v>1200</v>
      </c>
      <c r="W530" s="19">
        <v>606.36</v>
      </c>
      <c r="X530" s="19">
        <v>35200</v>
      </c>
      <c r="Y530" s="19">
        <f t="shared" si="83"/>
        <v>13200</v>
      </c>
      <c r="Z530" s="19">
        <v>13200</v>
      </c>
      <c r="AA530" s="19"/>
      <c r="AB530" s="19">
        <f t="shared" si="84"/>
        <v>87806.36</v>
      </c>
      <c r="AC530" s="19">
        <f t="shared" si="85"/>
        <v>74606.36</v>
      </c>
      <c r="AD530" s="19">
        <f t="shared" si="86"/>
        <v>24868.7866666667</v>
      </c>
      <c r="AE530" s="19" t="s">
        <v>48</v>
      </c>
      <c r="AF530" s="25">
        <v>23049.18</v>
      </c>
      <c r="AG530" s="31">
        <f t="shared" si="87"/>
        <v>7.8944529335390604E-2</v>
      </c>
      <c r="AH530" t="e">
        <f ca="1">IF(_xlfn.XLOOKUP(D530,'参考（不要动）'!A:A,'参考（不要动）'!B:B)&lt;1,"无养老金")</f>
        <v>#NAME?</v>
      </c>
      <c r="AI530" t="b">
        <f>IF(_xlfn.XLOOKUP(D530,'参考（不要动）'!D:D,'参考（不要动）'!E:E)&lt;1,"无公益岗工资")</f>
        <v>0</v>
      </c>
      <c r="AJ530" t="e">
        <f ca="1">IF(_xlfn.XLOOKUP(D530,'参考（不要动）'!G:G,'参考（不要动）'!H:H)&lt;1,"无其他工资")</f>
        <v>#NAME?</v>
      </c>
      <c r="AK530" t="e">
        <f>IF(_xlfn.XLOOKUP(D530,'参考（不要动）'!J:J,'参考（不要动）'!K:K)&lt;1,"无低保金")</f>
        <v>#N/A</v>
      </c>
      <c r="AL530" t="e">
        <f>IF(_xlfn.XLOOKUP(D530,'参考（不要动）'!M:M,'参考（不要动）'!N:N)&lt;1,"无五保金")</f>
        <v>#N/A</v>
      </c>
      <c r="AM530" t="e">
        <f>IF(_xlfn.XLOOKUP(D530,'参考（不要动）'!P:P,'参考（不要动）'!Q:Q)&lt;1,"无产业奖励2000元")</f>
        <v>#N/A</v>
      </c>
      <c r="AN530">
        <v>0</v>
      </c>
      <c r="AO530" t="str">
        <f t="shared" si="88"/>
        <v>合格</v>
      </c>
      <c r="AP530" s="31">
        <f t="shared" si="89"/>
        <v>0.375</v>
      </c>
      <c r="AQ530" s="31" t="str">
        <f t="shared" si="80"/>
        <v>合格</v>
      </c>
    </row>
    <row r="531" spans="1:43" ht="15">
      <c r="A531" s="18">
        <v>529</v>
      </c>
      <c r="B531" s="19" t="s">
        <v>1717</v>
      </c>
      <c r="C531" s="19" t="s">
        <v>2242</v>
      </c>
      <c r="D531" s="19" t="s">
        <v>2243</v>
      </c>
      <c r="E531" s="19" t="s">
        <v>2244</v>
      </c>
      <c r="F531" s="19" t="s">
        <v>2245</v>
      </c>
      <c r="G531" s="51" t="s">
        <v>2242</v>
      </c>
      <c r="H531" s="19">
        <v>4</v>
      </c>
      <c r="I531" s="19">
        <v>4</v>
      </c>
      <c r="J531" s="19" t="s">
        <v>47</v>
      </c>
      <c r="K531" s="19">
        <f t="shared" si="81"/>
        <v>60000</v>
      </c>
      <c r="L531" s="19"/>
      <c r="M531" s="19">
        <v>60000</v>
      </c>
      <c r="N531" s="19"/>
      <c r="O531" s="19">
        <f t="shared" si="82"/>
        <v>3596.44</v>
      </c>
      <c r="P531" s="19"/>
      <c r="Q531" s="19"/>
      <c r="R531" s="19"/>
      <c r="S531" s="19"/>
      <c r="T531" s="19"/>
      <c r="U531" s="19"/>
      <c r="V531" s="19"/>
      <c r="W531" s="19">
        <v>3596.44</v>
      </c>
      <c r="X531" s="19">
        <v>54400</v>
      </c>
      <c r="Y531" s="19">
        <f t="shared" si="83"/>
        <v>19200</v>
      </c>
      <c r="Z531" s="19">
        <v>19200</v>
      </c>
      <c r="AA531" s="19"/>
      <c r="AB531" s="19">
        <f t="shared" si="84"/>
        <v>117996.44</v>
      </c>
      <c r="AC531" s="19">
        <f t="shared" si="85"/>
        <v>98796.44</v>
      </c>
      <c r="AD531" s="19">
        <f t="shared" si="86"/>
        <v>24699.11</v>
      </c>
      <c r="AE531" s="19" t="s">
        <v>53</v>
      </c>
      <c r="AF531" s="25">
        <v>24012.65</v>
      </c>
      <c r="AG531" s="31">
        <f t="shared" si="87"/>
        <v>2.8587432041028302E-2</v>
      </c>
      <c r="AH531" t="e">
        <f ca="1">IF(_xlfn.XLOOKUP(D531,'参考（不要动）'!A:A,'参考（不要动）'!B:B)&lt;1,"无养老金")</f>
        <v>#NAME?</v>
      </c>
      <c r="AI531" t="e">
        <f>IF(_xlfn.XLOOKUP(D531,'参考（不要动）'!D:D,'参考（不要动）'!E:E)&lt;1,"无公益岗工资")</f>
        <v>#N/A</v>
      </c>
      <c r="AJ531" t="e">
        <f ca="1">IF(_xlfn.XLOOKUP(D531,'参考（不要动）'!G:G,'参考（不要动）'!H:H)&lt;1,"无其他工资")</f>
        <v>#NAME?</v>
      </c>
      <c r="AK531" t="e">
        <f>IF(_xlfn.XLOOKUP(D531,'参考（不要动）'!J:J,'参考（不要动）'!K:K)&lt;1,"无低保金")</f>
        <v>#N/A</v>
      </c>
      <c r="AL531" t="e">
        <f>IF(_xlfn.XLOOKUP(D531,'参考（不要动）'!M:M,'参考（不要动）'!N:N)&lt;1,"无五保金")</f>
        <v>#N/A</v>
      </c>
      <c r="AM531" t="e">
        <f>IF(_xlfn.XLOOKUP(D531,'参考（不要动）'!P:P,'参考（不要动）'!Q:Q)&lt;1,"无产业奖励2000元")</f>
        <v>#N/A</v>
      </c>
      <c r="AN531" t="e">
        <f>_xlfn.XLOOKUP(D531,'参考（不要动）'!S:S,'参考（不要动）'!W:W)</f>
        <v>#N/A</v>
      </c>
      <c r="AO531" t="str">
        <f t="shared" si="88"/>
        <v>合格</v>
      </c>
      <c r="AP531" s="31">
        <f t="shared" si="89"/>
        <v>0.35294117647058798</v>
      </c>
      <c r="AQ531" s="31" t="str">
        <f t="shared" si="80"/>
        <v>合格</v>
      </c>
    </row>
    <row r="532" spans="1:43" ht="15">
      <c r="A532" s="18">
        <v>530</v>
      </c>
      <c r="B532" s="19" t="s">
        <v>1717</v>
      </c>
      <c r="C532" s="19" t="s">
        <v>2246</v>
      </c>
      <c r="D532" s="19" t="s">
        <v>2247</v>
      </c>
      <c r="E532" s="19" t="s">
        <v>2248</v>
      </c>
      <c r="F532" s="19" t="s">
        <v>2249</v>
      </c>
      <c r="G532" s="51" t="s">
        <v>2246</v>
      </c>
      <c r="H532" s="19">
        <v>2</v>
      </c>
      <c r="I532" s="19">
        <v>2</v>
      </c>
      <c r="J532" s="19" t="s">
        <v>47</v>
      </c>
      <c r="K532" s="19">
        <f t="shared" si="81"/>
        <v>0</v>
      </c>
      <c r="L532" s="19"/>
      <c r="M532" s="19"/>
      <c r="N532" s="19"/>
      <c r="O532" s="19">
        <f t="shared" si="82"/>
        <v>16133.6</v>
      </c>
      <c r="P532" s="19"/>
      <c r="Q532" s="19"/>
      <c r="R532" s="19">
        <v>3960</v>
      </c>
      <c r="S532" s="19"/>
      <c r="T532" s="19"/>
      <c r="U532" s="19"/>
      <c r="V532" s="19"/>
      <c r="W532" s="19">
        <v>12173.6</v>
      </c>
      <c r="X532" s="19">
        <v>15300</v>
      </c>
      <c r="Y532" s="19">
        <f t="shared" si="83"/>
        <v>5400</v>
      </c>
      <c r="Z532" s="19">
        <v>5400</v>
      </c>
      <c r="AA532" s="19"/>
      <c r="AB532" s="19">
        <f t="shared" si="84"/>
        <v>31433.599999999999</v>
      </c>
      <c r="AC532" s="19">
        <f t="shared" si="85"/>
        <v>26033.599999999999</v>
      </c>
      <c r="AD532" s="19">
        <f t="shared" si="86"/>
        <v>13016.8</v>
      </c>
      <c r="AE532" s="19" t="s">
        <v>53</v>
      </c>
      <c r="AF532" s="25">
        <v>10320.370000000001</v>
      </c>
      <c r="AG532" s="32">
        <f t="shared" si="87"/>
        <v>0.26127260941225899</v>
      </c>
      <c r="AH532" t="e">
        <f ca="1">IF(_xlfn.XLOOKUP(D532,'参考（不要动）'!A:A,'参考（不要动）'!B:B)&lt;1,"无养老金")</f>
        <v>#NAME?</v>
      </c>
      <c r="AI532" t="e">
        <f>IF(_xlfn.XLOOKUP(D532,'参考（不要动）'!D:D,'参考（不要动）'!E:E)&lt;1,"无公益岗工资")</f>
        <v>#N/A</v>
      </c>
      <c r="AJ532" t="e">
        <f ca="1">IF(_xlfn.XLOOKUP(D532,'参考（不要动）'!G:G,'参考（不要动）'!H:H)&lt;1,"无其他工资")</f>
        <v>#NAME?</v>
      </c>
      <c r="AK532" t="e">
        <f>IF(_xlfn.XLOOKUP(D532,'参考（不要动）'!J:J,'参考（不要动）'!K:K)&lt;1,"无低保金")</f>
        <v>#N/A</v>
      </c>
      <c r="AL532" t="e">
        <f>IF(_xlfn.XLOOKUP(D532,'参考（不要动）'!M:M,'参考（不要动）'!N:N)&lt;1,"无五保金")</f>
        <v>#N/A</v>
      </c>
      <c r="AM532" t="e">
        <f>IF(_xlfn.XLOOKUP(D532,'参考（不要动）'!P:P,'参考（不要动）'!Q:Q)&lt;1,"无产业奖励2000元")</f>
        <v>#N/A</v>
      </c>
      <c r="AN532" t="e">
        <f>_xlfn.XLOOKUP(D532,'参考（不要动）'!S:S,'参考（不要动）'!W:W)</f>
        <v>#N/A</v>
      </c>
      <c r="AO532" t="str">
        <f t="shared" si="88"/>
        <v>合格</v>
      </c>
      <c r="AP532" s="31">
        <f t="shared" si="89"/>
        <v>0.35294117647058798</v>
      </c>
      <c r="AQ532" s="31" t="str">
        <f t="shared" si="80"/>
        <v>合格</v>
      </c>
    </row>
    <row r="533" spans="1:43" ht="15">
      <c r="A533" s="18">
        <v>531</v>
      </c>
      <c r="B533" s="19" t="s">
        <v>1717</v>
      </c>
      <c r="C533" s="19" t="s">
        <v>2250</v>
      </c>
      <c r="D533" s="19" t="s">
        <v>2251</v>
      </c>
      <c r="E533" s="19" t="s">
        <v>2252</v>
      </c>
      <c r="F533" s="19" t="s">
        <v>2253</v>
      </c>
      <c r="G533" s="51" t="s">
        <v>2250</v>
      </c>
      <c r="H533" s="19">
        <v>2</v>
      </c>
      <c r="I533" s="19">
        <v>2</v>
      </c>
      <c r="J533" s="19" t="s">
        <v>47</v>
      </c>
      <c r="K533" s="19">
        <f t="shared" si="81"/>
        <v>0</v>
      </c>
      <c r="L533" s="19"/>
      <c r="M533" s="19"/>
      <c r="N533" s="19"/>
      <c r="O533" s="19">
        <f t="shared" si="82"/>
        <v>2461.52</v>
      </c>
      <c r="P533" s="19"/>
      <c r="Q533" s="19"/>
      <c r="R533" s="19"/>
      <c r="S533" s="19"/>
      <c r="T533" s="19"/>
      <c r="U533" s="19"/>
      <c r="V533" s="19"/>
      <c r="W533" s="19">
        <v>2461.52</v>
      </c>
      <c r="X533" s="19">
        <v>144000</v>
      </c>
      <c r="Y533" s="19">
        <f t="shared" si="83"/>
        <v>48000</v>
      </c>
      <c r="Z533" s="19">
        <v>48000</v>
      </c>
      <c r="AA533" s="19"/>
      <c r="AB533" s="19">
        <f t="shared" si="84"/>
        <v>146461.51999999999</v>
      </c>
      <c r="AC533" s="19">
        <f t="shared" si="85"/>
        <v>98461.52</v>
      </c>
      <c r="AD533" s="19">
        <f t="shared" si="86"/>
        <v>49230.76</v>
      </c>
      <c r="AE533" s="19" t="s">
        <v>53</v>
      </c>
      <c r="AF533" s="25">
        <v>48361.49</v>
      </c>
      <c r="AG533" s="31">
        <f t="shared" si="87"/>
        <v>1.7974425519147699E-2</v>
      </c>
      <c r="AH533" t="e">
        <f ca="1">IF(_xlfn.XLOOKUP(D533,'参考（不要动）'!A:A,'参考（不要动）'!B:B)&lt;1,"无养老金")</f>
        <v>#NAME?</v>
      </c>
      <c r="AI533" t="e">
        <f>IF(_xlfn.XLOOKUP(D533,'参考（不要动）'!D:D,'参考（不要动）'!E:E)&lt;1,"无公益岗工资")</f>
        <v>#N/A</v>
      </c>
      <c r="AJ533" t="e">
        <f ca="1">IF(_xlfn.XLOOKUP(D533,'参考（不要动）'!G:G,'参考（不要动）'!H:H)&lt;1,"无其他工资")</f>
        <v>#NAME?</v>
      </c>
      <c r="AK533" t="e">
        <f>IF(_xlfn.XLOOKUP(D533,'参考（不要动）'!J:J,'参考（不要动）'!K:K)&lt;1,"无低保金")</f>
        <v>#N/A</v>
      </c>
      <c r="AL533" t="e">
        <f>IF(_xlfn.XLOOKUP(D533,'参考（不要动）'!M:M,'参考（不要动）'!N:N)&lt;1,"无五保金")</f>
        <v>#N/A</v>
      </c>
      <c r="AM533" t="e">
        <f>IF(_xlfn.XLOOKUP(D533,'参考（不要动）'!P:P,'参考（不要动）'!Q:Q)&lt;1,"无产业奖励2000元")</f>
        <v>#N/A</v>
      </c>
      <c r="AN533" t="e">
        <f>_xlfn.XLOOKUP(D533,'参考（不要动）'!S:S,'参考（不要动）'!W:W)</f>
        <v>#N/A</v>
      </c>
      <c r="AO533" t="str">
        <f t="shared" si="88"/>
        <v>合格</v>
      </c>
      <c r="AP533" s="31">
        <f t="shared" si="89"/>
        <v>0.33333333333333298</v>
      </c>
      <c r="AQ533" s="31" t="str">
        <f t="shared" si="80"/>
        <v>合格</v>
      </c>
    </row>
    <row r="534" spans="1:43" ht="15">
      <c r="A534" s="18">
        <v>532</v>
      </c>
      <c r="B534" s="19" t="s">
        <v>1717</v>
      </c>
      <c r="C534" s="19" t="s">
        <v>2254</v>
      </c>
      <c r="D534" s="19" t="s">
        <v>2255</v>
      </c>
      <c r="E534" s="19" t="s">
        <v>2256</v>
      </c>
      <c r="F534" s="19" t="s">
        <v>2257</v>
      </c>
      <c r="G534" s="51" t="s">
        <v>2254</v>
      </c>
      <c r="H534" s="19">
        <v>5</v>
      </c>
      <c r="I534" s="19">
        <v>5</v>
      </c>
      <c r="J534" s="19" t="s">
        <v>47</v>
      </c>
      <c r="K534" s="19">
        <f t="shared" si="81"/>
        <v>65000</v>
      </c>
      <c r="L534" s="19"/>
      <c r="M534" s="19">
        <v>65000</v>
      </c>
      <c r="N534" s="19">
        <v>15200</v>
      </c>
      <c r="O534" s="19">
        <f t="shared" si="82"/>
        <v>2321.85</v>
      </c>
      <c r="P534" s="19"/>
      <c r="Q534" s="19"/>
      <c r="R534" s="19"/>
      <c r="S534" s="19"/>
      <c r="T534" s="19"/>
      <c r="U534" s="19"/>
      <c r="V534" s="19"/>
      <c r="W534" s="19">
        <v>2321.85</v>
      </c>
      <c r="X534" s="19"/>
      <c r="Y534" s="19">
        <f t="shared" si="83"/>
        <v>0</v>
      </c>
      <c r="Z534" s="19"/>
      <c r="AA534" s="19"/>
      <c r="AB534" s="19">
        <f t="shared" si="84"/>
        <v>82521.850000000006</v>
      </c>
      <c r="AC534" s="19">
        <f t="shared" si="85"/>
        <v>82521.850000000006</v>
      </c>
      <c r="AD534" s="19">
        <f t="shared" si="86"/>
        <v>16504.37</v>
      </c>
      <c r="AE534" s="19" t="s">
        <v>53</v>
      </c>
      <c r="AF534" s="25">
        <v>15360.65</v>
      </c>
      <c r="AG534" s="31">
        <f t="shared" si="87"/>
        <v>7.4457786617102797E-2</v>
      </c>
      <c r="AH534" t="e">
        <f ca="1">IF(_xlfn.XLOOKUP(D534,'参考（不要动）'!A:A,'参考（不要动）'!B:B)&lt;1,"无养老金")</f>
        <v>#NAME?</v>
      </c>
      <c r="AI534" t="e">
        <f>IF(_xlfn.XLOOKUP(D534,'参考（不要动）'!D:D,'参考（不要动）'!E:E)&lt;1,"无公益岗工资")</f>
        <v>#N/A</v>
      </c>
      <c r="AJ534" t="e">
        <f ca="1">IF(_xlfn.XLOOKUP(D534,'参考（不要动）'!G:G,'参考（不要动）'!H:H)&lt;1,"无其他工资")</f>
        <v>#NAME?</v>
      </c>
      <c r="AK534" t="e">
        <f>IF(_xlfn.XLOOKUP(D534,'参考（不要动）'!J:J,'参考（不要动）'!K:K)&lt;1,"无低保金")</f>
        <v>#N/A</v>
      </c>
      <c r="AL534" t="e">
        <f>IF(_xlfn.XLOOKUP(D534,'参考（不要动）'!M:M,'参考（不要动）'!N:N)&lt;1,"无五保金")</f>
        <v>#N/A</v>
      </c>
      <c r="AM534" t="e">
        <f>IF(_xlfn.XLOOKUP(D534,'参考（不要动）'!P:P,'参考（不要动）'!Q:Q)&lt;1,"无产业奖励2000元")</f>
        <v>#N/A</v>
      </c>
      <c r="AN534" t="e">
        <f>_xlfn.XLOOKUP(D534,'参考（不要动）'!S:S,'参考（不要动）'!W:W)</f>
        <v>#N/A</v>
      </c>
      <c r="AO534" t="str">
        <f t="shared" si="88"/>
        <v>合格</v>
      </c>
      <c r="AP534" s="31" t="e">
        <f t="shared" si="89"/>
        <v>#DIV/0!</v>
      </c>
      <c r="AQ534" s="31" t="e">
        <f t="shared" si="80"/>
        <v>#DIV/0!</v>
      </c>
    </row>
    <row r="535" spans="1:43" ht="15">
      <c r="A535" s="18">
        <v>533</v>
      </c>
      <c r="B535" s="19" t="s">
        <v>1717</v>
      </c>
      <c r="C535" s="19" t="s">
        <v>2258</v>
      </c>
      <c r="D535" s="19" t="s">
        <v>2259</v>
      </c>
      <c r="E535" s="19" t="s">
        <v>2260</v>
      </c>
      <c r="F535" s="19" t="s">
        <v>2261</v>
      </c>
      <c r="G535" s="51" t="s">
        <v>2258</v>
      </c>
      <c r="H535" s="19">
        <v>3</v>
      </c>
      <c r="I535" s="19">
        <v>3</v>
      </c>
      <c r="J535" s="19" t="s">
        <v>47</v>
      </c>
      <c r="K535" s="19">
        <f t="shared" si="81"/>
        <v>44760</v>
      </c>
      <c r="L535" s="19">
        <v>8760</v>
      </c>
      <c r="M535" s="19">
        <v>36000</v>
      </c>
      <c r="N535" s="19"/>
      <c r="O535" s="19">
        <f t="shared" si="82"/>
        <v>1124.7</v>
      </c>
      <c r="P535" s="19"/>
      <c r="Q535" s="19"/>
      <c r="R535" s="19"/>
      <c r="S535" s="19"/>
      <c r="T535" s="19"/>
      <c r="U535" s="19"/>
      <c r="V535" s="19"/>
      <c r="W535" s="19">
        <v>1124.7</v>
      </c>
      <c r="X535" s="19">
        <v>96000</v>
      </c>
      <c r="Y535" s="19">
        <f t="shared" si="83"/>
        <v>36000</v>
      </c>
      <c r="Z535" s="19">
        <v>36000</v>
      </c>
      <c r="AA535" s="19"/>
      <c r="AB535" s="19">
        <f t="shared" si="84"/>
        <v>141884.70000000001</v>
      </c>
      <c r="AC535" s="19">
        <f t="shared" si="85"/>
        <v>105884.7</v>
      </c>
      <c r="AD535" s="19">
        <f t="shared" si="86"/>
        <v>35294.9</v>
      </c>
      <c r="AE535" s="19" t="s">
        <v>48</v>
      </c>
      <c r="AF535" s="25">
        <v>34195.03</v>
      </c>
      <c r="AG535" s="31">
        <f t="shared" si="87"/>
        <v>3.2164615735093702E-2</v>
      </c>
      <c r="AH535" t="e">
        <f ca="1">IF(_xlfn.XLOOKUP(D535,'参考（不要动）'!A:A,'参考（不要动）'!B:B)&lt;1,"无养老金")</f>
        <v>#NAME?</v>
      </c>
      <c r="AI535" t="b">
        <f>IF(_xlfn.XLOOKUP(D535,'参考（不要动）'!D:D,'参考（不要动）'!E:E)&lt;1,"无公益岗工资")</f>
        <v>0</v>
      </c>
      <c r="AJ535" t="e">
        <f ca="1">IF(_xlfn.XLOOKUP(D535,'参考（不要动）'!G:G,'参考（不要动）'!H:H)&lt;1,"无其他工资")</f>
        <v>#NAME?</v>
      </c>
      <c r="AK535" t="e">
        <f>IF(_xlfn.XLOOKUP(D535,'参考（不要动）'!J:J,'参考（不要动）'!K:K)&lt;1,"无低保金")</f>
        <v>#N/A</v>
      </c>
      <c r="AL535" t="e">
        <f>IF(_xlfn.XLOOKUP(D535,'参考（不要动）'!M:M,'参考（不要动）'!N:N)&lt;1,"无五保金")</f>
        <v>#N/A</v>
      </c>
      <c r="AM535" t="e">
        <f>IF(_xlfn.XLOOKUP(D535,'参考（不要动）'!P:P,'参考（不要动）'!Q:Q)&lt;1,"无产业奖励2000元")</f>
        <v>#N/A</v>
      </c>
      <c r="AN535" t="e">
        <f>_xlfn.XLOOKUP(D535,'参考（不要动）'!S:S,'参考（不要动）'!W:W)</f>
        <v>#N/A</v>
      </c>
      <c r="AO535" t="str">
        <f t="shared" si="88"/>
        <v>合格</v>
      </c>
      <c r="AP535" s="31">
        <f t="shared" si="89"/>
        <v>0.375</v>
      </c>
      <c r="AQ535" s="31" t="str">
        <f t="shared" si="80"/>
        <v>合格</v>
      </c>
    </row>
    <row r="536" spans="1:43" ht="15">
      <c r="A536" s="18">
        <v>534</v>
      </c>
      <c r="B536" s="19" t="s">
        <v>1717</v>
      </c>
      <c r="C536" s="19" t="s">
        <v>2262</v>
      </c>
      <c r="D536" s="19" t="s">
        <v>2263</v>
      </c>
      <c r="E536" s="19" t="s">
        <v>2264</v>
      </c>
      <c r="F536" s="19" t="s">
        <v>2265</v>
      </c>
      <c r="G536" s="51" t="s">
        <v>2262</v>
      </c>
      <c r="H536" s="19">
        <v>1</v>
      </c>
      <c r="I536" s="19">
        <v>1</v>
      </c>
      <c r="J536" s="19" t="s">
        <v>47</v>
      </c>
      <c r="K536" s="19">
        <f t="shared" si="81"/>
        <v>30000</v>
      </c>
      <c r="L536" s="19"/>
      <c r="M536" s="19">
        <v>30000</v>
      </c>
      <c r="N536" s="19">
        <v>3200</v>
      </c>
      <c r="O536" s="19">
        <f t="shared" si="82"/>
        <v>199.1</v>
      </c>
      <c r="P536" s="19"/>
      <c r="Q536" s="19"/>
      <c r="R536" s="19"/>
      <c r="S536" s="19"/>
      <c r="T536" s="19"/>
      <c r="U536" s="19"/>
      <c r="V536" s="19"/>
      <c r="W536" s="19">
        <v>199.1</v>
      </c>
      <c r="X536" s="19"/>
      <c r="Y536" s="19">
        <f t="shared" si="83"/>
        <v>0</v>
      </c>
      <c r="Z536" s="19"/>
      <c r="AA536" s="19"/>
      <c r="AB536" s="19">
        <f t="shared" si="84"/>
        <v>33399.1</v>
      </c>
      <c r="AC536" s="19">
        <f t="shared" si="85"/>
        <v>33399.1</v>
      </c>
      <c r="AD536" s="19">
        <f t="shared" si="86"/>
        <v>33399.1</v>
      </c>
      <c r="AE536" s="19" t="s">
        <v>53</v>
      </c>
      <c r="AF536" s="25">
        <v>33121.64</v>
      </c>
      <c r="AG536" s="31">
        <f t="shared" si="87"/>
        <v>8.3770006557645996E-3</v>
      </c>
      <c r="AH536" t="e">
        <f ca="1">IF(_xlfn.XLOOKUP(D536,'参考（不要动）'!A:A,'参考（不要动）'!B:B)&lt;1,"无养老金")</f>
        <v>#NAME?</v>
      </c>
      <c r="AI536" t="e">
        <f>IF(_xlfn.XLOOKUP(D536,'参考（不要动）'!D:D,'参考（不要动）'!E:E)&lt;1,"无公益岗工资")</f>
        <v>#N/A</v>
      </c>
      <c r="AJ536" t="e">
        <f ca="1">IF(_xlfn.XLOOKUP(D536,'参考（不要动）'!G:G,'参考（不要动）'!H:H)&lt;1,"无其他工资")</f>
        <v>#NAME?</v>
      </c>
      <c r="AK536" t="e">
        <f>IF(_xlfn.XLOOKUP(D536,'参考（不要动）'!J:J,'参考（不要动）'!K:K)&lt;1,"无低保金")</f>
        <v>#N/A</v>
      </c>
      <c r="AL536" t="e">
        <f>IF(_xlfn.XLOOKUP(D536,'参考（不要动）'!M:M,'参考（不要动）'!N:N)&lt;1,"无五保金")</f>
        <v>#N/A</v>
      </c>
      <c r="AM536" t="e">
        <f>IF(_xlfn.XLOOKUP(D536,'参考（不要动）'!P:P,'参考（不要动）'!Q:Q)&lt;1,"无产业奖励2000元")</f>
        <v>#N/A</v>
      </c>
      <c r="AN536" t="e">
        <f>_xlfn.XLOOKUP(D536,'参考（不要动）'!S:S,'参考（不要动）'!W:W)</f>
        <v>#N/A</v>
      </c>
      <c r="AO536" t="str">
        <f t="shared" si="88"/>
        <v>合格</v>
      </c>
      <c r="AP536" s="31" t="e">
        <f t="shared" si="89"/>
        <v>#DIV/0!</v>
      </c>
      <c r="AQ536" s="31" t="e">
        <f t="shared" si="80"/>
        <v>#DIV/0!</v>
      </c>
    </row>
    <row r="537" spans="1:43" ht="15">
      <c r="A537" s="18">
        <v>535</v>
      </c>
      <c r="B537" s="19" t="s">
        <v>1717</v>
      </c>
      <c r="C537" s="19" t="s">
        <v>2266</v>
      </c>
      <c r="D537" s="19" t="s">
        <v>2267</v>
      </c>
      <c r="E537" s="19" t="s">
        <v>2268</v>
      </c>
      <c r="F537" s="19" t="s">
        <v>2269</v>
      </c>
      <c r="G537" s="51" t="s">
        <v>2266</v>
      </c>
      <c r="H537" s="19">
        <v>3</v>
      </c>
      <c r="I537" s="19">
        <v>3</v>
      </c>
      <c r="J537" s="19" t="s">
        <v>47</v>
      </c>
      <c r="K537" s="19">
        <f t="shared" si="81"/>
        <v>20000</v>
      </c>
      <c r="L537" s="19"/>
      <c r="M537" s="19">
        <v>20000</v>
      </c>
      <c r="N537" s="19"/>
      <c r="O537" s="19">
        <f t="shared" si="82"/>
        <v>3075.29</v>
      </c>
      <c r="P537" s="19"/>
      <c r="Q537" s="19"/>
      <c r="R537" s="19"/>
      <c r="S537" s="19"/>
      <c r="T537" s="19"/>
      <c r="U537" s="19"/>
      <c r="V537" s="19"/>
      <c r="W537" s="19">
        <v>3075.29</v>
      </c>
      <c r="X537" s="19">
        <v>66000</v>
      </c>
      <c r="Y537" s="19">
        <f t="shared" si="83"/>
        <v>24000</v>
      </c>
      <c r="Z537" s="19">
        <v>24000</v>
      </c>
      <c r="AA537" s="19"/>
      <c r="AB537" s="19">
        <f t="shared" si="84"/>
        <v>89075.29</v>
      </c>
      <c r="AC537" s="19">
        <f t="shared" si="85"/>
        <v>65075.29</v>
      </c>
      <c r="AD537" s="19">
        <f t="shared" si="86"/>
        <v>21691.7633333333</v>
      </c>
      <c r="AE537" s="19" t="s">
        <v>53</v>
      </c>
      <c r="AF537" s="25">
        <v>20045.93</v>
      </c>
      <c r="AG537" s="30">
        <f t="shared" si="87"/>
        <v>8.2103116858798703E-2</v>
      </c>
      <c r="AH537" t="e">
        <f ca="1">IF(_xlfn.XLOOKUP(D537,'参考（不要动）'!A:A,'参考（不要动）'!B:B)&lt;1,"无养老金")</f>
        <v>#NAME?</v>
      </c>
      <c r="AI537" t="e">
        <f>IF(_xlfn.XLOOKUP(D537,'参考（不要动）'!D:D,'参考（不要动）'!E:E)&lt;1,"无公益岗工资")</f>
        <v>#N/A</v>
      </c>
      <c r="AJ537" t="e">
        <f ca="1">IF(_xlfn.XLOOKUP(D537,'参考（不要动）'!G:G,'参考（不要动）'!H:H)&lt;1,"无其他工资")</f>
        <v>#NAME?</v>
      </c>
      <c r="AK537" t="e">
        <f>IF(_xlfn.XLOOKUP(D537,'参考（不要动）'!J:J,'参考（不要动）'!K:K)&lt;1,"无低保金")</f>
        <v>#N/A</v>
      </c>
      <c r="AL537" t="e">
        <f>IF(_xlfn.XLOOKUP(D537,'参考（不要动）'!M:M,'参考（不要动）'!N:N)&lt;1,"无五保金")</f>
        <v>#N/A</v>
      </c>
      <c r="AM537" t="e">
        <f>IF(_xlfn.XLOOKUP(D537,'参考（不要动）'!P:P,'参考（不要动）'!Q:Q)&lt;1,"无产业奖励2000元")</f>
        <v>#N/A</v>
      </c>
      <c r="AN537" t="e">
        <f>_xlfn.XLOOKUP(D537,'参考（不要动）'!S:S,'参考（不要动）'!W:W)</f>
        <v>#N/A</v>
      </c>
      <c r="AO537" t="str">
        <f t="shared" si="88"/>
        <v>合格</v>
      </c>
      <c r="AP537" s="31">
        <f t="shared" si="89"/>
        <v>0.36363636363636398</v>
      </c>
      <c r="AQ537" s="31" t="str">
        <f t="shared" si="80"/>
        <v>合格</v>
      </c>
    </row>
    <row r="538" spans="1:43" ht="15">
      <c r="A538" s="18">
        <v>536</v>
      </c>
      <c r="B538" s="19" t="s">
        <v>1717</v>
      </c>
      <c r="C538" s="19" t="s">
        <v>2270</v>
      </c>
      <c r="D538" s="19" t="s">
        <v>2271</v>
      </c>
      <c r="E538" s="19" t="s">
        <v>2272</v>
      </c>
      <c r="F538" s="19" t="s">
        <v>2273</v>
      </c>
      <c r="G538" s="51" t="s">
        <v>2270</v>
      </c>
      <c r="H538" s="19">
        <v>3</v>
      </c>
      <c r="I538" s="19">
        <v>3</v>
      </c>
      <c r="J538" s="19" t="s">
        <v>47</v>
      </c>
      <c r="K538" s="19">
        <f t="shared" si="81"/>
        <v>0</v>
      </c>
      <c r="L538" s="19"/>
      <c r="M538" s="19"/>
      <c r="N538" s="19"/>
      <c r="O538" s="19">
        <f t="shared" si="82"/>
        <v>323.5</v>
      </c>
      <c r="P538" s="19"/>
      <c r="Q538" s="19"/>
      <c r="R538" s="19"/>
      <c r="S538" s="19"/>
      <c r="T538" s="19"/>
      <c r="U538" s="19"/>
      <c r="V538" s="19"/>
      <c r="W538" s="19">
        <v>323.5</v>
      </c>
      <c r="X538" s="19">
        <v>160000</v>
      </c>
      <c r="Y538" s="19">
        <f t="shared" si="83"/>
        <v>60000</v>
      </c>
      <c r="Z538" s="19">
        <v>60000</v>
      </c>
      <c r="AA538" s="19"/>
      <c r="AB538" s="19">
        <f t="shared" si="84"/>
        <v>160323.5</v>
      </c>
      <c r="AC538" s="19">
        <f t="shared" si="85"/>
        <v>100323.5</v>
      </c>
      <c r="AD538" s="19">
        <f t="shared" si="86"/>
        <v>33441.166666666701</v>
      </c>
      <c r="AE538" s="19" t="s">
        <v>53</v>
      </c>
      <c r="AF538" s="25">
        <v>32115.05</v>
      </c>
      <c r="AG538" s="31">
        <f t="shared" si="87"/>
        <v>4.1292685724191702E-2</v>
      </c>
      <c r="AH538" t="e">
        <f ca="1">IF(_xlfn.XLOOKUP(D538,'参考（不要动）'!A:A,'参考（不要动）'!B:B)&lt;1,"无养老金")</f>
        <v>#NAME?</v>
      </c>
      <c r="AI538" t="e">
        <f>IF(_xlfn.XLOOKUP(D538,'参考（不要动）'!D:D,'参考（不要动）'!E:E)&lt;1,"无公益岗工资")</f>
        <v>#N/A</v>
      </c>
      <c r="AJ538" t="e">
        <f ca="1">IF(_xlfn.XLOOKUP(D538,'参考（不要动）'!G:G,'参考（不要动）'!H:H)&lt;1,"无其他工资")</f>
        <v>#NAME?</v>
      </c>
      <c r="AK538" t="e">
        <f>IF(_xlfn.XLOOKUP(D538,'参考（不要动）'!J:J,'参考（不要动）'!K:K)&lt;1,"无低保金")</f>
        <v>#N/A</v>
      </c>
      <c r="AL538" t="e">
        <f>IF(_xlfn.XLOOKUP(D538,'参考（不要动）'!M:M,'参考（不要动）'!N:N)&lt;1,"无五保金")</f>
        <v>#N/A</v>
      </c>
      <c r="AM538" t="e">
        <f>IF(_xlfn.XLOOKUP(D538,'参考（不要动）'!P:P,'参考（不要动）'!Q:Q)&lt;1,"无产业奖励2000元")</f>
        <v>#N/A</v>
      </c>
      <c r="AN538" t="e">
        <f>_xlfn.XLOOKUP(D538,'参考（不要动）'!S:S,'参考（不要动）'!W:W)</f>
        <v>#N/A</v>
      </c>
      <c r="AO538" t="str">
        <f t="shared" si="88"/>
        <v>合格</v>
      </c>
      <c r="AP538" s="31">
        <f t="shared" si="89"/>
        <v>0.375</v>
      </c>
      <c r="AQ538" s="31" t="str">
        <f t="shared" si="80"/>
        <v>合格</v>
      </c>
    </row>
    <row r="539" spans="1:43" ht="15">
      <c r="A539" s="18">
        <v>537</v>
      </c>
      <c r="B539" s="19" t="s">
        <v>1717</v>
      </c>
      <c r="C539" s="19" t="s">
        <v>2274</v>
      </c>
      <c r="D539" s="19" t="s">
        <v>2275</v>
      </c>
      <c r="E539" s="19" t="s">
        <v>2276</v>
      </c>
      <c r="F539" s="19" t="s">
        <v>2277</v>
      </c>
      <c r="G539" s="51" t="s">
        <v>2274</v>
      </c>
      <c r="H539" s="19">
        <v>3</v>
      </c>
      <c r="I539" s="19">
        <v>3</v>
      </c>
      <c r="J539" s="19" t="s">
        <v>47</v>
      </c>
      <c r="K539" s="19">
        <f t="shared" si="81"/>
        <v>23760</v>
      </c>
      <c r="L539" s="19">
        <v>8760</v>
      </c>
      <c r="M539" s="19">
        <v>15000</v>
      </c>
      <c r="N539" s="19"/>
      <c r="O539" s="19">
        <f t="shared" si="82"/>
        <v>4927.92</v>
      </c>
      <c r="P539" s="19"/>
      <c r="Q539" s="19"/>
      <c r="R539" s="19"/>
      <c r="S539" s="19"/>
      <c r="T539" s="19">
        <v>59.94</v>
      </c>
      <c r="U539" s="19"/>
      <c r="V539" s="19">
        <v>2400</v>
      </c>
      <c r="W539" s="19">
        <v>2467.98</v>
      </c>
      <c r="X539" s="19">
        <v>95700</v>
      </c>
      <c r="Y539" s="19">
        <f t="shared" si="83"/>
        <v>34800</v>
      </c>
      <c r="Z539" s="19">
        <v>34800</v>
      </c>
      <c r="AA539" s="19"/>
      <c r="AB539" s="19">
        <f t="shared" si="84"/>
        <v>124387.92</v>
      </c>
      <c r="AC539" s="19">
        <f t="shared" si="85"/>
        <v>89587.92</v>
      </c>
      <c r="AD539" s="19">
        <f t="shared" si="86"/>
        <v>29862.639999999999</v>
      </c>
      <c r="AE539" s="19" t="s">
        <v>48</v>
      </c>
      <c r="AF539" s="25">
        <v>27963.15</v>
      </c>
      <c r="AG539" s="31">
        <f t="shared" si="87"/>
        <v>6.7928327101917998E-2</v>
      </c>
      <c r="AH539" t="e">
        <f ca="1">IF(_xlfn.XLOOKUP(D539,'参考（不要动）'!A:A,'参考（不要动）'!B:B)&lt;1,"无养老金")</f>
        <v>#NAME?</v>
      </c>
      <c r="AI539" t="e">
        <f>IF(_xlfn.XLOOKUP(D539,'参考（不要动）'!D:D,'参考（不要动）'!E:E)&lt;1,"无公益岗工资")</f>
        <v>#N/A</v>
      </c>
      <c r="AJ539" t="e">
        <f ca="1">IF(_xlfn.XLOOKUP(D539,'参考（不要动）'!G:G,'参考（不要动）'!H:H)&lt;1,"无其他工资")</f>
        <v>#NAME?</v>
      </c>
      <c r="AK539" t="e">
        <f>IF(_xlfn.XLOOKUP(D539,'参考（不要动）'!J:J,'参考（不要动）'!K:K)&lt;1,"无低保金")</f>
        <v>#N/A</v>
      </c>
      <c r="AL539" t="e">
        <f>IF(_xlfn.XLOOKUP(D539,'参考（不要动）'!M:M,'参考（不要动）'!N:N)&lt;1,"无五保金")</f>
        <v>#N/A</v>
      </c>
      <c r="AM539" t="e">
        <f>IF(_xlfn.XLOOKUP(D539,'参考（不要动）'!P:P,'参考（不要动）'!Q:Q)&lt;1,"无产业奖励2000元")</f>
        <v>#N/A</v>
      </c>
      <c r="AN539">
        <v>0</v>
      </c>
      <c r="AO539" t="str">
        <f t="shared" si="88"/>
        <v>合格</v>
      </c>
      <c r="AP539" s="31">
        <f t="shared" si="89"/>
        <v>0.36363636363636398</v>
      </c>
      <c r="AQ539" s="31" t="str">
        <f t="shared" si="80"/>
        <v>合格</v>
      </c>
    </row>
    <row r="540" spans="1:43" ht="15">
      <c r="A540" s="18">
        <v>538</v>
      </c>
      <c r="B540" s="19" t="s">
        <v>1717</v>
      </c>
      <c r="C540" s="19" t="s">
        <v>2278</v>
      </c>
      <c r="D540" s="19" t="s">
        <v>2279</v>
      </c>
      <c r="E540" s="19" t="s">
        <v>2280</v>
      </c>
      <c r="F540" s="19" t="s">
        <v>2281</v>
      </c>
      <c r="G540" s="51" t="s">
        <v>2278</v>
      </c>
      <c r="H540" s="19">
        <v>3</v>
      </c>
      <c r="I540" s="19">
        <v>3</v>
      </c>
      <c r="J540" s="19" t="s">
        <v>47</v>
      </c>
      <c r="K540" s="19">
        <f t="shared" si="81"/>
        <v>38760</v>
      </c>
      <c r="L540" s="19">
        <v>8760</v>
      </c>
      <c r="M540" s="19">
        <v>30000</v>
      </c>
      <c r="N540" s="19"/>
      <c r="O540" s="19">
        <f t="shared" si="82"/>
        <v>556.20000000000005</v>
      </c>
      <c r="P540" s="19"/>
      <c r="Q540" s="19"/>
      <c r="R540" s="19"/>
      <c r="S540" s="19"/>
      <c r="T540" s="19"/>
      <c r="U540" s="19"/>
      <c r="V540" s="19"/>
      <c r="W540" s="19">
        <v>556.20000000000005</v>
      </c>
      <c r="X540" s="19">
        <v>37400</v>
      </c>
      <c r="Y540" s="19">
        <f t="shared" si="83"/>
        <v>13200</v>
      </c>
      <c r="Z540" s="19">
        <v>13200</v>
      </c>
      <c r="AA540" s="19"/>
      <c r="AB540" s="19">
        <f t="shared" si="84"/>
        <v>76716.2</v>
      </c>
      <c r="AC540" s="19">
        <f t="shared" si="85"/>
        <v>63516.2</v>
      </c>
      <c r="AD540" s="19">
        <f t="shared" si="86"/>
        <v>21172.066666666698</v>
      </c>
      <c r="AE540" s="19" t="s">
        <v>48</v>
      </c>
      <c r="AF540" s="25">
        <v>20899.93</v>
      </c>
      <c r="AG540" s="31">
        <f t="shared" si="87"/>
        <v>1.30209367527402E-2</v>
      </c>
      <c r="AH540" t="e">
        <f ca="1">IF(_xlfn.XLOOKUP(D540,'参考（不要动）'!A:A,'参考（不要动）'!B:B)&lt;1,"无养老金")</f>
        <v>#NAME?</v>
      </c>
      <c r="AI540" t="b">
        <f>IF(_xlfn.XLOOKUP(D540,'参考（不要动）'!D:D,'参考（不要动）'!E:E)&lt;1,"无公益岗工资")</f>
        <v>0</v>
      </c>
      <c r="AJ540" t="e">
        <f ca="1">IF(_xlfn.XLOOKUP(D540,'参考（不要动）'!G:G,'参考（不要动）'!H:H)&lt;1,"无其他工资")</f>
        <v>#NAME?</v>
      </c>
      <c r="AK540" t="e">
        <f>IF(_xlfn.XLOOKUP(D540,'参考（不要动）'!J:J,'参考（不要动）'!K:K)&lt;1,"无低保金")</f>
        <v>#N/A</v>
      </c>
      <c r="AL540" t="e">
        <f>IF(_xlfn.XLOOKUP(D540,'参考（不要动）'!M:M,'参考（不要动）'!N:N)&lt;1,"无五保金")</f>
        <v>#N/A</v>
      </c>
      <c r="AM540" t="e">
        <f>IF(_xlfn.XLOOKUP(D540,'参考（不要动）'!P:P,'参考（不要动）'!Q:Q)&lt;1,"无产业奖励2000元")</f>
        <v>#N/A</v>
      </c>
      <c r="AN540" t="e">
        <f>_xlfn.XLOOKUP(D540,'参考（不要动）'!S:S,'参考（不要动）'!W:W)</f>
        <v>#N/A</v>
      </c>
      <c r="AO540" t="str">
        <f t="shared" si="88"/>
        <v>合格</v>
      </c>
      <c r="AP540" s="31">
        <f t="shared" si="89"/>
        <v>0.35294117647058798</v>
      </c>
      <c r="AQ540" s="31" t="str">
        <f t="shared" si="80"/>
        <v>合格</v>
      </c>
    </row>
    <row r="541" spans="1:43" ht="15">
      <c r="A541" s="18">
        <v>539</v>
      </c>
      <c r="B541" s="19" t="s">
        <v>1717</v>
      </c>
      <c r="C541" s="19" t="s">
        <v>2282</v>
      </c>
      <c r="D541" s="19" t="s">
        <v>2283</v>
      </c>
      <c r="E541" s="19" t="s">
        <v>2284</v>
      </c>
      <c r="F541" s="19" t="s">
        <v>2285</v>
      </c>
      <c r="G541" s="51" t="s">
        <v>2282</v>
      </c>
      <c r="H541" s="19">
        <v>2</v>
      </c>
      <c r="I541" s="19">
        <v>2</v>
      </c>
      <c r="J541" s="19" t="s">
        <v>47</v>
      </c>
      <c r="K541" s="19">
        <f t="shared" si="81"/>
        <v>0</v>
      </c>
      <c r="L541" s="19"/>
      <c r="M541" s="19"/>
      <c r="N541" s="19">
        <v>16000</v>
      </c>
      <c r="O541" s="19">
        <f t="shared" si="82"/>
        <v>18767.310000000001</v>
      </c>
      <c r="P541" s="19">
        <v>8590</v>
      </c>
      <c r="Q541" s="19"/>
      <c r="R541" s="19">
        <v>4200</v>
      </c>
      <c r="S541" s="19"/>
      <c r="T541" s="19"/>
      <c r="U541" s="19"/>
      <c r="V541" s="19"/>
      <c r="W541" s="19">
        <v>5977.31</v>
      </c>
      <c r="X541" s="19"/>
      <c r="Y541" s="19">
        <f t="shared" si="83"/>
        <v>0</v>
      </c>
      <c r="Z541" s="19"/>
      <c r="AA541" s="19"/>
      <c r="AB541" s="19">
        <f t="shared" si="84"/>
        <v>34767.31</v>
      </c>
      <c r="AC541" s="19">
        <f t="shared" si="85"/>
        <v>34767.31</v>
      </c>
      <c r="AD541" s="19">
        <f t="shared" si="86"/>
        <v>17383.654999999999</v>
      </c>
      <c r="AE541" s="19" t="s">
        <v>53</v>
      </c>
      <c r="AF541" s="25">
        <v>14912.37</v>
      </c>
      <c r="AG541" s="30">
        <f t="shared" si="87"/>
        <v>0.16572047233270101</v>
      </c>
      <c r="AH541" t="e">
        <f ca="1">IF(_xlfn.XLOOKUP(D541,'参考（不要动）'!A:A,'参考（不要动）'!B:B)&lt;1,"无养老金")</f>
        <v>#NAME?</v>
      </c>
      <c r="AI541" t="e">
        <f>IF(_xlfn.XLOOKUP(D541,'参考（不要动）'!D:D,'参考（不要动）'!E:E)&lt;1,"无公益岗工资")</f>
        <v>#N/A</v>
      </c>
      <c r="AJ541" t="e">
        <f ca="1">IF(_xlfn.XLOOKUP(D541,'参考（不要动）'!G:G,'参考（不要动）'!H:H)&lt;1,"无其他工资")</f>
        <v>#NAME?</v>
      </c>
      <c r="AK541" t="b">
        <f>IF(_xlfn.XLOOKUP(D541,'参考（不要动）'!J:J,'参考（不要动）'!K:K)&lt;1,"无低保金")</f>
        <v>0</v>
      </c>
      <c r="AL541" t="e">
        <f>IF(_xlfn.XLOOKUP(D541,'参考（不要动）'!M:M,'参考（不要动）'!N:N)&lt;1,"无五保金")</f>
        <v>#N/A</v>
      </c>
      <c r="AM541" t="e">
        <f>IF(_xlfn.XLOOKUP(D541,'参考（不要动）'!P:P,'参考（不要动）'!Q:Q)&lt;1,"无产业奖励2000元")</f>
        <v>#N/A</v>
      </c>
      <c r="AN541" t="e">
        <f>_xlfn.XLOOKUP(D541,'参考（不要动）'!S:S,'参考（不要动）'!W:W)</f>
        <v>#N/A</v>
      </c>
      <c r="AO541" t="str">
        <f t="shared" si="88"/>
        <v>合格</v>
      </c>
      <c r="AP541" s="31" t="e">
        <f t="shared" si="89"/>
        <v>#DIV/0!</v>
      </c>
      <c r="AQ541" s="31" t="e">
        <f t="shared" si="80"/>
        <v>#DIV/0!</v>
      </c>
    </row>
    <row r="542" spans="1:43" ht="15">
      <c r="A542" s="18">
        <v>540</v>
      </c>
      <c r="B542" s="19" t="s">
        <v>1717</v>
      </c>
      <c r="C542" s="19" t="s">
        <v>2286</v>
      </c>
      <c r="D542" s="19" t="s">
        <v>2287</v>
      </c>
      <c r="E542" s="19" t="s">
        <v>2288</v>
      </c>
      <c r="F542" s="19" t="s">
        <v>2289</v>
      </c>
      <c r="G542" s="51" t="s">
        <v>2286</v>
      </c>
      <c r="H542" s="19">
        <v>2</v>
      </c>
      <c r="I542" s="19">
        <v>2</v>
      </c>
      <c r="J542" s="19" t="s">
        <v>47</v>
      </c>
      <c r="K542" s="19">
        <f t="shared" si="81"/>
        <v>5000</v>
      </c>
      <c r="L542" s="19"/>
      <c r="M542" s="19">
        <v>5000</v>
      </c>
      <c r="N542" s="19">
        <v>20000</v>
      </c>
      <c r="O542" s="19">
        <f t="shared" si="82"/>
        <v>11644.37</v>
      </c>
      <c r="P542" s="19">
        <v>4295</v>
      </c>
      <c r="Q542" s="19"/>
      <c r="R542" s="19">
        <v>3960</v>
      </c>
      <c r="S542" s="19"/>
      <c r="T542" s="19"/>
      <c r="U542" s="19"/>
      <c r="V542" s="19"/>
      <c r="W542" s="19">
        <v>3389.37</v>
      </c>
      <c r="X542" s="19"/>
      <c r="Y542" s="19">
        <f t="shared" si="83"/>
        <v>0</v>
      </c>
      <c r="Z542" s="19"/>
      <c r="AA542" s="19"/>
      <c r="AB542" s="19">
        <f t="shared" si="84"/>
        <v>36644.370000000003</v>
      </c>
      <c r="AC542" s="19">
        <f t="shared" si="85"/>
        <v>36644.370000000003</v>
      </c>
      <c r="AD542" s="19">
        <f t="shared" si="86"/>
        <v>18322.185000000001</v>
      </c>
      <c r="AE542" s="19" t="s">
        <v>53</v>
      </c>
      <c r="AF542" s="25">
        <v>15388.53</v>
      </c>
      <c r="AG542" s="30">
        <f t="shared" si="87"/>
        <v>0.19063906688943</v>
      </c>
      <c r="AH542" t="e">
        <f ca="1">IF(_xlfn.XLOOKUP(D542,'参考（不要动）'!A:A,'参考（不要动）'!B:B)&lt;1,"无养老金")</f>
        <v>#NAME?</v>
      </c>
      <c r="AI542" t="e">
        <f>IF(_xlfn.XLOOKUP(D542,'参考（不要动）'!D:D,'参考（不要动）'!E:E)&lt;1,"无公益岗工资")</f>
        <v>#N/A</v>
      </c>
      <c r="AJ542" t="e">
        <f ca="1">IF(_xlfn.XLOOKUP(D542,'参考（不要动）'!G:G,'参考（不要动）'!H:H)&lt;1,"无其他工资")</f>
        <v>#NAME?</v>
      </c>
      <c r="AK542" t="b">
        <f>IF(_xlfn.XLOOKUP(D542,'参考（不要动）'!J:J,'参考（不要动）'!K:K)&lt;1,"无低保金")</f>
        <v>0</v>
      </c>
      <c r="AL542" t="e">
        <f>IF(_xlfn.XLOOKUP(D542,'参考（不要动）'!M:M,'参考（不要动）'!N:N)&lt;1,"无五保金")</f>
        <v>#N/A</v>
      </c>
      <c r="AM542" t="e">
        <f>IF(_xlfn.XLOOKUP(D542,'参考（不要动）'!P:P,'参考（不要动）'!Q:Q)&lt;1,"无产业奖励2000元")</f>
        <v>#N/A</v>
      </c>
      <c r="AN542" t="e">
        <f>_xlfn.XLOOKUP(D542,'参考（不要动）'!S:S,'参考（不要动）'!W:W)</f>
        <v>#N/A</v>
      </c>
      <c r="AO542" t="str">
        <f t="shared" si="88"/>
        <v>合格</v>
      </c>
      <c r="AP542" s="31" t="e">
        <f t="shared" si="89"/>
        <v>#DIV/0!</v>
      </c>
      <c r="AQ542" s="31" t="e">
        <f t="shared" si="80"/>
        <v>#DIV/0!</v>
      </c>
    </row>
    <row r="543" spans="1:43" ht="15">
      <c r="A543" s="18">
        <v>541</v>
      </c>
      <c r="B543" s="19" t="s">
        <v>1717</v>
      </c>
      <c r="C543" s="19" t="s">
        <v>2290</v>
      </c>
      <c r="D543" s="19" t="s">
        <v>2291</v>
      </c>
      <c r="E543" s="19" t="s">
        <v>2292</v>
      </c>
      <c r="F543" s="19" t="s">
        <v>2293</v>
      </c>
      <c r="G543" s="51" t="s">
        <v>2290</v>
      </c>
      <c r="H543" s="19">
        <v>1</v>
      </c>
      <c r="I543" s="19">
        <v>1</v>
      </c>
      <c r="J543" s="19" t="s">
        <v>47</v>
      </c>
      <c r="K543" s="19">
        <f t="shared" si="81"/>
        <v>0</v>
      </c>
      <c r="L543" s="19"/>
      <c r="M543" s="19"/>
      <c r="N543" s="19">
        <v>12800</v>
      </c>
      <c r="O543" s="19">
        <f t="shared" si="82"/>
        <v>7527.65</v>
      </c>
      <c r="P543" s="19">
        <v>4295</v>
      </c>
      <c r="Q543" s="19"/>
      <c r="R543" s="19">
        <v>1980</v>
      </c>
      <c r="S543" s="19"/>
      <c r="T543" s="19"/>
      <c r="U543" s="19"/>
      <c r="V543" s="19"/>
      <c r="W543" s="19">
        <v>1252.6500000000001</v>
      </c>
      <c r="X543" s="19"/>
      <c r="Y543" s="19">
        <f t="shared" si="83"/>
        <v>0</v>
      </c>
      <c r="Z543" s="19"/>
      <c r="AA543" s="19"/>
      <c r="AB543" s="19">
        <f t="shared" si="84"/>
        <v>20327.650000000001</v>
      </c>
      <c r="AC543" s="19">
        <f t="shared" si="85"/>
        <v>20327.650000000001</v>
      </c>
      <c r="AD543" s="19">
        <f t="shared" si="86"/>
        <v>20327.650000000001</v>
      </c>
      <c r="AE543" s="19" t="s">
        <v>53</v>
      </c>
      <c r="AF543" s="25">
        <v>19565.97</v>
      </c>
      <c r="AG543" s="31">
        <f t="shared" si="87"/>
        <v>3.8928813649412697E-2</v>
      </c>
      <c r="AH543" t="e">
        <f ca="1">IF(_xlfn.XLOOKUP(D543,'参考（不要动）'!A:A,'参考（不要动）'!B:B)&lt;1,"无养老金")</f>
        <v>#NAME?</v>
      </c>
      <c r="AI543" t="e">
        <f>IF(_xlfn.XLOOKUP(D543,'参考（不要动）'!D:D,'参考（不要动）'!E:E)&lt;1,"无公益岗工资")</f>
        <v>#N/A</v>
      </c>
      <c r="AJ543" t="e">
        <f ca="1">IF(_xlfn.XLOOKUP(D543,'参考（不要动）'!G:G,'参考（不要动）'!H:H)&lt;1,"无其他工资")</f>
        <v>#NAME?</v>
      </c>
      <c r="AK543" t="b">
        <f>IF(_xlfn.XLOOKUP(D543,'参考（不要动）'!J:J,'参考（不要动）'!K:K)&lt;1,"无低保金")</f>
        <v>0</v>
      </c>
      <c r="AL543" t="e">
        <f>IF(_xlfn.XLOOKUP(D543,'参考（不要动）'!M:M,'参考（不要动）'!N:N)&lt;1,"无五保金")</f>
        <v>#N/A</v>
      </c>
      <c r="AM543" t="e">
        <f>IF(_xlfn.XLOOKUP(D543,'参考（不要动）'!P:P,'参考（不要动）'!Q:Q)&lt;1,"无产业奖励2000元")</f>
        <v>#N/A</v>
      </c>
      <c r="AN543" t="e">
        <f>_xlfn.XLOOKUP(D543,'参考（不要动）'!S:S,'参考（不要动）'!W:W)</f>
        <v>#N/A</v>
      </c>
      <c r="AO543" t="str">
        <f t="shared" si="88"/>
        <v>合格</v>
      </c>
      <c r="AP543" s="31" t="e">
        <f t="shared" si="89"/>
        <v>#DIV/0!</v>
      </c>
      <c r="AQ543" s="31" t="e">
        <f t="shared" si="80"/>
        <v>#DIV/0!</v>
      </c>
    </row>
    <row r="544" spans="1:43" ht="15">
      <c r="A544" s="18">
        <v>542</v>
      </c>
      <c r="B544" s="19" t="s">
        <v>1717</v>
      </c>
      <c r="C544" s="19" t="s">
        <v>2294</v>
      </c>
      <c r="D544" s="19" t="s">
        <v>2295</v>
      </c>
      <c r="E544" s="19" t="s">
        <v>2296</v>
      </c>
      <c r="F544" s="19" t="s">
        <v>2297</v>
      </c>
      <c r="G544" s="51" t="s">
        <v>2298</v>
      </c>
      <c r="H544" s="19">
        <v>2</v>
      </c>
      <c r="I544" s="19">
        <v>2</v>
      </c>
      <c r="J544" s="19" t="s">
        <v>47</v>
      </c>
      <c r="K544" s="19">
        <f t="shared" si="81"/>
        <v>0</v>
      </c>
      <c r="L544" s="19"/>
      <c r="M544" s="19"/>
      <c r="N544" s="19"/>
      <c r="O544" s="19">
        <f t="shared" si="82"/>
        <v>20162.759999999998</v>
      </c>
      <c r="P544" s="19">
        <v>5415</v>
      </c>
      <c r="Q544" s="19">
        <v>3960</v>
      </c>
      <c r="R544" s="19">
        <v>4080</v>
      </c>
      <c r="S544" s="19"/>
      <c r="T544" s="19"/>
      <c r="U544" s="19"/>
      <c r="V544" s="19"/>
      <c r="W544" s="19">
        <v>6707.76</v>
      </c>
      <c r="X544" s="19">
        <v>24000</v>
      </c>
      <c r="Y544" s="19">
        <f t="shared" si="83"/>
        <v>9000</v>
      </c>
      <c r="Z544" s="19">
        <v>9000</v>
      </c>
      <c r="AA544" s="19"/>
      <c r="AB544" s="19">
        <f t="shared" si="84"/>
        <v>44162.76</v>
      </c>
      <c r="AC544" s="19">
        <f t="shared" si="85"/>
        <v>35162.76</v>
      </c>
      <c r="AD544" s="19">
        <f t="shared" si="86"/>
        <v>17581.38</v>
      </c>
      <c r="AE544" s="19" t="s">
        <v>53</v>
      </c>
      <c r="AF544" s="25">
        <v>11300.83</v>
      </c>
      <c r="AG544" s="32">
        <f t="shared" si="87"/>
        <v>0.55576006364134301</v>
      </c>
      <c r="AH544" t="e">
        <f ca="1">IF(_xlfn.XLOOKUP(D544,'参考（不要动）'!A:A,'参考（不要动）'!B:B)&lt;1,"无养老金")</f>
        <v>#NAME?</v>
      </c>
      <c r="AI544" t="e">
        <f>IF(_xlfn.XLOOKUP(D544,'参考（不要动）'!D:D,'参考（不要动）'!E:E)&lt;1,"无公益岗工资")</f>
        <v>#N/A</v>
      </c>
      <c r="AJ544" t="e">
        <f ca="1">IF(_xlfn.XLOOKUP(D544,'参考（不要动）'!G:G,'参考（不要动）'!H:H)&lt;1,"无其他工资")</f>
        <v>#NAME?</v>
      </c>
      <c r="AK544" t="b">
        <f>IF(_xlfn.XLOOKUP(D544,'参考（不要动）'!J:J,'参考（不要动）'!K:K)&lt;1,"无低保金")</f>
        <v>0</v>
      </c>
      <c r="AL544" t="e">
        <f>IF(_xlfn.XLOOKUP(D544,'参考（不要动）'!M:M,'参考（不要动）'!N:N)&lt;1,"无五保金")</f>
        <v>#N/A</v>
      </c>
      <c r="AM544" t="e">
        <f>IF(_xlfn.XLOOKUP(D544,'参考（不要动）'!P:P,'参考（不要动）'!Q:Q)&lt;1,"无产业奖励2000元")</f>
        <v>#N/A</v>
      </c>
      <c r="AN544" t="e">
        <f>_xlfn.XLOOKUP(D544,'参考（不要动）'!S:S,'参考（不要动）'!W:W)</f>
        <v>#N/A</v>
      </c>
      <c r="AO544" t="str">
        <f t="shared" si="88"/>
        <v>合格</v>
      </c>
      <c r="AP544" s="31">
        <f t="shared" si="89"/>
        <v>0.375</v>
      </c>
      <c r="AQ544" s="31" t="str">
        <f t="shared" si="80"/>
        <v>合格</v>
      </c>
    </row>
    <row r="545" spans="1:43" ht="15">
      <c r="A545" s="18">
        <v>543</v>
      </c>
      <c r="B545" s="19" t="s">
        <v>1717</v>
      </c>
      <c r="C545" s="19" t="s">
        <v>2299</v>
      </c>
      <c r="D545" s="19" t="s">
        <v>2300</v>
      </c>
      <c r="E545" s="19" t="s">
        <v>2301</v>
      </c>
      <c r="F545" s="19" t="s">
        <v>2302</v>
      </c>
      <c r="G545" s="51" t="s">
        <v>2299</v>
      </c>
      <c r="H545" s="19">
        <v>2</v>
      </c>
      <c r="I545" s="19">
        <v>2</v>
      </c>
      <c r="J545" s="19" t="s">
        <v>47</v>
      </c>
      <c r="K545" s="19">
        <f t="shared" si="81"/>
        <v>0</v>
      </c>
      <c r="L545" s="19"/>
      <c r="M545" s="19"/>
      <c r="N545" s="19"/>
      <c r="O545" s="19">
        <f t="shared" si="82"/>
        <v>5738.93</v>
      </c>
      <c r="P545" s="19"/>
      <c r="Q545" s="19"/>
      <c r="R545" s="19">
        <v>1980</v>
      </c>
      <c r="S545" s="19">
        <v>1920</v>
      </c>
      <c r="T545" s="19"/>
      <c r="U545" s="19"/>
      <c r="V545" s="19"/>
      <c r="W545" s="19">
        <v>1838.93</v>
      </c>
      <c r="X545" s="19">
        <v>94400</v>
      </c>
      <c r="Y545" s="19">
        <f t="shared" si="83"/>
        <v>35400</v>
      </c>
      <c r="Z545" s="19">
        <v>35400</v>
      </c>
      <c r="AA545" s="19"/>
      <c r="AB545" s="19">
        <f t="shared" si="84"/>
        <v>100138.93</v>
      </c>
      <c r="AC545" s="19">
        <f t="shared" si="85"/>
        <v>64738.93</v>
      </c>
      <c r="AD545" s="19">
        <f t="shared" si="86"/>
        <v>32369.465</v>
      </c>
      <c r="AE545" s="19" t="s">
        <v>53</v>
      </c>
      <c r="AF545" s="25">
        <v>30525.13</v>
      </c>
      <c r="AG545" s="31">
        <f t="shared" si="87"/>
        <v>6.0420217702594502E-2</v>
      </c>
      <c r="AH545" t="e">
        <f ca="1">IF(_xlfn.XLOOKUP(D545,'参考（不要动）'!A:A,'参考（不要动）'!B:B)&lt;1,"无养老金")</f>
        <v>#NAME?</v>
      </c>
      <c r="AI545" t="e">
        <f>IF(_xlfn.XLOOKUP(D545,'参考（不要动）'!D:D,'参考（不要动）'!E:E)&lt;1,"无公益岗工资")</f>
        <v>#N/A</v>
      </c>
      <c r="AJ545" t="e">
        <f ca="1">IF(_xlfn.XLOOKUP(D545,'参考（不要动）'!G:G,'参考（不要动）'!H:H)&lt;1,"无其他工资")</f>
        <v>#NAME?</v>
      </c>
      <c r="AK545" t="e">
        <f>IF(_xlfn.XLOOKUP(D545,'参考（不要动）'!J:J,'参考（不要动）'!K:K)&lt;1,"无低保金")</f>
        <v>#N/A</v>
      </c>
      <c r="AL545" t="e">
        <f>IF(_xlfn.XLOOKUP(D545,'参考（不要动）'!M:M,'参考（不要动）'!N:N)&lt;1,"无五保金")</f>
        <v>#N/A</v>
      </c>
      <c r="AM545" t="e">
        <f>IF(_xlfn.XLOOKUP(D545,'参考（不要动）'!P:P,'参考（不要动）'!Q:Q)&lt;1,"无产业奖励2000元")</f>
        <v>#N/A</v>
      </c>
      <c r="AN545" t="e">
        <f>_xlfn.XLOOKUP(D545,'参考（不要动）'!S:S,'参考（不要动）'!W:W)</f>
        <v>#N/A</v>
      </c>
      <c r="AO545" t="str">
        <f t="shared" si="88"/>
        <v>合格</v>
      </c>
      <c r="AP545" s="31">
        <f t="shared" si="89"/>
        <v>0.375</v>
      </c>
      <c r="AQ545" s="31" t="str">
        <f t="shared" si="80"/>
        <v>合格</v>
      </c>
    </row>
    <row r="546" spans="1:43" ht="15">
      <c r="A546" s="18">
        <v>544</v>
      </c>
      <c r="B546" s="19" t="s">
        <v>1717</v>
      </c>
      <c r="C546" s="19" t="s">
        <v>2303</v>
      </c>
      <c r="D546" s="19" t="s">
        <v>2304</v>
      </c>
      <c r="E546" s="19" t="s">
        <v>2305</v>
      </c>
      <c r="F546" s="19" t="s">
        <v>2306</v>
      </c>
      <c r="G546" s="51" t="s">
        <v>2303</v>
      </c>
      <c r="H546" s="19">
        <v>2</v>
      </c>
      <c r="I546" s="19">
        <v>2</v>
      </c>
      <c r="J546" s="19" t="s">
        <v>47</v>
      </c>
      <c r="K546" s="19">
        <f t="shared" si="81"/>
        <v>0</v>
      </c>
      <c r="L546" s="19"/>
      <c r="M546" s="19"/>
      <c r="N546" s="19"/>
      <c r="O546" s="19">
        <f t="shared" si="82"/>
        <v>7617.59</v>
      </c>
      <c r="P546" s="19"/>
      <c r="Q546" s="19"/>
      <c r="R546" s="19">
        <v>3960</v>
      </c>
      <c r="S546" s="19"/>
      <c r="T546" s="19"/>
      <c r="U546" s="19"/>
      <c r="V546" s="19"/>
      <c r="W546" s="19">
        <v>3657.59</v>
      </c>
      <c r="X546" s="19">
        <v>43200</v>
      </c>
      <c r="Y546" s="19">
        <f t="shared" si="83"/>
        <v>16200</v>
      </c>
      <c r="Z546" s="19">
        <v>16200</v>
      </c>
      <c r="AA546" s="19"/>
      <c r="AB546" s="19">
        <f t="shared" si="84"/>
        <v>50817.59</v>
      </c>
      <c r="AC546" s="19">
        <f t="shared" si="85"/>
        <v>34617.589999999997</v>
      </c>
      <c r="AD546" s="19">
        <f t="shared" si="86"/>
        <v>17308.794999999998</v>
      </c>
      <c r="AE546" s="19" t="s">
        <v>53</v>
      </c>
      <c r="AF546" s="25">
        <v>14680.26</v>
      </c>
      <c r="AG546" s="30">
        <f t="shared" si="87"/>
        <v>0.179052346484326</v>
      </c>
      <c r="AH546" t="e">
        <f ca="1">IF(_xlfn.XLOOKUP(D546,'参考（不要动）'!A:A,'参考（不要动）'!B:B)&lt;1,"无养老金")</f>
        <v>#NAME?</v>
      </c>
      <c r="AI546" t="e">
        <f>IF(_xlfn.XLOOKUP(D546,'参考（不要动）'!D:D,'参考（不要动）'!E:E)&lt;1,"无公益岗工资")</f>
        <v>#N/A</v>
      </c>
      <c r="AJ546" t="e">
        <f ca="1">IF(_xlfn.XLOOKUP(D546,'参考（不要动）'!G:G,'参考（不要动）'!H:H)&lt;1,"无其他工资")</f>
        <v>#NAME?</v>
      </c>
      <c r="AK546" t="e">
        <f>IF(_xlfn.XLOOKUP(D546,'参考（不要动）'!J:J,'参考（不要动）'!K:K)&lt;1,"无低保金")</f>
        <v>#N/A</v>
      </c>
      <c r="AL546" t="e">
        <f>IF(_xlfn.XLOOKUP(D546,'参考（不要动）'!M:M,'参考（不要动）'!N:N)&lt;1,"无五保金")</f>
        <v>#N/A</v>
      </c>
      <c r="AM546" t="e">
        <f>IF(_xlfn.XLOOKUP(D546,'参考（不要动）'!P:P,'参考（不要动）'!Q:Q)&lt;1,"无产业奖励2000元")</f>
        <v>#N/A</v>
      </c>
      <c r="AN546" t="e">
        <f>_xlfn.XLOOKUP(D546,'参考（不要动）'!S:S,'参考（不要动）'!W:W)</f>
        <v>#N/A</v>
      </c>
      <c r="AO546" t="str">
        <f t="shared" si="88"/>
        <v>合格</v>
      </c>
      <c r="AP546" s="31">
        <f t="shared" si="89"/>
        <v>0.375</v>
      </c>
      <c r="AQ546" s="31" t="str">
        <f t="shared" si="80"/>
        <v>合格</v>
      </c>
    </row>
    <row r="547" spans="1:43" ht="15">
      <c r="A547" s="18">
        <v>545</v>
      </c>
      <c r="B547" s="19" t="s">
        <v>1717</v>
      </c>
      <c r="C547" s="19" t="s">
        <v>2307</v>
      </c>
      <c r="D547" s="19" t="s">
        <v>2308</v>
      </c>
      <c r="E547" s="19" t="s">
        <v>2309</v>
      </c>
      <c r="F547" s="19" t="s">
        <v>2310</v>
      </c>
      <c r="G547" s="51" t="s">
        <v>2307</v>
      </c>
      <c r="H547" s="19">
        <v>3</v>
      </c>
      <c r="I547" s="19">
        <v>3.67</v>
      </c>
      <c r="J547" s="19" t="s">
        <v>47</v>
      </c>
      <c r="K547" s="19">
        <f t="shared" si="81"/>
        <v>0</v>
      </c>
      <c r="L547" s="19"/>
      <c r="M547" s="19"/>
      <c r="N547" s="19"/>
      <c r="O547" s="19">
        <f t="shared" si="82"/>
        <v>2202.35</v>
      </c>
      <c r="P547" s="19"/>
      <c r="Q547" s="19"/>
      <c r="R547" s="19"/>
      <c r="S547" s="19"/>
      <c r="T547" s="19"/>
      <c r="U547" s="19"/>
      <c r="V547" s="19"/>
      <c r="W547" s="19">
        <v>2202.35</v>
      </c>
      <c r="X547" s="19">
        <v>147000</v>
      </c>
      <c r="Y547" s="19">
        <f t="shared" si="83"/>
        <v>81000</v>
      </c>
      <c r="Z547" s="19">
        <v>81000</v>
      </c>
      <c r="AA547" s="19"/>
      <c r="AB547" s="19">
        <f t="shared" si="84"/>
        <v>149202.35</v>
      </c>
      <c r="AC547" s="19">
        <f t="shared" si="85"/>
        <v>68202.350000000006</v>
      </c>
      <c r="AD547" s="19">
        <f t="shared" si="86"/>
        <v>18583.746594005399</v>
      </c>
      <c r="AE547" s="19" t="s">
        <v>53</v>
      </c>
      <c r="AF547" s="25">
        <v>16489.8</v>
      </c>
      <c r="AG547" s="30">
        <f t="shared" si="87"/>
        <v>0.12698435360073501</v>
      </c>
      <c r="AH547" t="e">
        <f ca="1">IF(_xlfn.XLOOKUP(D547,'参考（不要动）'!A:A,'参考（不要动）'!B:B)&lt;1,"无养老金")</f>
        <v>#NAME?</v>
      </c>
      <c r="AI547" t="e">
        <f>IF(_xlfn.XLOOKUP(D547,'参考（不要动）'!D:D,'参考（不要动）'!E:E)&lt;1,"无公益岗工资")</f>
        <v>#N/A</v>
      </c>
      <c r="AJ547" t="e">
        <f ca="1">IF(_xlfn.XLOOKUP(D547,'参考（不要动）'!G:G,'参考（不要动）'!H:H)&lt;1,"无其他工资")</f>
        <v>#NAME?</v>
      </c>
      <c r="AK547" t="e">
        <f>IF(_xlfn.XLOOKUP(D547,'参考（不要动）'!J:J,'参考（不要动）'!K:K)&lt;1,"无低保金")</f>
        <v>#N/A</v>
      </c>
      <c r="AL547" t="e">
        <f>IF(_xlfn.XLOOKUP(D547,'参考（不要动）'!M:M,'参考（不要动）'!N:N)&lt;1,"无五保金")</f>
        <v>#N/A</v>
      </c>
      <c r="AM547" t="e">
        <f>IF(_xlfn.XLOOKUP(D547,'参考（不要动）'!P:P,'参考（不要动）'!Q:Q)&lt;1,"无产业奖励2000元")</f>
        <v>#N/A</v>
      </c>
      <c r="AN547" t="e">
        <f>_xlfn.XLOOKUP(D547,'参考（不要动）'!S:S,'参考（不要动）'!W:W)</f>
        <v>#N/A</v>
      </c>
      <c r="AO547" t="str">
        <f t="shared" si="88"/>
        <v>合格</v>
      </c>
      <c r="AP547" s="31">
        <f t="shared" si="89"/>
        <v>0.55102040816326503</v>
      </c>
      <c r="AQ547" s="31" t="str">
        <f t="shared" si="80"/>
        <v>合格</v>
      </c>
    </row>
    <row r="548" spans="1:43" ht="15">
      <c r="A548" s="18">
        <v>546</v>
      </c>
      <c r="B548" s="19" t="s">
        <v>1717</v>
      </c>
      <c r="C548" s="19" t="s">
        <v>2311</v>
      </c>
      <c r="D548" s="19" t="s">
        <v>2312</v>
      </c>
      <c r="E548" s="19" t="s">
        <v>2313</v>
      </c>
      <c r="F548" s="19" t="s">
        <v>2314</v>
      </c>
      <c r="G548" s="51" t="s">
        <v>2311</v>
      </c>
      <c r="H548" s="19">
        <v>4</v>
      </c>
      <c r="I548" s="19">
        <v>4</v>
      </c>
      <c r="J548" s="19" t="s">
        <v>47</v>
      </c>
      <c r="K548" s="19">
        <f t="shared" si="81"/>
        <v>6000</v>
      </c>
      <c r="L548" s="19"/>
      <c r="M548" s="19">
        <v>6000</v>
      </c>
      <c r="N548" s="19"/>
      <c r="O548" s="19">
        <f t="shared" si="82"/>
        <v>11782.92</v>
      </c>
      <c r="P548" s="19">
        <v>4295</v>
      </c>
      <c r="Q548" s="19"/>
      <c r="R548" s="19">
        <v>3960</v>
      </c>
      <c r="S548" s="19"/>
      <c r="T548" s="19"/>
      <c r="U548" s="19"/>
      <c r="V548" s="19">
        <v>1000</v>
      </c>
      <c r="W548" s="19">
        <v>2527.92</v>
      </c>
      <c r="X548" s="19">
        <v>64000</v>
      </c>
      <c r="Y548" s="19">
        <f t="shared" si="83"/>
        <v>24000</v>
      </c>
      <c r="Z548" s="19">
        <v>24000</v>
      </c>
      <c r="AA548" s="19"/>
      <c r="AB548" s="19">
        <f t="shared" si="84"/>
        <v>81782.92</v>
      </c>
      <c r="AC548" s="19">
        <f t="shared" si="85"/>
        <v>57782.92</v>
      </c>
      <c r="AD548" s="19">
        <f t="shared" si="86"/>
        <v>14445.73</v>
      </c>
      <c r="AE548" s="19" t="s">
        <v>53</v>
      </c>
      <c r="AF548" s="25">
        <v>11621.04</v>
      </c>
      <c r="AG548" s="32">
        <f t="shared" si="87"/>
        <v>0.24306688557994799</v>
      </c>
      <c r="AH548" t="e">
        <f ca="1">IF(_xlfn.XLOOKUP(D548,'参考（不要动）'!A:A,'参考（不要动）'!B:B)&lt;1,"无养老金")</f>
        <v>#NAME?</v>
      </c>
      <c r="AI548" t="e">
        <f>IF(_xlfn.XLOOKUP(D548,'参考（不要动）'!D:D,'参考（不要动）'!E:E)&lt;1,"无公益岗工资")</f>
        <v>#N/A</v>
      </c>
      <c r="AJ548" t="e">
        <f ca="1">IF(_xlfn.XLOOKUP(D548,'参考（不要动）'!G:G,'参考（不要动）'!H:H)&lt;1,"无其他工资")</f>
        <v>#NAME?</v>
      </c>
      <c r="AK548" t="b">
        <f>IF(_xlfn.XLOOKUP(D548,'参考（不要动）'!J:J,'参考（不要动）'!K:K)&lt;1,"无低保金")</f>
        <v>0</v>
      </c>
      <c r="AL548" t="e">
        <f>IF(_xlfn.XLOOKUP(D548,'参考（不要动）'!M:M,'参考（不要动）'!N:N)&lt;1,"无五保金")</f>
        <v>#N/A</v>
      </c>
      <c r="AM548" t="e">
        <f>IF(_xlfn.XLOOKUP(D548,'参考（不要动）'!P:P,'参考（不要动）'!Q:Q)&lt;1,"无产业奖励2000元")</f>
        <v>#N/A</v>
      </c>
      <c r="AN548">
        <v>0</v>
      </c>
      <c r="AO548" t="str">
        <f t="shared" si="88"/>
        <v>合格</v>
      </c>
      <c r="AP548" s="31">
        <f t="shared" si="89"/>
        <v>0.375</v>
      </c>
      <c r="AQ548" s="31" t="str">
        <f t="shared" si="80"/>
        <v>合格</v>
      </c>
    </row>
    <row r="549" spans="1:43" ht="15">
      <c r="A549" s="18">
        <v>547</v>
      </c>
      <c r="B549" s="19" t="s">
        <v>1717</v>
      </c>
      <c r="C549" s="19" t="s">
        <v>2315</v>
      </c>
      <c r="D549" s="19" t="s">
        <v>2316</v>
      </c>
      <c r="E549" s="19" t="s">
        <v>2317</v>
      </c>
      <c r="F549" s="19" t="s">
        <v>2318</v>
      </c>
      <c r="G549" s="51" t="s">
        <v>2315</v>
      </c>
      <c r="H549" s="19">
        <v>2</v>
      </c>
      <c r="I549" s="19">
        <v>2</v>
      </c>
      <c r="J549" s="19" t="s">
        <v>47</v>
      </c>
      <c r="K549" s="19">
        <f t="shared" si="81"/>
        <v>3000</v>
      </c>
      <c r="L549" s="19"/>
      <c r="M549" s="19">
        <v>3000</v>
      </c>
      <c r="N549" s="19"/>
      <c r="O549" s="19">
        <f t="shared" si="82"/>
        <v>11706.17</v>
      </c>
      <c r="P549" s="19"/>
      <c r="Q549" s="19"/>
      <c r="R549" s="19">
        <v>3960</v>
      </c>
      <c r="S549" s="19"/>
      <c r="T549" s="19"/>
      <c r="U549" s="19"/>
      <c r="V549" s="19">
        <v>1000</v>
      </c>
      <c r="W549" s="19">
        <v>6746.17</v>
      </c>
      <c r="X549" s="19">
        <v>28800</v>
      </c>
      <c r="Y549" s="19">
        <f t="shared" si="83"/>
        <v>10800</v>
      </c>
      <c r="Z549" s="19">
        <v>10800</v>
      </c>
      <c r="AA549" s="19"/>
      <c r="AB549" s="19">
        <f t="shared" si="84"/>
        <v>43506.17</v>
      </c>
      <c r="AC549" s="19">
        <f t="shared" si="85"/>
        <v>32706.17</v>
      </c>
      <c r="AD549" s="19">
        <f t="shared" si="86"/>
        <v>16353.084999999999</v>
      </c>
      <c r="AE549" s="19" t="s">
        <v>53</v>
      </c>
      <c r="AF549" s="25">
        <v>11080.76</v>
      </c>
      <c r="AG549" s="32">
        <f t="shared" si="87"/>
        <v>0.47580896978185599</v>
      </c>
      <c r="AH549" t="e">
        <f ca="1">IF(_xlfn.XLOOKUP(D549,'参考（不要动）'!A:A,'参考（不要动）'!B:B)&lt;1,"无养老金")</f>
        <v>#NAME?</v>
      </c>
      <c r="AI549" t="e">
        <f>IF(_xlfn.XLOOKUP(D549,'参考（不要动）'!D:D,'参考（不要动）'!E:E)&lt;1,"无公益岗工资")</f>
        <v>#N/A</v>
      </c>
      <c r="AJ549" t="e">
        <f ca="1">IF(_xlfn.XLOOKUP(D549,'参考（不要动）'!G:G,'参考（不要动）'!H:H)&lt;1,"无其他工资")</f>
        <v>#NAME?</v>
      </c>
      <c r="AK549" t="e">
        <f>IF(_xlfn.XLOOKUP(D549,'参考（不要动）'!J:J,'参考（不要动）'!K:K)&lt;1,"无低保金")</f>
        <v>#N/A</v>
      </c>
      <c r="AL549" t="e">
        <f>IF(_xlfn.XLOOKUP(D549,'参考（不要动）'!M:M,'参考（不要动）'!N:N)&lt;1,"无五保金")</f>
        <v>#N/A</v>
      </c>
      <c r="AM549" t="e">
        <f>IF(_xlfn.XLOOKUP(D549,'参考（不要动）'!P:P,'参考（不要动）'!Q:Q)&lt;1,"无产业奖励2000元")</f>
        <v>#N/A</v>
      </c>
      <c r="AN549">
        <v>0</v>
      </c>
      <c r="AO549" t="str">
        <f t="shared" si="88"/>
        <v>合格</v>
      </c>
      <c r="AP549" s="31">
        <f t="shared" si="89"/>
        <v>0.375</v>
      </c>
      <c r="AQ549" s="31" t="str">
        <f t="shared" si="80"/>
        <v>合格</v>
      </c>
    </row>
    <row r="550" spans="1:43" ht="15">
      <c r="A550" s="18">
        <v>548</v>
      </c>
      <c r="B550" s="19" t="s">
        <v>1717</v>
      </c>
      <c r="C550" s="19" t="s">
        <v>2319</v>
      </c>
      <c r="D550" s="19" t="s">
        <v>2320</v>
      </c>
      <c r="E550" s="19" t="s">
        <v>2321</v>
      </c>
      <c r="F550" s="19" t="s">
        <v>2322</v>
      </c>
      <c r="G550" s="51" t="s">
        <v>2319</v>
      </c>
      <c r="H550" s="19">
        <v>4</v>
      </c>
      <c r="I550" s="19">
        <v>4</v>
      </c>
      <c r="J550" s="19" t="s">
        <v>47</v>
      </c>
      <c r="K550" s="19">
        <f t="shared" si="81"/>
        <v>5000</v>
      </c>
      <c r="L550" s="19"/>
      <c r="M550" s="19">
        <v>5000</v>
      </c>
      <c r="N550" s="19"/>
      <c r="O550" s="19">
        <f t="shared" si="82"/>
        <v>5004.21</v>
      </c>
      <c r="P550" s="19"/>
      <c r="Q550" s="19"/>
      <c r="R550" s="19">
        <v>2100</v>
      </c>
      <c r="S550" s="19"/>
      <c r="T550" s="19"/>
      <c r="U550" s="19"/>
      <c r="V550" s="19">
        <v>1000</v>
      </c>
      <c r="W550" s="19">
        <v>1904.21</v>
      </c>
      <c r="X550" s="19">
        <v>98600</v>
      </c>
      <c r="Y550" s="19">
        <f t="shared" si="83"/>
        <v>34800</v>
      </c>
      <c r="Z550" s="19">
        <v>34800</v>
      </c>
      <c r="AA550" s="19"/>
      <c r="AB550" s="19">
        <f t="shared" si="84"/>
        <v>108604.21</v>
      </c>
      <c r="AC550" s="19">
        <f t="shared" si="85"/>
        <v>73804.210000000006</v>
      </c>
      <c r="AD550" s="19">
        <f t="shared" si="86"/>
        <v>18451.052500000002</v>
      </c>
      <c r="AE550" s="19" t="s">
        <v>53</v>
      </c>
      <c r="AF550" s="25">
        <v>14570.99</v>
      </c>
      <c r="AG550" s="32">
        <f t="shared" si="87"/>
        <v>0.26628681373057</v>
      </c>
      <c r="AH550" t="e">
        <f ca="1">IF(_xlfn.XLOOKUP(D550,'参考（不要动）'!A:A,'参考（不要动）'!B:B)&lt;1,"无养老金")</f>
        <v>#NAME?</v>
      </c>
      <c r="AI550" t="e">
        <f>IF(_xlfn.XLOOKUP(D550,'参考（不要动）'!D:D,'参考（不要动）'!E:E)&lt;1,"无公益岗工资")</f>
        <v>#N/A</v>
      </c>
      <c r="AJ550" t="e">
        <f ca="1">IF(_xlfn.XLOOKUP(D550,'参考（不要动）'!G:G,'参考（不要动）'!H:H)&lt;1,"无其他工资")</f>
        <v>#NAME?</v>
      </c>
      <c r="AK550" t="e">
        <f>IF(_xlfn.XLOOKUP(D550,'参考（不要动）'!J:J,'参考（不要动）'!K:K)&lt;1,"无低保金")</f>
        <v>#N/A</v>
      </c>
      <c r="AL550" t="e">
        <f>IF(_xlfn.XLOOKUP(D550,'参考（不要动）'!M:M,'参考（不要动）'!N:N)&lt;1,"无五保金")</f>
        <v>#N/A</v>
      </c>
      <c r="AM550" t="e">
        <f>IF(_xlfn.XLOOKUP(D550,'参考（不要动）'!P:P,'参考（不要动）'!Q:Q)&lt;1,"无产业奖励2000元")</f>
        <v>#N/A</v>
      </c>
      <c r="AN550">
        <v>0</v>
      </c>
      <c r="AO550" t="str">
        <f t="shared" si="88"/>
        <v>合格</v>
      </c>
      <c r="AP550" s="31">
        <f t="shared" si="89"/>
        <v>0.35294117647058798</v>
      </c>
      <c r="AQ550" s="31" t="str">
        <f t="shared" ref="AQ550:AQ613" si="90">IF(AP550&lt;0.2,"支出偏少",IF(AP550&gt;0.8,"支出偏大","合格"))</f>
        <v>合格</v>
      </c>
    </row>
    <row r="551" spans="1:43" ht="15">
      <c r="A551" s="18">
        <v>549</v>
      </c>
      <c r="B551" s="19" t="s">
        <v>1717</v>
      </c>
      <c r="C551" s="19" t="s">
        <v>2323</v>
      </c>
      <c r="D551" s="19" t="s">
        <v>2324</v>
      </c>
      <c r="E551" s="19" t="s">
        <v>2325</v>
      </c>
      <c r="F551" s="19" t="s">
        <v>2326</v>
      </c>
      <c r="G551" s="51" t="s">
        <v>2323</v>
      </c>
      <c r="H551" s="19">
        <v>2</v>
      </c>
      <c r="I551" s="19">
        <v>2</v>
      </c>
      <c r="J551" s="19" t="s">
        <v>47</v>
      </c>
      <c r="K551" s="19">
        <f t="shared" si="81"/>
        <v>0</v>
      </c>
      <c r="L551" s="19"/>
      <c r="M551" s="19"/>
      <c r="N551" s="19"/>
      <c r="O551" s="19">
        <f t="shared" si="82"/>
        <v>15926.49</v>
      </c>
      <c r="P551" s="19">
        <v>8590</v>
      </c>
      <c r="Q551" s="19"/>
      <c r="R551" s="19">
        <v>3960</v>
      </c>
      <c r="S551" s="19"/>
      <c r="T551" s="19"/>
      <c r="U551" s="19"/>
      <c r="V551" s="19"/>
      <c r="W551" s="19">
        <v>3376.49</v>
      </c>
      <c r="X551" s="19">
        <v>32000</v>
      </c>
      <c r="Y551" s="19">
        <f t="shared" si="83"/>
        <v>12000</v>
      </c>
      <c r="Z551" s="19">
        <v>12000</v>
      </c>
      <c r="AA551" s="19"/>
      <c r="AB551" s="19">
        <f t="shared" si="84"/>
        <v>47926.49</v>
      </c>
      <c r="AC551" s="19">
        <f t="shared" si="85"/>
        <v>35926.49</v>
      </c>
      <c r="AD551" s="19">
        <f t="shared" si="86"/>
        <v>17963.244999999999</v>
      </c>
      <c r="AE551" s="19" t="s">
        <v>53</v>
      </c>
      <c r="AF551" s="25">
        <v>15003.78</v>
      </c>
      <c r="AG551" s="30">
        <f t="shared" si="87"/>
        <v>0.19724796018070101</v>
      </c>
      <c r="AH551" t="e">
        <f ca="1">IF(_xlfn.XLOOKUP(D551,'参考（不要动）'!A:A,'参考（不要动）'!B:B)&lt;1,"无养老金")</f>
        <v>#NAME?</v>
      </c>
      <c r="AI551" t="e">
        <f>IF(_xlfn.XLOOKUP(D551,'参考（不要动）'!D:D,'参考（不要动）'!E:E)&lt;1,"无公益岗工资")</f>
        <v>#N/A</v>
      </c>
      <c r="AJ551" t="e">
        <f ca="1">IF(_xlfn.XLOOKUP(D551,'参考（不要动）'!G:G,'参考（不要动）'!H:H)&lt;1,"无其他工资")</f>
        <v>#NAME?</v>
      </c>
      <c r="AK551" t="b">
        <f>IF(_xlfn.XLOOKUP(D551,'参考（不要动）'!J:J,'参考（不要动）'!K:K)&lt;1,"无低保金")</f>
        <v>0</v>
      </c>
      <c r="AL551" t="e">
        <f>IF(_xlfn.XLOOKUP(D551,'参考（不要动）'!M:M,'参考（不要动）'!N:N)&lt;1,"无五保金")</f>
        <v>#N/A</v>
      </c>
      <c r="AM551" t="e">
        <f>IF(_xlfn.XLOOKUP(D551,'参考（不要动）'!P:P,'参考（不要动）'!Q:Q)&lt;1,"无产业奖励2000元")</f>
        <v>#N/A</v>
      </c>
      <c r="AN551" t="e">
        <f>_xlfn.XLOOKUP(D551,'参考（不要动）'!S:S,'参考（不要动）'!W:W)</f>
        <v>#N/A</v>
      </c>
      <c r="AO551" t="str">
        <f t="shared" si="88"/>
        <v>合格</v>
      </c>
      <c r="AP551" s="31">
        <f t="shared" si="89"/>
        <v>0.375</v>
      </c>
      <c r="AQ551" s="31" t="str">
        <f t="shared" si="90"/>
        <v>合格</v>
      </c>
    </row>
    <row r="552" spans="1:43" ht="15">
      <c r="A552" s="18">
        <v>550</v>
      </c>
      <c r="B552" s="19" t="s">
        <v>1717</v>
      </c>
      <c r="C552" s="19" t="s">
        <v>2327</v>
      </c>
      <c r="D552" s="19" t="s">
        <v>2328</v>
      </c>
      <c r="E552" s="19" t="s">
        <v>2329</v>
      </c>
      <c r="F552" s="19" t="s">
        <v>2330</v>
      </c>
      <c r="G552" s="51" t="s">
        <v>2327</v>
      </c>
      <c r="H552" s="19">
        <v>2</v>
      </c>
      <c r="I552" s="19">
        <v>2</v>
      </c>
      <c r="J552" s="19" t="s">
        <v>47</v>
      </c>
      <c r="K552" s="19">
        <f t="shared" si="81"/>
        <v>32000</v>
      </c>
      <c r="L552" s="19"/>
      <c r="M552" s="19">
        <v>32000</v>
      </c>
      <c r="N552" s="19">
        <v>6400</v>
      </c>
      <c r="O552" s="19">
        <f t="shared" si="82"/>
        <v>10598.52</v>
      </c>
      <c r="P552" s="19">
        <v>8590</v>
      </c>
      <c r="Q552" s="19"/>
      <c r="R552" s="19"/>
      <c r="S552" s="19"/>
      <c r="T552" s="19">
        <v>29.98</v>
      </c>
      <c r="U552" s="19"/>
      <c r="V552" s="19">
        <v>1700</v>
      </c>
      <c r="W552" s="19">
        <v>278.54000000000002</v>
      </c>
      <c r="X552" s="19"/>
      <c r="Y552" s="19">
        <f t="shared" si="83"/>
        <v>0</v>
      </c>
      <c r="Z552" s="19"/>
      <c r="AA552" s="19"/>
      <c r="AB552" s="19">
        <f t="shared" si="84"/>
        <v>48998.52</v>
      </c>
      <c r="AC552" s="19">
        <f t="shared" si="85"/>
        <v>48998.52</v>
      </c>
      <c r="AD552" s="19">
        <f t="shared" si="86"/>
        <v>24499.26</v>
      </c>
      <c r="AE552" s="19" t="s">
        <v>48</v>
      </c>
      <c r="AF552" s="25">
        <v>23280.400000000001</v>
      </c>
      <c r="AG552" s="31">
        <f t="shared" si="87"/>
        <v>5.2355629628356798E-2</v>
      </c>
      <c r="AH552" t="e">
        <f ca="1">IF(_xlfn.XLOOKUP(D552,'参考（不要动）'!A:A,'参考（不要动）'!B:B)&lt;1,"无养老金")</f>
        <v>#NAME?</v>
      </c>
      <c r="AI552" t="e">
        <f>IF(_xlfn.XLOOKUP(D552,'参考（不要动）'!D:D,'参考（不要动）'!E:E)&lt;1,"无公益岗工资")</f>
        <v>#N/A</v>
      </c>
      <c r="AJ552" t="e">
        <f ca="1">IF(_xlfn.XLOOKUP(D552,'参考（不要动）'!G:G,'参考（不要动）'!H:H)&lt;1,"无其他工资")</f>
        <v>#NAME?</v>
      </c>
      <c r="AK552" t="b">
        <f>IF(_xlfn.XLOOKUP(D552,'参考（不要动）'!J:J,'参考（不要动）'!K:K)&lt;1,"无低保金")</f>
        <v>0</v>
      </c>
      <c r="AL552" t="e">
        <f>IF(_xlfn.XLOOKUP(D552,'参考（不要动）'!M:M,'参考（不要动）'!N:N)&lt;1,"无五保金")</f>
        <v>#N/A</v>
      </c>
      <c r="AM552" t="e">
        <f>IF(_xlfn.XLOOKUP(D552,'参考（不要动）'!P:P,'参考（不要动）'!Q:Q)&lt;1,"无产业奖励2000元")</f>
        <v>#N/A</v>
      </c>
      <c r="AN552">
        <v>0</v>
      </c>
      <c r="AO552" t="str">
        <f t="shared" si="88"/>
        <v>合格</v>
      </c>
      <c r="AP552" s="31" t="e">
        <f t="shared" si="89"/>
        <v>#DIV/0!</v>
      </c>
      <c r="AQ552" s="31" t="e">
        <f t="shared" si="90"/>
        <v>#DIV/0!</v>
      </c>
    </row>
    <row r="553" spans="1:43" ht="15">
      <c r="A553" s="18">
        <v>551</v>
      </c>
      <c r="B553" s="19" t="s">
        <v>1717</v>
      </c>
      <c r="C553" s="19" t="s">
        <v>2331</v>
      </c>
      <c r="D553" s="19" t="s">
        <v>2332</v>
      </c>
      <c r="E553" s="19" t="s">
        <v>2333</v>
      </c>
      <c r="F553" s="19" t="s">
        <v>2334</v>
      </c>
      <c r="G553" s="51" t="s">
        <v>2331</v>
      </c>
      <c r="H553" s="19">
        <v>4</v>
      </c>
      <c r="I553" s="19">
        <v>4</v>
      </c>
      <c r="J553" s="19" t="s">
        <v>47</v>
      </c>
      <c r="K553" s="19">
        <f t="shared" si="81"/>
        <v>10500</v>
      </c>
      <c r="L553" s="19"/>
      <c r="M553" s="19">
        <v>10500</v>
      </c>
      <c r="N553" s="19"/>
      <c r="O553" s="19">
        <f t="shared" si="82"/>
        <v>6603.48</v>
      </c>
      <c r="P553" s="19"/>
      <c r="Q553" s="19"/>
      <c r="R553" s="19">
        <v>2160</v>
      </c>
      <c r="S553" s="19"/>
      <c r="T553" s="19"/>
      <c r="U553" s="19"/>
      <c r="V553" s="19"/>
      <c r="W553" s="19">
        <v>4443.4799999999996</v>
      </c>
      <c r="X553" s="19">
        <v>610000</v>
      </c>
      <c r="Y553" s="19">
        <f t="shared" si="83"/>
        <v>283000</v>
      </c>
      <c r="Z553" s="19">
        <v>283000</v>
      </c>
      <c r="AA553" s="19"/>
      <c r="AB553" s="19">
        <f t="shared" si="84"/>
        <v>627103.48</v>
      </c>
      <c r="AC553" s="19">
        <f t="shared" si="85"/>
        <v>344103.48</v>
      </c>
      <c r="AD553" s="19">
        <f t="shared" si="86"/>
        <v>86025.87</v>
      </c>
      <c r="AE553" s="19" t="s">
        <v>53</v>
      </c>
      <c r="AF553" s="25">
        <v>84113.53</v>
      </c>
      <c r="AG553" s="31">
        <f t="shared" si="87"/>
        <v>2.27352246422186E-2</v>
      </c>
      <c r="AH553" t="e">
        <f ca="1">IF(_xlfn.XLOOKUP(D553,'参考（不要动）'!A:A,'参考（不要动）'!B:B)&lt;1,"无养老金")</f>
        <v>#NAME?</v>
      </c>
      <c r="AI553" t="e">
        <f>IF(_xlfn.XLOOKUP(D553,'参考（不要动）'!D:D,'参考（不要动）'!E:E)&lt;1,"无公益岗工资")</f>
        <v>#N/A</v>
      </c>
      <c r="AJ553" t="e">
        <f ca="1">IF(_xlfn.XLOOKUP(D553,'参考（不要动）'!G:G,'参考（不要动）'!H:H)&lt;1,"无其他工资")</f>
        <v>#NAME?</v>
      </c>
      <c r="AK553" t="e">
        <f>IF(_xlfn.XLOOKUP(D553,'参考（不要动）'!J:J,'参考（不要动）'!K:K)&lt;1,"无低保金")</f>
        <v>#N/A</v>
      </c>
      <c r="AL553" t="e">
        <f>IF(_xlfn.XLOOKUP(D553,'参考（不要动）'!M:M,'参考（不要动）'!N:N)&lt;1,"无五保金")</f>
        <v>#N/A</v>
      </c>
      <c r="AM553" t="e">
        <f>IF(_xlfn.XLOOKUP(D553,'参考（不要动）'!P:P,'参考（不要动）'!Q:Q)&lt;1,"无产业奖励2000元")</f>
        <v>#N/A</v>
      </c>
      <c r="AN553" t="e">
        <f>_xlfn.XLOOKUP(D553,'参考（不要动）'!S:S,'参考（不要动）'!W:W)</f>
        <v>#N/A</v>
      </c>
      <c r="AO553" t="str">
        <f t="shared" si="88"/>
        <v>合格</v>
      </c>
      <c r="AP553" s="31">
        <f t="shared" si="89"/>
        <v>0.46393442622950798</v>
      </c>
      <c r="AQ553" s="31" t="str">
        <f t="shared" si="90"/>
        <v>合格</v>
      </c>
    </row>
    <row r="554" spans="1:43" ht="15">
      <c r="A554" s="18">
        <v>552</v>
      </c>
      <c r="B554" s="19" t="s">
        <v>1717</v>
      </c>
      <c r="C554" s="19" t="s">
        <v>2335</v>
      </c>
      <c r="D554" s="19" t="s">
        <v>2336</v>
      </c>
      <c r="E554" s="19" t="s">
        <v>2337</v>
      </c>
      <c r="F554" s="19" t="s">
        <v>2338</v>
      </c>
      <c r="G554" s="51" t="s">
        <v>2335</v>
      </c>
      <c r="H554" s="19">
        <v>5</v>
      </c>
      <c r="I554" s="19">
        <v>5</v>
      </c>
      <c r="J554" s="19" t="s">
        <v>47</v>
      </c>
      <c r="K554" s="19">
        <f t="shared" si="81"/>
        <v>52000</v>
      </c>
      <c r="L554" s="19"/>
      <c r="M554" s="19">
        <v>52000</v>
      </c>
      <c r="N554" s="19">
        <v>32000</v>
      </c>
      <c r="O554" s="19">
        <f t="shared" si="82"/>
        <v>5180.01</v>
      </c>
      <c r="P554" s="19"/>
      <c r="Q554" s="19"/>
      <c r="R554" s="19">
        <v>2100</v>
      </c>
      <c r="S554" s="19"/>
      <c r="T554" s="19"/>
      <c r="U554" s="19"/>
      <c r="V554" s="19"/>
      <c r="W554" s="19">
        <v>3080.01</v>
      </c>
      <c r="X554" s="19"/>
      <c r="Y554" s="19">
        <f t="shared" si="83"/>
        <v>0</v>
      </c>
      <c r="Z554" s="19"/>
      <c r="AA554" s="19"/>
      <c r="AB554" s="19">
        <f t="shared" si="84"/>
        <v>89180.01</v>
      </c>
      <c r="AC554" s="19">
        <f t="shared" si="85"/>
        <v>89180.01</v>
      </c>
      <c r="AD554" s="19">
        <f t="shared" si="86"/>
        <v>17836.002</v>
      </c>
      <c r="AE554" s="19" t="s">
        <v>53</v>
      </c>
      <c r="AF554" s="25">
        <v>17592.490000000002</v>
      </c>
      <c r="AG554" s="31">
        <f t="shared" si="87"/>
        <v>1.3841815456481599E-2</v>
      </c>
      <c r="AH554" t="e">
        <f ca="1">IF(_xlfn.XLOOKUP(D554,'参考（不要动）'!A:A,'参考（不要动）'!B:B)&lt;1,"无养老金")</f>
        <v>#NAME?</v>
      </c>
      <c r="AI554" t="e">
        <f>IF(_xlfn.XLOOKUP(D554,'参考（不要动）'!D:D,'参考（不要动）'!E:E)&lt;1,"无公益岗工资")</f>
        <v>#N/A</v>
      </c>
      <c r="AJ554" t="e">
        <f ca="1">IF(_xlfn.XLOOKUP(D554,'参考（不要动）'!G:G,'参考（不要动）'!H:H)&lt;1,"无其他工资")</f>
        <v>#NAME?</v>
      </c>
      <c r="AK554" t="e">
        <f>IF(_xlfn.XLOOKUP(D554,'参考（不要动）'!J:J,'参考（不要动）'!K:K)&lt;1,"无低保金")</f>
        <v>#N/A</v>
      </c>
      <c r="AL554" t="e">
        <f>IF(_xlfn.XLOOKUP(D554,'参考（不要动）'!M:M,'参考（不要动）'!N:N)&lt;1,"无五保金")</f>
        <v>#N/A</v>
      </c>
      <c r="AM554" t="e">
        <f>IF(_xlfn.XLOOKUP(D554,'参考（不要动）'!P:P,'参考（不要动）'!Q:Q)&lt;1,"无产业奖励2000元")</f>
        <v>#N/A</v>
      </c>
      <c r="AN554" t="e">
        <f>_xlfn.XLOOKUP(D554,'参考（不要动）'!S:S,'参考（不要动）'!W:W)</f>
        <v>#N/A</v>
      </c>
      <c r="AO554" t="str">
        <f t="shared" si="88"/>
        <v>合格</v>
      </c>
      <c r="AP554" s="31" t="e">
        <f t="shared" si="89"/>
        <v>#DIV/0!</v>
      </c>
      <c r="AQ554" s="31" t="e">
        <f t="shared" si="90"/>
        <v>#DIV/0!</v>
      </c>
    </row>
    <row r="555" spans="1:43" ht="15">
      <c r="A555" s="18">
        <v>553</v>
      </c>
      <c r="B555" s="19" t="s">
        <v>1717</v>
      </c>
      <c r="C555" s="19" t="s">
        <v>2339</v>
      </c>
      <c r="D555" s="19" t="s">
        <v>2340</v>
      </c>
      <c r="E555" s="19" t="s">
        <v>2341</v>
      </c>
      <c r="F555" s="19" t="s">
        <v>2342</v>
      </c>
      <c r="G555" s="51" t="s">
        <v>2339</v>
      </c>
      <c r="H555" s="19">
        <v>4</v>
      </c>
      <c r="I555" s="19">
        <v>4</v>
      </c>
      <c r="J555" s="19" t="s">
        <v>47</v>
      </c>
      <c r="K555" s="19">
        <f t="shared" si="81"/>
        <v>95000</v>
      </c>
      <c r="L555" s="19"/>
      <c r="M555" s="19">
        <v>95000</v>
      </c>
      <c r="N555" s="19">
        <v>24000</v>
      </c>
      <c r="O555" s="19">
        <f t="shared" si="82"/>
        <v>3740.24</v>
      </c>
      <c r="P555" s="19"/>
      <c r="Q555" s="19"/>
      <c r="R555" s="19"/>
      <c r="S555" s="19"/>
      <c r="T555" s="19"/>
      <c r="U555" s="19"/>
      <c r="V555" s="19"/>
      <c r="W555" s="19">
        <v>3740.24</v>
      </c>
      <c r="X555" s="19"/>
      <c r="Y555" s="19">
        <f t="shared" si="83"/>
        <v>0</v>
      </c>
      <c r="Z555" s="19"/>
      <c r="AA555" s="19"/>
      <c r="AB555" s="19">
        <f t="shared" si="84"/>
        <v>122740.24</v>
      </c>
      <c r="AC555" s="19">
        <f t="shared" si="85"/>
        <v>122740.24</v>
      </c>
      <c r="AD555" s="19">
        <f t="shared" si="86"/>
        <v>30685.06</v>
      </c>
      <c r="AE555" s="19" t="s">
        <v>53</v>
      </c>
      <c r="AF555" s="25">
        <v>30260.42</v>
      </c>
      <c r="AG555" s="31">
        <f t="shared" si="87"/>
        <v>1.4032852154729001E-2</v>
      </c>
      <c r="AH555" t="e">
        <f ca="1">IF(_xlfn.XLOOKUP(D555,'参考（不要动）'!A:A,'参考（不要动）'!B:B)&lt;1,"无养老金")</f>
        <v>#NAME?</v>
      </c>
      <c r="AI555" t="e">
        <f>IF(_xlfn.XLOOKUP(D555,'参考（不要动）'!D:D,'参考（不要动）'!E:E)&lt;1,"无公益岗工资")</f>
        <v>#N/A</v>
      </c>
      <c r="AJ555" t="e">
        <f ca="1">IF(_xlfn.XLOOKUP(D555,'参考（不要动）'!G:G,'参考（不要动）'!H:H)&lt;1,"无其他工资")</f>
        <v>#NAME?</v>
      </c>
      <c r="AK555" t="e">
        <f>IF(_xlfn.XLOOKUP(D555,'参考（不要动）'!J:J,'参考（不要动）'!K:K)&lt;1,"无低保金")</f>
        <v>#N/A</v>
      </c>
      <c r="AL555" t="e">
        <f>IF(_xlfn.XLOOKUP(D555,'参考（不要动）'!M:M,'参考（不要动）'!N:N)&lt;1,"无五保金")</f>
        <v>#N/A</v>
      </c>
      <c r="AM555" t="e">
        <f>IF(_xlfn.XLOOKUP(D555,'参考（不要动）'!P:P,'参考（不要动）'!Q:Q)&lt;1,"无产业奖励2000元")</f>
        <v>#N/A</v>
      </c>
      <c r="AN555" t="e">
        <f>_xlfn.XLOOKUP(D555,'参考（不要动）'!S:S,'参考（不要动）'!W:W)</f>
        <v>#N/A</v>
      </c>
      <c r="AO555" t="str">
        <f t="shared" si="88"/>
        <v>合格</v>
      </c>
      <c r="AP555" s="31" t="e">
        <f t="shared" si="89"/>
        <v>#DIV/0!</v>
      </c>
      <c r="AQ555" s="31" t="e">
        <f t="shared" si="90"/>
        <v>#DIV/0!</v>
      </c>
    </row>
    <row r="556" spans="1:43" ht="15">
      <c r="A556" s="18">
        <v>554</v>
      </c>
      <c r="B556" s="19" t="s">
        <v>1717</v>
      </c>
      <c r="C556" s="19" t="s">
        <v>2343</v>
      </c>
      <c r="D556" s="19" t="s">
        <v>2344</v>
      </c>
      <c r="E556" s="19" t="s">
        <v>2345</v>
      </c>
      <c r="F556" s="19" t="s">
        <v>2346</v>
      </c>
      <c r="G556" s="51" t="s">
        <v>2343</v>
      </c>
      <c r="H556" s="19">
        <v>2</v>
      </c>
      <c r="I556" s="19">
        <v>2</v>
      </c>
      <c r="J556" s="19" t="s">
        <v>47</v>
      </c>
      <c r="K556" s="19">
        <f t="shared" si="81"/>
        <v>0</v>
      </c>
      <c r="L556" s="19"/>
      <c r="M556" s="19"/>
      <c r="N556" s="19">
        <v>6400</v>
      </c>
      <c r="O556" s="19">
        <f t="shared" si="82"/>
        <v>20195</v>
      </c>
      <c r="P556" s="19">
        <v>4295</v>
      </c>
      <c r="Q556" s="19"/>
      <c r="R556" s="19">
        <v>600</v>
      </c>
      <c r="S556" s="19"/>
      <c r="T556" s="19"/>
      <c r="U556" s="19"/>
      <c r="V556" s="19"/>
      <c r="W556" s="19">
        <v>15300</v>
      </c>
      <c r="X556" s="19"/>
      <c r="Y556" s="19">
        <f t="shared" si="83"/>
        <v>0</v>
      </c>
      <c r="Z556" s="19"/>
      <c r="AA556" s="19"/>
      <c r="AB556" s="19">
        <f t="shared" si="84"/>
        <v>26595</v>
      </c>
      <c r="AC556" s="19">
        <f t="shared" si="85"/>
        <v>26595</v>
      </c>
      <c r="AD556" s="19">
        <f t="shared" si="86"/>
        <v>13297.5</v>
      </c>
      <c r="AE556" s="19" t="s">
        <v>48</v>
      </c>
      <c r="AF556" s="25">
        <v>13081.49</v>
      </c>
      <c r="AG556" s="31">
        <f t="shared" si="87"/>
        <v>1.65126449662844E-2</v>
      </c>
      <c r="AH556" t="e">
        <f ca="1">IF(_xlfn.XLOOKUP(D556,'参考（不要动）'!A:A,'参考（不要动）'!B:B)&lt;1,"无养老金")</f>
        <v>#NAME?</v>
      </c>
      <c r="AI556" t="e">
        <f>IF(_xlfn.XLOOKUP(D556,'参考（不要动）'!D:D,'参考（不要动）'!E:E)&lt;1,"无公益岗工资")</f>
        <v>#N/A</v>
      </c>
      <c r="AJ556" t="e">
        <f ca="1">IF(_xlfn.XLOOKUP(D556,'参考（不要动）'!G:G,'参考（不要动）'!H:H)&lt;1,"无其他工资")</f>
        <v>#NAME?</v>
      </c>
      <c r="AK556" t="b">
        <f>IF(_xlfn.XLOOKUP(D556,'参考（不要动）'!J:J,'参考（不要动）'!K:K)&lt;1,"无低保金")</f>
        <v>0</v>
      </c>
      <c r="AL556" t="e">
        <f>IF(_xlfn.XLOOKUP(D556,'参考（不要动）'!M:M,'参考（不要动）'!N:N)&lt;1,"无五保金")</f>
        <v>#N/A</v>
      </c>
      <c r="AM556" t="e">
        <f>IF(_xlfn.XLOOKUP(D556,'参考（不要动）'!P:P,'参考（不要动）'!Q:Q)&lt;1,"无产业奖励2000元")</f>
        <v>#N/A</v>
      </c>
      <c r="AN556" t="e">
        <f>_xlfn.XLOOKUP(D556,'参考（不要动）'!S:S,'参考（不要动）'!W:W)</f>
        <v>#N/A</v>
      </c>
      <c r="AO556" t="str">
        <f t="shared" si="88"/>
        <v>合格</v>
      </c>
      <c r="AP556" s="31" t="e">
        <f t="shared" si="89"/>
        <v>#DIV/0!</v>
      </c>
      <c r="AQ556" s="31" t="e">
        <f t="shared" si="90"/>
        <v>#DIV/0!</v>
      </c>
    </row>
    <row r="557" spans="1:43" ht="15">
      <c r="A557" s="18">
        <v>555</v>
      </c>
      <c r="B557" s="19" t="s">
        <v>1717</v>
      </c>
      <c r="C557" s="19" t="s">
        <v>2347</v>
      </c>
      <c r="D557" s="19" t="s">
        <v>2348</v>
      </c>
      <c r="E557" s="19" t="s">
        <v>2349</v>
      </c>
      <c r="F557" s="19" t="s">
        <v>2350</v>
      </c>
      <c r="G557" s="51" t="s">
        <v>2351</v>
      </c>
      <c r="H557" s="19">
        <v>5</v>
      </c>
      <c r="I557" s="19">
        <v>5</v>
      </c>
      <c r="J557" s="19" t="s">
        <v>47</v>
      </c>
      <c r="K557" s="19">
        <f t="shared" si="81"/>
        <v>5000</v>
      </c>
      <c r="L557" s="19"/>
      <c r="M557" s="19">
        <v>5000</v>
      </c>
      <c r="N557" s="19"/>
      <c r="O557" s="19">
        <f t="shared" si="82"/>
        <v>10232.34</v>
      </c>
      <c r="P557" s="19">
        <v>4295</v>
      </c>
      <c r="Q557" s="19"/>
      <c r="R557" s="19">
        <v>2100</v>
      </c>
      <c r="S557" s="19"/>
      <c r="T557" s="19"/>
      <c r="U557" s="19"/>
      <c r="V557" s="19"/>
      <c r="W557" s="19">
        <v>3837.34</v>
      </c>
      <c r="X557" s="19">
        <v>81750</v>
      </c>
      <c r="Y557" s="19">
        <f t="shared" si="83"/>
        <v>32400</v>
      </c>
      <c r="Z557" s="19">
        <v>32400</v>
      </c>
      <c r="AA557" s="19"/>
      <c r="AB557" s="19">
        <f t="shared" si="84"/>
        <v>96982.34</v>
      </c>
      <c r="AC557" s="19">
        <f t="shared" si="85"/>
        <v>64582.34</v>
      </c>
      <c r="AD557" s="19">
        <f t="shared" si="86"/>
        <v>12916.468000000001</v>
      </c>
      <c r="AE557" s="19" t="s">
        <v>53</v>
      </c>
      <c r="AF557" s="25">
        <v>12489.46</v>
      </c>
      <c r="AG557" s="31">
        <f t="shared" si="87"/>
        <v>3.4189468559889802E-2</v>
      </c>
      <c r="AH557" t="e">
        <f ca="1">IF(_xlfn.XLOOKUP(D557,'参考（不要动）'!A:A,'参考（不要动）'!B:B)&lt;1,"无养老金")</f>
        <v>#NAME?</v>
      </c>
      <c r="AI557" t="e">
        <f>IF(_xlfn.XLOOKUP(D557,'参考（不要动）'!D:D,'参考（不要动）'!E:E)&lt;1,"无公益岗工资")</f>
        <v>#N/A</v>
      </c>
      <c r="AJ557" t="e">
        <f ca="1">IF(_xlfn.XLOOKUP(D557,'参考（不要动）'!G:G,'参考（不要动）'!H:H)&lt;1,"无其他工资")</f>
        <v>#NAME?</v>
      </c>
      <c r="AK557" t="b">
        <f>IF(_xlfn.XLOOKUP(D557,'参考（不要动）'!J:J,'参考（不要动）'!K:K)&lt;1,"无低保金")</f>
        <v>0</v>
      </c>
      <c r="AL557" t="e">
        <f>IF(_xlfn.XLOOKUP(D557,'参考（不要动）'!M:M,'参考（不要动）'!N:N)&lt;1,"无五保金")</f>
        <v>#N/A</v>
      </c>
      <c r="AM557" t="e">
        <f>IF(_xlfn.XLOOKUP(D557,'参考（不要动）'!P:P,'参考（不要动）'!Q:Q)&lt;1,"无产业奖励2000元")</f>
        <v>#N/A</v>
      </c>
      <c r="AN557" t="e">
        <f>_xlfn.XLOOKUP(D557,'参考（不要动）'!S:S,'参考（不要动）'!W:W)</f>
        <v>#N/A</v>
      </c>
      <c r="AO557" t="str">
        <f t="shared" si="88"/>
        <v>合格</v>
      </c>
      <c r="AP557" s="31">
        <f t="shared" si="89"/>
        <v>0.39633027522935799</v>
      </c>
      <c r="AQ557" s="31" t="str">
        <f t="shared" si="90"/>
        <v>合格</v>
      </c>
    </row>
    <row r="558" spans="1:43" ht="15">
      <c r="A558" s="18">
        <v>556</v>
      </c>
      <c r="B558" s="19" t="s">
        <v>1717</v>
      </c>
      <c r="C558" s="19" t="s">
        <v>2352</v>
      </c>
      <c r="D558" s="19" t="s">
        <v>2353</v>
      </c>
      <c r="E558" s="19" t="s">
        <v>2354</v>
      </c>
      <c r="F558" s="19" t="s">
        <v>2355</v>
      </c>
      <c r="G558" s="51" t="s">
        <v>2352</v>
      </c>
      <c r="H558" s="19">
        <v>3</v>
      </c>
      <c r="I558" s="19">
        <v>3</v>
      </c>
      <c r="J558" s="19" t="s">
        <v>47</v>
      </c>
      <c r="K558" s="19">
        <f t="shared" si="81"/>
        <v>45000</v>
      </c>
      <c r="L558" s="19"/>
      <c r="M558" s="19">
        <v>45000</v>
      </c>
      <c r="N558" s="19">
        <v>7200</v>
      </c>
      <c r="O558" s="19">
        <f t="shared" si="82"/>
        <v>6903.19</v>
      </c>
      <c r="P558" s="19">
        <v>730</v>
      </c>
      <c r="Q558" s="19"/>
      <c r="R558" s="19">
        <v>2100</v>
      </c>
      <c r="S558" s="19"/>
      <c r="T558" s="19"/>
      <c r="U558" s="19"/>
      <c r="V558" s="19"/>
      <c r="W558" s="19">
        <v>4073.19</v>
      </c>
      <c r="X558" s="19"/>
      <c r="Y558" s="19">
        <f t="shared" si="83"/>
        <v>0</v>
      </c>
      <c r="Z558" s="19"/>
      <c r="AA558" s="19"/>
      <c r="AB558" s="19">
        <f t="shared" si="84"/>
        <v>59103.19</v>
      </c>
      <c r="AC558" s="19">
        <f t="shared" si="85"/>
        <v>59103.19</v>
      </c>
      <c r="AD558" s="19">
        <f t="shared" si="86"/>
        <v>19701.063333333299</v>
      </c>
      <c r="AE558" s="19" t="s">
        <v>53</v>
      </c>
      <c r="AF558" s="25">
        <v>16712.79</v>
      </c>
      <c r="AG558" s="30">
        <f t="shared" si="87"/>
        <v>0.178801584495066</v>
      </c>
      <c r="AH558" t="e">
        <f ca="1">IF(_xlfn.XLOOKUP(D558,'参考（不要动）'!A:A,'参考（不要动）'!B:B)&lt;1,"无养老金")</f>
        <v>#NAME?</v>
      </c>
      <c r="AI558" t="e">
        <f>IF(_xlfn.XLOOKUP(D558,'参考（不要动）'!D:D,'参考（不要动）'!E:E)&lt;1,"无公益岗工资")</f>
        <v>#N/A</v>
      </c>
      <c r="AJ558" t="e">
        <f ca="1">IF(_xlfn.XLOOKUP(D558,'参考（不要动）'!G:G,'参考（不要动）'!H:H)&lt;1,"无其他工资")</f>
        <v>#NAME?</v>
      </c>
      <c r="AK558" t="e">
        <f>IF(_xlfn.XLOOKUP(D558,'参考（不要动）'!J:J,'参考（不要动）'!K:K)&lt;1,"无低保金")</f>
        <v>#N/A</v>
      </c>
      <c r="AL558" t="e">
        <f>IF(_xlfn.XLOOKUP(D558,'参考（不要动）'!M:M,'参考（不要动）'!N:N)&lt;1,"无五保金")</f>
        <v>#N/A</v>
      </c>
      <c r="AM558" t="e">
        <f>IF(_xlfn.XLOOKUP(D558,'参考（不要动）'!P:P,'参考（不要动）'!Q:Q)&lt;1,"无产业奖励2000元")</f>
        <v>#N/A</v>
      </c>
      <c r="AN558" t="e">
        <f>_xlfn.XLOOKUP(D558,'参考（不要动）'!S:S,'参考（不要动）'!W:W)</f>
        <v>#N/A</v>
      </c>
      <c r="AO558" t="str">
        <f t="shared" si="88"/>
        <v>合格</v>
      </c>
      <c r="AP558" s="31" t="e">
        <f t="shared" si="89"/>
        <v>#DIV/0!</v>
      </c>
      <c r="AQ558" s="31" t="e">
        <f t="shared" si="90"/>
        <v>#DIV/0!</v>
      </c>
    </row>
    <row r="559" spans="1:43" ht="15">
      <c r="A559" s="18">
        <v>557</v>
      </c>
      <c r="B559" s="19" t="s">
        <v>1717</v>
      </c>
      <c r="C559" s="19" t="s">
        <v>2356</v>
      </c>
      <c r="D559" s="19" t="s">
        <v>2357</v>
      </c>
      <c r="E559" s="19" t="s">
        <v>2358</v>
      </c>
      <c r="F559" s="19" t="s">
        <v>2359</v>
      </c>
      <c r="G559" s="51" t="s">
        <v>2356</v>
      </c>
      <c r="H559" s="19">
        <v>1</v>
      </c>
      <c r="I559" s="19">
        <v>1</v>
      </c>
      <c r="J559" s="19" t="s">
        <v>47</v>
      </c>
      <c r="K559" s="19">
        <f t="shared" si="81"/>
        <v>0</v>
      </c>
      <c r="L559" s="19"/>
      <c r="M559" s="19"/>
      <c r="N559" s="19">
        <v>9000</v>
      </c>
      <c r="O559" s="19">
        <f t="shared" si="82"/>
        <v>6900.68</v>
      </c>
      <c r="P559" s="19"/>
      <c r="Q559" s="19"/>
      <c r="R559" s="19">
        <v>1980</v>
      </c>
      <c r="S559" s="19"/>
      <c r="T559" s="19"/>
      <c r="U559" s="19"/>
      <c r="V559" s="19"/>
      <c r="W559" s="19">
        <v>4920.68</v>
      </c>
      <c r="X559" s="19"/>
      <c r="Y559" s="19">
        <f t="shared" si="83"/>
        <v>0</v>
      </c>
      <c r="Z559" s="19"/>
      <c r="AA559" s="19"/>
      <c r="AB559" s="19">
        <f t="shared" si="84"/>
        <v>15900.68</v>
      </c>
      <c r="AC559" s="19">
        <f t="shared" si="85"/>
        <v>15900.68</v>
      </c>
      <c r="AD559" s="19">
        <f t="shared" si="86"/>
        <v>15900.68</v>
      </c>
      <c r="AE559" s="19" t="s">
        <v>53</v>
      </c>
      <c r="AF559" s="25">
        <v>11983</v>
      </c>
      <c r="AG559" s="32">
        <f t="shared" si="87"/>
        <v>0.32693649336560099</v>
      </c>
      <c r="AH559" t="e">
        <f ca="1">IF(_xlfn.XLOOKUP(D559,'参考（不要动）'!A:A,'参考（不要动）'!B:B)&lt;1,"无养老金")</f>
        <v>#NAME?</v>
      </c>
      <c r="AI559" t="e">
        <f>IF(_xlfn.XLOOKUP(D559,'参考（不要动）'!D:D,'参考（不要动）'!E:E)&lt;1,"无公益岗工资")</f>
        <v>#N/A</v>
      </c>
      <c r="AJ559" t="e">
        <f ca="1">IF(_xlfn.XLOOKUP(D559,'参考（不要动）'!G:G,'参考（不要动）'!H:H)&lt;1,"无其他工资")</f>
        <v>#NAME?</v>
      </c>
      <c r="AK559" t="e">
        <f>IF(_xlfn.XLOOKUP(D559,'参考（不要动）'!J:J,'参考（不要动）'!K:K)&lt;1,"无低保金")</f>
        <v>#N/A</v>
      </c>
      <c r="AL559" t="e">
        <f>IF(_xlfn.XLOOKUP(D559,'参考（不要动）'!M:M,'参考（不要动）'!N:N)&lt;1,"无五保金")</f>
        <v>#N/A</v>
      </c>
      <c r="AM559" t="e">
        <f>IF(_xlfn.XLOOKUP(D559,'参考（不要动）'!P:P,'参考（不要动）'!Q:Q)&lt;1,"无产业奖励2000元")</f>
        <v>#N/A</v>
      </c>
      <c r="AN559" t="e">
        <f>_xlfn.XLOOKUP(D559,'参考（不要动）'!S:S,'参考（不要动）'!W:W)</f>
        <v>#N/A</v>
      </c>
      <c r="AO559" t="str">
        <f t="shared" si="88"/>
        <v>合格</v>
      </c>
      <c r="AP559" s="31" t="e">
        <f t="shared" si="89"/>
        <v>#DIV/0!</v>
      </c>
      <c r="AQ559" s="31" t="e">
        <f t="shared" si="90"/>
        <v>#DIV/0!</v>
      </c>
    </row>
    <row r="560" spans="1:43" ht="15">
      <c r="A560" s="18">
        <v>558</v>
      </c>
      <c r="B560" s="19" t="s">
        <v>1717</v>
      </c>
      <c r="C560" s="19" t="s">
        <v>2360</v>
      </c>
      <c r="D560" s="19" t="s">
        <v>2361</v>
      </c>
      <c r="E560" s="19" t="s">
        <v>2362</v>
      </c>
      <c r="F560" s="19" t="s">
        <v>2363</v>
      </c>
      <c r="G560" s="51" t="s">
        <v>2360</v>
      </c>
      <c r="H560" s="19">
        <v>6</v>
      </c>
      <c r="I560" s="19">
        <v>3.25</v>
      </c>
      <c r="J560" s="19" t="s">
        <v>47</v>
      </c>
      <c r="K560" s="19">
        <f t="shared" si="81"/>
        <v>37000</v>
      </c>
      <c r="L560" s="19"/>
      <c r="M560" s="19">
        <v>37000</v>
      </c>
      <c r="N560" s="19"/>
      <c r="O560" s="19">
        <f t="shared" si="82"/>
        <v>3823.75</v>
      </c>
      <c r="P560" s="19"/>
      <c r="Q560" s="19"/>
      <c r="R560" s="19">
        <v>2040</v>
      </c>
      <c r="S560" s="19"/>
      <c r="T560" s="19"/>
      <c r="U560" s="19"/>
      <c r="V560" s="19"/>
      <c r="W560" s="19">
        <v>1783.75</v>
      </c>
      <c r="X560" s="19">
        <v>36800</v>
      </c>
      <c r="Y560" s="19">
        <f t="shared" si="83"/>
        <v>13800</v>
      </c>
      <c r="Z560" s="19">
        <v>13800</v>
      </c>
      <c r="AA560" s="19"/>
      <c r="AB560" s="19">
        <f t="shared" si="84"/>
        <v>77623.75</v>
      </c>
      <c r="AC560" s="19">
        <f t="shared" si="85"/>
        <v>63823.75</v>
      </c>
      <c r="AD560" s="19">
        <f t="shared" si="86"/>
        <v>19638.0769230769</v>
      </c>
      <c r="AE560" s="19" t="s">
        <v>53</v>
      </c>
      <c r="AF560" s="25">
        <v>16862.36</v>
      </c>
      <c r="AG560" s="30">
        <f t="shared" si="87"/>
        <v>0.16461022793232399</v>
      </c>
      <c r="AH560" t="e">
        <f ca="1">IF(_xlfn.XLOOKUP(D560,'参考（不要动）'!A:A,'参考（不要动）'!B:B)&lt;1,"无养老金")</f>
        <v>#NAME?</v>
      </c>
      <c r="AI560" t="e">
        <f>IF(_xlfn.XLOOKUP(D560,'参考（不要动）'!D:D,'参考（不要动）'!E:E)&lt;1,"无公益岗工资")</f>
        <v>#N/A</v>
      </c>
      <c r="AJ560" t="e">
        <f ca="1">IF(_xlfn.XLOOKUP(D560,'参考（不要动）'!G:G,'参考（不要动）'!H:H)&lt;1,"无其他工资")</f>
        <v>#NAME?</v>
      </c>
      <c r="AK560" t="e">
        <f>IF(_xlfn.XLOOKUP(D560,'参考（不要动）'!J:J,'参考（不要动）'!K:K)&lt;1,"无低保金")</f>
        <v>#N/A</v>
      </c>
      <c r="AL560" t="e">
        <f>IF(_xlfn.XLOOKUP(D560,'参考（不要动）'!M:M,'参考（不要动）'!N:N)&lt;1,"无五保金")</f>
        <v>#N/A</v>
      </c>
      <c r="AM560" t="e">
        <f>IF(_xlfn.XLOOKUP(D560,'参考（不要动）'!P:P,'参考（不要动）'!Q:Q)&lt;1,"无产业奖励2000元")</f>
        <v>#N/A</v>
      </c>
      <c r="AN560" t="e">
        <f>_xlfn.XLOOKUP(D560,'参考（不要动）'!S:S,'参考（不要动）'!W:W)</f>
        <v>#N/A</v>
      </c>
      <c r="AO560" t="str">
        <f t="shared" si="88"/>
        <v>合格</v>
      </c>
      <c r="AP560" s="31">
        <f t="shared" si="89"/>
        <v>0.375</v>
      </c>
      <c r="AQ560" s="31" t="str">
        <f t="shared" si="90"/>
        <v>合格</v>
      </c>
    </row>
    <row r="561" spans="1:43" ht="15">
      <c r="A561" s="18">
        <v>559</v>
      </c>
      <c r="B561" s="19" t="s">
        <v>1717</v>
      </c>
      <c r="C561" s="19" t="s">
        <v>2364</v>
      </c>
      <c r="D561" s="19" t="s">
        <v>2365</v>
      </c>
      <c r="E561" s="19" t="s">
        <v>2366</v>
      </c>
      <c r="F561" s="19" t="s">
        <v>2367</v>
      </c>
      <c r="G561" s="51" t="s">
        <v>2364</v>
      </c>
      <c r="H561" s="19">
        <v>3</v>
      </c>
      <c r="I561" s="19">
        <v>3</v>
      </c>
      <c r="J561" s="19" t="s">
        <v>47</v>
      </c>
      <c r="K561" s="19">
        <f t="shared" si="81"/>
        <v>40000</v>
      </c>
      <c r="L561" s="19"/>
      <c r="M561" s="19">
        <v>40000</v>
      </c>
      <c r="N561" s="19">
        <v>9600</v>
      </c>
      <c r="O561" s="19">
        <f t="shared" si="82"/>
        <v>1427.16</v>
      </c>
      <c r="P561" s="19"/>
      <c r="Q561" s="19"/>
      <c r="R561" s="19"/>
      <c r="S561" s="19"/>
      <c r="T561" s="19"/>
      <c r="U561" s="19"/>
      <c r="V561" s="19"/>
      <c r="W561" s="19">
        <v>1427.16</v>
      </c>
      <c r="X561" s="19"/>
      <c r="Y561" s="19">
        <f t="shared" si="83"/>
        <v>0</v>
      </c>
      <c r="Z561" s="19"/>
      <c r="AA561" s="19"/>
      <c r="AB561" s="19">
        <f t="shared" si="84"/>
        <v>51027.16</v>
      </c>
      <c r="AC561" s="19">
        <f t="shared" si="85"/>
        <v>51027.16</v>
      </c>
      <c r="AD561" s="19">
        <f t="shared" si="86"/>
        <v>17009.053333333301</v>
      </c>
      <c r="AE561" s="19" t="s">
        <v>53</v>
      </c>
      <c r="AF561" s="25">
        <v>16762.55</v>
      </c>
      <c r="AG561" s="31">
        <f t="shared" si="87"/>
        <v>1.47055986907303E-2</v>
      </c>
      <c r="AH561" t="e">
        <f ca="1">IF(_xlfn.XLOOKUP(D561,'参考（不要动）'!A:A,'参考（不要动）'!B:B)&lt;1,"无养老金")</f>
        <v>#NAME?</v>
      </c>
      <c r="AI561" t="e">
        <f>IF(_xlfn.XLOOKUP(D561,'参考（不要动）'!D:D,'参考（不要动）'!E:E)&lt;1,"无公益岗工资")</f>
        <v>#N/A</v>
      </c>
      <c r="AJ561" t="e">
        <f ca="1">IF(_xlfn.XLOOKUP(D561,'参考（不要动）'!G:G,'参考（不要动）'!H:H)&lt;1,"无其他工资")</f>
        <v>#NAME?</v>
      </c>
      <c r="AK561" t="e">
        <f>IF(_xlfn.XLOOKUP(D561,'参考（不要动）'!J:J,'参考（不要动）'!K:K)&lt;1,"无低保金")</f>
        <v>#N/A</v>
      </c>
      <c r="AL561" t="e">
        <f>IF(_xlfn.XLOOKUP(D561,'参考（不要动）'!M:M,'参考（不要动）'!N:N)&lt;1,"无五保金")</f>
        <v>#N/A</v>
      </c>
      <c r="AM561" t="e">
        <f>IF(_xlfn.XLOOKUP(D561,'参考（不要动）'!P:P,'参考（不要动）'!Q:Q)&lt;1,"无产业奖励2000元")</f>
        <v>#N/A</v>
      </c>
      <c r="AN561" t="e">
        <f>_xlfn.XLOOKUP(D561,'参考（不要动）'!S:S,'参考（不要动）'!W:W)</f>
        <v>#N/A</v>
      </c>
      <c r="AO561" t="str">
        <f t="shared" si="88"/>
        <v>合格</v>
      </c>
      <c r="AP561" s="31" t="e">
        <f t="shared" si="89"/>
        <v>#DIV/0!</v>
      </c>
      <c r="AQ561" s="31" t="e">
        <f t="shared" si="90"/>
        <v>#DIV/0!</v>
      </c>
    </row>
    <row r="562" spans="1:43" ht="15">
      <c r="A562" s="18">
        <v>560</v>
      </c>
      <c r="B562" s="19" t="s">
        <v>1717</v>
      </c>
      <c r="C562" s="19" t="s">
        <v>2368</v>
      </c>
      <c r="D562" s="19" t="s">
        <v>2369</v>
      </c>
      <c r="E562" s="19" t="s">
        <v>2370</v>
      </c>
      <c r="F562" s="19" t="s">
        <v>2371</v>
      </c>
      <c r="G562" s="51" t="s">
        <v>2368</v>
      </c>
      <c r="H562" s="19">
        <v>3</v>
      </c>
      <c r="I562" s="19">
        <v>3</v>
      </c>
      <c r="J562" s="19" t="s">
        <v>47</v>
      </c>
      <c r="K562" s="19">
        <f t="shared" si="81"/>
        <v>42000</v>
      </c>
      <c r="L562" s="19"/>
      <c r="M562" s="19">
        <v>42000</v>
      </c>
      <c r="N562" s="19"/>
      <c r="O562" s="19">
        <f t="shared" si="82"/>
        <v>2497.96</v>
      </c>
      <c r="P562" s="19"/>
      <c r="Q562" s="19"/>
      <c r="R562" s="19"/>
      <c r="S562" s="19"/>
      <c r="T562" s="19"/>
      <c r="U562" s="19"/>
      <c r="V562" s="19"/>
      <c r="W562" s="19">
        <v>2497.96</v>
      </c>
      <c r="X562" s="19">
        <v>80000</v>
      </c>
      <c r="Y562" s="19">
        <f t="shared" si="83"/>
        <v>30000</v>
      </c>
      <c r="Z562" s="19">
        <v>30000</v>
      </c>
      <c r="AA562" s="19"/>
      <c r="AB562" s="19">
        <f t="shared" si="84"/>
        <v>124497.96</v>
      </c>
      <c r="AC562" s="19">
        <f t="shared" si="85"/>
        <v>94497.96</v>
      </c>
      <c r="AD562" s="19">
        <f t="shared" si="86"/>
        <v>31499.32</v>
      </c>
      <c r="AE562" s="19" t="s">
        <v>53</v>
      </c>
      <c r="AF562" s="25">
        <v>30438.16</v>
      </c>
      <c r="AG562" s="31">
        <f t="shared" si="87"/>
        <v>3.48628169376861E-2</v>
      </c>
      <c r="AH562" t="e">
        <f ca="1">IF(_xlfn.XLOOKUP(D562,'参考（不要动）'!A:A,'参考（不要动）'!B:B)&lt;1,"无养老金")</f>
        <v>#NAME?</v>
      </c>
      <c r="AI562" t="e">
        <f>IF(_xlfn.XLOOKUP(D562,'参考（不要动）'!D:D,'参考（不要动）'!E:E)&lt;1,"无公益岗工资")</f>
        <v>#N/A</v>
      </c>
      <c r="AJ562" t="e">
        <f ca="1">IF(_xlfn.XLOOKUP(D562,'参考（不要动）'!G:G,'参考（不要动）'!H:H)&lt;1,"无其他工资")</f>
        <v>#NAME?</v>
      </c>
      <c r="AK562" t="e">
        <f>IF(_xlfn.XLOOKUP(D562,'参考（不要动）'!J:J,'参考（不要动）'!K:K)&lt;1,"无低保金")</f>
        <v>#N/A</v>
      </c>
      <c r="AL562" t="e">
        <f>IF(_xlfn.XLOOKUP(D562,'参考（不要动）'!M:M,'参考（不要动）'!N:N)&lt;1,"无五保金")</f>
        <v>#N/A</v>
      </c>
      <c r="AM562" t="e">
        <f>IF(_xlfn.XLOOKUP(D562,'参考（不要动）'!P:P,'参考（不要动）'!Q:Q)&lt;1,"无产业奖励2000元")</f>
        <v>#N/A</v>
      </c>
      <c r="AN562" t="e">
        <f>_xlfn.XLOOKUP(D562,'参考（不要动）'!S:S,'参考（不要动）'!W:W)</f>
        <v>#N/A</v>
      </c>
      <c r="AO562" t="str">
        <f t="shared" si="88"/>
        <v>合格</v>
      </c>
      <c r="AP562" s="31">
        <f t="shared" si="89"/>
        <v>0.375</v>
      </c>
      <c r="AQ562" s="31" t="str">
        <f t="shared" si="90"/>
        <v>合格</v>
      </c>
    </row>
    <row r="563" spans="1:43" ht="15">
      <c r="A563" s="18">
        <v>561</v>
      </c>
      <c r="B563" s="19" t="s">
        <v>1717</v>
      </c>
      <c r="C563" s="19" t="s">
        <v>2372</v>
      </c>
      <c r="D563" s="19" t="s">
        <v>2373</v>
      </c>
      <c r="E563" s="19" t="s">
        <v>2374</v>
      </c>
      <c r="F563" s="19" t="s">
        <v>2375</v>
      </c>
      <c r="G563" s="51" t="s">
        <v>2376</v>
      </c>
      <c r="H563" s="19">
        <v>6</v>
      </c>
      <c r="I563" s="19">
        <v>6</v>
      </c>
      <c r="J563" s="19" t="s">
        <v>47</v>
      </c>
      <c r="K563" s="19">
        <f t="shared" si="81"/>
        <v>13760</v>
      </c>
      <c r="L563" s="19">
        <v>8760</v>
      </c>
      <c r="M563" s="19">
        <v>5000</v>
      </c>
      <c r="N563" s="19"/>
      <c r="O563" s="19">
        <f t="shared" si="82"/>
        <v>10913.62</v>
      </c>
      <c r="P563" s="19">
        <v>4295</v>
      </c>
      <c r="Q563" s="19"/>
      <c r="R563" s="19">
        <v>2160</v>
      </c>
      <c r="S563" s="19"/>
      <c r="T563" s="19">
        <v>321.72000000000003</v>
      </c>
      <c r="U563" s="19"/>
      <c r="V563" s="19"/>
      <c r="W563" s="19">
        <v>4136.8999999999996</v>
      </c>
      <c r="X563" s="19">
        <v>150500</v>
      </c>
      <c r="Y563" s="19">
        <f t="shared" si="83"/>
        <v>52800</v>
      </c>
      <c r="Z563" s="19">
        <v>52800</v>
      </c>
      <c r="AA563" s="19"/>
      <c r="AB563" s="19">
        <f t="shared" si="84"/>
        <v>175173.62</v>
      </c>
      <c r="AC563" s="19">
        <f t="shared" si="85"/>
        <v>122373.62</v>
      </c>
      <c r="AD563" s="19">
        <f t="shared" si="86"/>
        <v>20395.6033333333</v>
      </c>
      <c r="AE563" s="19" t="s">
        <v>124</v>
      </c>
      <c r="AF563" s="25">
        <v>16103.61</v>
      </c>
      <c r="AG563" s="32">
        <f t="shared" si="87"/>
        <v>0.26652367595422999</v>
      </c>
      <c r="AH563" t="e">
        <f ca="1">IF(_xlfn.XLOOKUP(D563,'参考（不要动）'!A:A,'参考（不要动）'!B:B)&lt;1,"无养老金")</f>
        <v>#NAME?</v>
      </c>
      <c r="AI563" t="b">
        <f>IF(_xlfn.XLOOKUP(D563,'参考（不要动）'!D:D,'参考（不要动）'!E:E)&lt;1,"无公益岗工资")</f>
        <v>0</v>
      </c>
      <c r="AJ563" t="e">
        <f ca="1">IF(_xlfn.XLOOKUP(D563,'参考（不要动）'!G:G,'参考（不要动）'!H:H)&lt;1,"无其他工资")</f>
        <v>#NAME?</v>
      </c>
      <c r="AK563" t="e">
        <f>IF(_xlfn.XLOOKUP(D563,'参考（不要动）'!J:J,'参考（不要动）'!K:K)&lt;1,"无低保金")</f>
        <v>#N/A</v>
      </c>
      <c r="AL563" t="e">
        <f>IF(_xlfn.XLOOKUP(D563,'参考（不要动）'!M:M,'参考（不要动）'!N:N)&lt;1,"无五保金")</f>
        <v>#N/A</v>
      </c>
      <c r="AM563" t="e">
        <f>IF(_xlfn.XLOOKUP(D563,'参考（不要动）'!P:P,'参考（不要动）'!Q:Q)&lt;1,"无产业奖励2000元")</f>
        <v>#N/A</v>
      </c>
      <c r="AN563" t="e">
        <f>_xlfn.XLOOKUP(D563,'参考（不要动）'!S:S,'参考（不要动）'!W:W)</f>
        <v>#N/A</v>
      </c>
      <c r="AO563" t="str">
        <f t="shared" si="88"/>
        <v>合格</v>
      </c>
      <c r="AP563" s="31">
        <f t="shared" si="89"/>
        <v>0.350830564784053</v>
      </c>
      <c r="AQ563" s="31" t="str">
        <f t="shared" si="90"/>
        <v>合格</v>
      </c>
    </row>
    <row r="564" spans="1:43" ht="15">
      <c r="A564" s="18">
        <v>562</v>
      </c>
      <c r="B564" s="19" t="s">
        <v>1717</v>
      </c>
      <c r="C564" s="19" t="s">
        <v>2377</v>
      </c>
      <c r="D564" s="19" t="s">
        <v>2378</v>
      </c>
      <c r="E564" s="19" t="s">
        <v>2379</v>
      </c>
      <c r="F564" s="19" t="s">
        <v>2380</v>
      </c>
      <c r="G564" s="51" t="s">
        <v>2377</v>
      </c>
      <c r="H564" s="19">
        <v>3</v>
      </c>
      <c r="I564" s="19">
        <v>3</v>
      </c>
      <c r="J564" s="19" t="s">
        <v>47</v>
      </c>
      <c r="K564" s="19">
        <f t="shared" si="81"/>
        <v>0</v>
      </c>
      <c r="L564" s="19"/>
      <c r="M564" s="19"/>
      <c r="N564" s="19"/>
      <c r="O564" s="19">
        <f t="shared" si="82"/>
        <v>3379.09</v>
      </c>
      <c r="P564" s="19"/>
      <c r="Q564" s="19"/>
      <c r="R564" s="19"/>
      <c r="S564" s="19"/>
      <c r="T564" s="19"/>
      <c r="U564" s="19"/>
      <c r="V564" s="19"/>
      <c r="W564" s="19">
        <v>3379.09</v>
      </c>
      <c r="X564" s="19">
        <v>176000</v>
      </c>
      <c r="Y564" s="19">
        <f t="shared" si="83"/>
        <v>66000</v>
      </c>
      <c r="Z564" s="19">
        <v>66000</v>
      </c>
      <c r="AA564" s="19"/>
      <c r="AB564" s="19">
        <f t="shared" si="84"/>
        <v>179379.09</v>
      </c>
      <c r="AC564" s="19">
        <f t="shared" si="85"/>
        <v>113379.09</v>
      </c>
      <c r="AD564" s="19">
        <f t="shared" si="86"/>
        <v>37793.03</v>
      </c>
      <c r="AE564" s="19" t="s">
        <v>53</v>
      </c>
      <c r="AF564" s="25">
        <v>36040.019999999997</v>
      </c>
      <c r="AG564" s="31">
        <f t="shared" si="87"/>
        <v>4.8640650032935703E-2</v>
      </c>
      <c r="AH564" t="e">
        <f ca="1">IF(_xlfn.XLOOKUP(D564,'参考（不要动）'!A:A,'参考（不要动）'!B:B)&lt;1,"无养老金")</f>
        <v>#NAME?</v>
      </c>
      <c r="AI564" t="e">
        <f>IF(_xlfn.XLOOKUP(D564,'参考（不要动）'!D:D,'参考（不要动）'!E:E)&lt;1,"无公益岗工资")</f>
        <v>#N/A</v>
      </c>
      <c r="AJ564" t="e">
        <f ca="1">IF(_xlfn.XLOOKUP(D564,'参考（不要动）'!G:G,'参考（不要动）'!H:H)&lt;1,"无其他工资")</f>
        <v>#NAME?</v>
      </c>
      <c r="AK564" t="e">
        <f>IF(_xlfn.XLOOKUP(D564,'参考（不要动）'!J:J,'参考（不要动）'!K:K)&lt;1,"无低保金")</f>
        <v>#N/A</v>
      </c>
      <c r="AL564" t="e">
        <f>IF(_xlfn.XLOOKUP(D564,'参考（不要动）'!M:M,'参考（不要动）'!N:N)&lt;1,"无五保金")</f>
        <v>#N/A</v>
      </c>
      <c r="AM564" t="e">
        <f>IF(_xlfn.XLOOKUP(D564,'参考（不要动）'!P:P,'参考（不要动）'!Q:Q)&lt;1,"无产业奖励2000元")</f>
        <v>#N/A</v>
      </c>
      <c r="AN564" t="e">
        <f>_xlfn.XLOOKUP(D564,'参考（不要动）'!S:S,'参考（不要动）'!W:W)</f>
        <v>#N/A</v>
      </c>
      <c r="AO564" t="str">
        <f t="shared" si="88"/>
        <v>合格</v>
      </c>
      <c r="AP564" s="31">
        <f t="shared" si="89"/>
        <v>0.375</v>
      </c>
      <c r="AQ564" s="31" t="str">
        <f t="shared" si="90"/>
        <v>合格</v>
      </c>
    </row>
    <row r="565" spans="1:43" ht="15">
      <c r="A565" s="18">
        <v>563</v>
      </c>
      <c r="B565" s="19" t="s">
        <v>1717</v>
      </c>
      <c r="C565" s="19" t="s">
        <v>2381</v>
      </c>
      <c r="D565" s="19" t="s">
        <v>2382</v>
      </c>
      <c r="E565" s="19" t="s">
        <v>2383</v>
      </c>
      <c r="F565" s="19" t="s">
        <v>2384</v>
      </c>
      <c r="G565" s="51" t="s">
        <v>2381</v>
      </c>
      <c r="H565" s="19">
        <v>4</v>
      </c>
      <c r="I565" s="19">
        <v>4</v>
      </c>
      <c r="J565" s="19" t="s">
        <v>47</v>
      </c>
      <c r="K565" s="19">
        <f t="shared" si="81"/>
        <v>0</v>
      </c>
      <c r="L565" s="19"/>
      <c r="M565" s="19"/>
      <c r="N565" s="19"/>
      <c r="O565" s="19">
        <f t="shared" si="82"/>
        <v>8020.31</v>
      </c>
      <c r="P565" s="19"/>
      <c r="Q565" s="19"/>
      <c r="R565" s="19">
        <v>3960</v>
      </c>
      <c r="S565" s="19"/>
      <c r="T565" s="19"/>
      <c r="U565" s="19"/>
      <c r="V565" s="19"/>
      <c r="W565" s="19">
        <v>4060.31</v>
      </c>
      <c r="X565" s="19">
        <v>128000</v>
      </c>
      <c r="Y565" s="19">
        <f t="shared" si="83"/>
        <v>48000</v>
      </c>
      <c r="Z565" s="19">
        <v>48000</v>
      </c>
      <c r="AA565" s="19"/>
      <c r="AB565" s="19">
        <f t="shared" si="84"/>
        <v>136020.31</v>
      </c>
      <c r="AC565" s="19">
        <f t="shared" si="85"/>
        <v>88020.31</v>
      </c>
      <c r="AD565" s="19">
        <f t="shared" si="86"/>
        <v>22005.077499999999</v>
      </c>
      <c r="AE565" s="19" t="s">
        <v>53</v>
      </c>
      <c r="AF565" s="25">
        <v>20786.7</v>
      </c>
      <c r="AG565" s="31">
        <f t="shared" si="87"/>
        <v>5.86133200556124E-2</v>
      </c>
      <c r="AH565" t="e">
        <f ca="1">IF(_xlfn.XLOOKUP(D565,'参考（不要动）'!A:A,'参考（不要动）'!B:B)&lt;1,"无养老金")</f>
        <v>#NAME?</v>
      </c>
      <c r="AI565" t="e">
        <f>IF(_xlfn.XLOOKUP(D565,'参考（不要动）'!D:D,'参考（不要动）'!E:E)&lt;1,"无公益岗工资")</f>
        <v>#N/A</v>
      </c>
      <c r="AJ565" t="e">
        <f ca="1">IF(_xlfn.XLOOKUP(D565,'参考（不要动）'!G:G,'参考（不要动）'!H:H)&lt;1,"无其他工资")</f>
        <v>#NAME?</v>
      </c>
      <c r="AK565" t="e">
        <f>IF(_xlfn.XLOOKUP(D565,'参考（不要动）'!J:J,'参考（不要动）'!K:K)&lt;1,"无低保金")</f>
        <v>#N/A</v>
      </c>
      <c r="AL565" t="e">
        <f>IF(_xlfn.XLOOKUP(D565,'参考（不要动）'!M:M,'参考（不要动）'!N:N)&lt;1,"无五保金")</f>
        <v>#N/A</v>
      </c>
      <c r="AM565" t="e">
        <f>IF(_xlfn.XLOOKUP(D565,'参考（不要动）'!P:P,'参考（不要动）'!Q:Q)&lt;1,"无产业奖励2000元")</f>
        <v>#N/A</v>
      </c>
      <c r="AN565" t="e">
        <f>_xlfn.XLOOKUP(D565,'参考（不要动）'!S:S,'参考（不要动）'!W:W)</f>
        <v>#N/A</v>
      </c>
      <c r="AO565" t="str">
        <f t="shared" si="88"/>
        <v>合格</v>
      </c>
      <c r="AP565" s="31">
        <f t="shared" si="89"/>
        <v>0.375</v>
      </c>
      <c r="AQ565" s="31" t="str">
        <f t="shared" si="90"/>
        <v>合格</v>
      </c>
    </row>
    <row r="566" spans="1:43" ht="15">
      <c r="A566" s="18">
        <v>564</v>
      </c>
      <c r="B566" s="19" t="s">
        <v>1717</v>
      </c>
      <c r="C566" s="19" t="s">
        <v>2385</v>
      </c>
      <c r="D566" s="19" t="s">
        <v>2386</v>
      </c>
      <c r="E566" s="19" t="s">
        <v>2387</v>
      </c>
      <c r="F566" s="19" t="s">
        <v>2388</v>
      </c>
      <c r="G566" s="51" t="s">
        <v>2385</v>
      </c>
      <c r="H566" s="19">
        <v>4</v>
      </c>
      <c r="I566" s="19">
        <v>4</v>
      </c>
      <c r="J566" s="19" t="s">
        <v>47</v>
      </c>
      <c r="K566" s="19">
        <f t="shared" si="81"/>
        <v>5000</v>
      </c>
      <c r="L566" s="19"/>
      <c r="M566" s="19">
        <v>5000</v>
      </c>
      <c r="N566" s="19"/>
      <c r="O566" s="19">
        <f t="shared" si="82"/>
        <v>2315.17</v>
      </c>
      <c r="P566" s="19"/>
      <c r="Q566" s="19"/>
      <c r="R566" s="19"/>
      <c r="S566" s="19"/>
      <c r="T566" s="19"/>
      <c r="U566" s="19"/>
      <c r="V566" s="19">
        <v>1000</v>
      </c>
      <c r="W566" s="19">
        <v>1315.17</v>
      </c>
      <c r="X566" s="19">
        <v>136000</v>
      </c>
      <c r="Y566" s="19">
        <f t="shared" si="83"/>
        <v>48000</v>
      </c>
      <c r="Z566" s="19">
        <v>48000</v>
      </c>
      <c r="AA566" s="19"/>
      <c r="AB566" s="19">
        <f t="shared" si="84"/>
        <v>143315.17000000001</v>
      </c>
      <c r="AC566" s="19">
        <f t="shared" si="85"/>
        <v>95315.17</v>
      </c>
      <c r="AD566" s="19">
        <f t="shared" si="86"/>
        <v>23828.7925</v>
      </c>
      <c r="AE566" s="19" t="s">
        <v>53</v>
      </c>
      <c r="AF566" s="25">
        <v>19927.77</v>
      </c>
      <c r="AG566" s="30">
        <f t="shared" si="87"/>
        <v>0.19575810539764399</v>
      </c>
      <c r="AH566" t="e">
        <f ca="1">IF(_xlfn.XLOOKUP(D566,'参考（不要动）'!A:A,'参考（不要动）'!B:B)&lt;1,"无养老金")</f>
        <v>#NAME?</v>
      </c>
      <c r="AI566" t="e">
        <f>IF(_xlfn.XLOOKUP(D566,'参考（不要动）'!D:D,'参考（不要动）'!E:E)&lt;1,"无公益岗工资")</f>
        <v>#N/A</v>
      </c>
      <c r="AJ566" t="e">
        <f ca="1">IF(_xlfn.XLOOKUP(D566,'参考（不要动）'!G:G,'参考（不要动）'!H:H)&lt;1,"无其他工资")</f>
        <v>#NAME?</v>
      </c>
      <c r="AK566" t="e">
        <f>IF(_xlfn.XLOOKUP(D566,'参考（不要动）'!J:J,'参考（不要动）'!K:K)&lt;1,"无低保金")</f>
        <v>#N/A</v>
      </c>
      <c r="AL566" t="e">
        <f>IF(_xlfn.XLOOKUP(D566,'参考（不要动）'!M:M,'参考（不要动）'!N:N)&lt;1,"无五保金")</f>
        <v>#N/A</v>
      </c>
      <c r="AM566" t="e">
        <f>IF(_xlfn.XLOOKUP(D566,'参考（不要动）'!P:P,'参考（不要动）'!Q:Q)&lt;1,"无产业奖励2000元")</f>
        <v>#N/A</v>
      </c>
      <c r="AN566">
        <v>0</v>
      </c>
      <c r="AO566" t="str">
        <f t="shared" si="88"/>
        <v>合格</v>
      </c>
      <c r="AP566" s="31">
        <f t="shared" si="89"/>
        <v>0.35294117647058798</v>
      </c>
      <c r="AQ566" s="31" t="str">
        <f t="shared" si="90"/>
        <v>合格</v>
      </c>
    </row>
    <row r="567" spans="1:43" ht="15">
      <c r="A567" s="18">
        <v>565</v>
      </c>
      <c r="B567" s="19" t="s">
        <v>1717</v>
      </c>
      <c r="C567" s="19" t="s">
        <v>2389</v>
      </c>
      <c r="D567" s="19" t="s">
        <v>2390</v>
      </c>
      <c r="E567" s="19" t="s">
        <v>2391</v>
      </c>
      <c r="F567" s="19" t="s">
        <v>2392</v>
      </c>
      <c r="G567" s="51" t="s">
        <v>2393</v>
      </c>
      <c r="H567" s="19">
        <v>1</v>
      </c>
      <c r="I567" s="19">
        <v>1</v>
      </c>
      <c r="J567" s="19" t="s">
        <v>47</v>
      </c>
      <c r="K567" s="19">
        <f t="shared" si="81"/>
        <v>0</v>
      </c>
      <c r="L567" s="19"/>
      <c r="M567" s="19"/>
      <c r="N567" s="19">
        <v>6400</v>
      </c>
      <c r="O567" s="19">
        <f t="shared" si="82"/>
        <v>14574.25</v>
      </c>
      <c r="P567" s="19">
        <v>4295</v>
      </c>
      <c r="Q567" s="19"/>
      <c r="R567" s="19">
        <v>1980</v>
      </c>
      <c r="S567" s="19"/>
      <c r="T567" s="19"/>
      <c r="U567" s="19"/>
      <c r="V567" s="19"/>
      <c r="W567" s="19">
        <v>8299.25</v>
      </c>
      <c r="X567" s="19"/>
      <c r="Y567" s="19">
        <f t="shared" si="83"/>
        <v>0</v>
      </c>
      <c r="Z567" s="19"/>
      <c r="AA567" s="19"/>
      <c r="AB567" s="19">
        <f t="shared" si="84"/>
        <v>20974.25</v>
      </c>
      <c r="AC567" s="19">
        <f t="shared" si="85"/>
        <v>20974.25</v>
      </c>
      <c r="AD567" s="19">
        <f t="shared" si="86"/>
        <v>20974.25</v>
      </c>
      <c r="AE567" s="19" t="s">
        <v>53</v>
      </c>
      <c r="AF567" s="25">
        <v>12215.35</v>
      </c>
      <c r="AG567" s="32">
        <f t="shared" si="87"/>
        <v>0.717040445013855</v>
      </c>
      <c r="AH567" t="e">
        <f ca="1">IF(_xlfn.XLOOKUP(D567,'参考（不要动）'!A:A,'参考（不要动）'!B:B)&lt;1,"无养老金")</f>
        <v>#NAME?</v>
      </c>
      <c r="AI567" t="e">
        <f>IF(_xlfn.XLOOKUP(D567,'参考（不要动）'!D:D,'参考（不要动）'!E:E)&lt;1,"无公益岗工资")</f>
        <v>#N/A</v>
      </c>
      <c r="AJ567" t="e">
        <f ca="1">IF(_xlfn.XLOOKUP(D567,'参考（不要动）'!G:G,'参考（不要动）'!H:H)&lt;1,"无其他工资")</f>
        <v>#NAME?</v>
      </c>
      <c r="AK567" t="b">
        <f>IF(_xlfn.XLOOKUP(D567,'参考（不要动）'!J:J,'参考（不要动）'!K:K)&lt;1,"无低保金")</f>
        <v>0</v>
      </c>
      <c r="AL567" t="e">
        <f>IF(_xlfn.XLOOKUP(D567,'参考（不要动）'!M:M,'参考（不要动）'!N:N)&lt;1,"无五保金")</f>
        <v>#N/A</v>
      </c>
      <c r="AM567" t="e">
        <f>IF(_xlfn.XLOOKUP(D567,'参考（不要动）'!P:P,'参考（不要动）'!Q:Q)&lt;1,"无产业奖励2000元")</f>
        <v>#N/A</v>
      </c>
      <c r="AN567" t="e">
        <f>_xlfn.XLOOKUP(D567,'参考（不要动）'!S:S,'参考（不要动）'!W:W)</f>
        <v>#N/A</v>
      </c>
      <c r="AO567" t="str">
        <f t="shared" si="88"/>
        <v>合格</v>
      </c>
      <c r="AP567" s="31" t="e">
        <f t="shared" si="89"/>
        <v>#DIV/0!</v>
      </c>
      <c r="AQ567" s="31" t="e">
        <f t="shared" si="90"/>
        <v>#DIV/0!</v>
      </c>
    </row>
    <row r="568" spans="1:43" ht="15">
      <c r="A568" s="18">
        <v>566</v>
      </c>
      <c r="B568" s="19" t="s">
        <v>1717</v>
      </c>
      <c r="C568" s="19" t="s">
        <v>2394</v>
      </c>
      <c r="D568" s="19" t="s">
        <v>2395</v>
      </c>
      <c r="E568" s="19" t="s">
        <v>2396</v>
      </c>
      <c r="F568" s="19" t="s">
        <v>2397</v>
      </c>
      <c r="G568" s="51" t="s">
        <v>2394</v>
      </c>
      <c r="H568" s="19">
        <v>2</v>
      </c>
      <c r="I568" s="19">
        <v>2</v>
      </c>
      <c r="J568" s="19" t="s">
        <v>47</v>
      </c>
      <c r="K568" s="19">
        <f t="shared" si="81"/>
        <v>7000</v>
      </c>
      <c r="L568" s="19"/>
      <c r="M568" s="19">
        <v>7000</v>
      </c>
      <c r="N568" s="19"/>
      <c r="O568" s="19">
        <f t="shared" si="82"/>
        <v>7723.26</v>
      </c>
      <c r="P568" s="19">
        <v>4295</v>
      </c>
      <c r="Q568" s="19"/>
      <c r="R568" s="19">
        <v>1980</v>
      </c>
      <c r="S568" s="19"/>
      <c r="T568" s="19"/>
      <c r="U568" s="19"/>
      <c r="V568" s="19"/>
      <c r="W568" s="19">
        <v>1448.26</v>
      </c>
      <c r="X568" s="19">
        <v>48000</v>
      </c>
      <c r="Y568" s="19">
        <f t="shared" si="83"/>
        <v>18000</v>
      </c>
      <c r="Z568" s="19">
        <v>18000</v>
      </c>
      <c r="AA568" s="19"/>
      <c r="AB568" s="19">
        <f t="shared" si="84"/>
        <v>62723.26</v>
      </c>
      <c r="AC568" s="19">
        <f t="shared" si="85"/>
        <v>44723.26</v>
      </c>
      <c r="AD568" s="19">
        <f t="shared" si="86"/>
        <v>22361.63</v>
      </c>
      <c r="AE568" s="19" t="s">
        <v>53</v>
      </c>
      <c r="AF568" s="25">
        <v>21872.959999999999</v>
      </c>
      <c r="AG568" s="31">
        <f t="shared" si="87"/>
        <v>2.23412834842656E-2</v>
      </c>
      <c r="AH568" t="e">
        <f ca="1">IF(_xlfn.XLOOKUP(D568,'参考（不要动）'!A:A,'参考（不要动）'!B:B)&lt;1,"无养老金")</f>
        <v>#NAME?</v>
      </c>
      <c r="AI568" t="e">
        <f>IF(_xlfn.XLOOKUP(D568,'参考（不要动）'!D:D,'参考（不要动）'!E:E)&lt;1,"无公益岗工资")</f>
        <v>#N/A</v>
      </c>
      <c r="AJ568" t="e">
        <f ca="1">IF(_xlfn.XLOOKUP(D568,'参考（不要动）'!G:G,'参考（不要动）'!H:H)&lt;1,"无其他工资")</f>
        <v>#NAME?</v>
      </c>
      <c r="AK568" t="b">
        <f>IF(_xlfn.XLOOKUP(D568,'参考（不要动）'!J:J,'参考（不要动）'!K:K)&lt;1,"无低保金")</f>
        <v>0</v>
      </c>
      <c r="AL568" t="e">
        <f>IF(_xlfn.XLOOKUP(D568,'参考（不要动）'!M:M,'参考（不要动）'!N:N)&lt;1,"无五保金")</f>
        <v>#N/A</v>
      </c>
      <c r="AM568" t="e">
        <f>IF(_xlfn.XLOOKUP(D568,'参考（不要动）'!P:P,'参考（不要动）'!Q:Q)&lt;1,"无产业奖励2000元")</f>
        <v>#N/A</v>
      </c>
      <c r="AN568" t="e">
        <f>_xlfn.XLOOKUP(D568,'参考（不要动）'!S:S,'参考（不要动）'!W:W)</f>
        <v>#N/A</v>
      </c>
      <c r="AO568" t="str">
        <f t="shared" si="88"/>
        <v>合格</v>
      </c>
      <c r="AP568" s="31">
        <f t="shared" si="89"/>
        <v>0.375</v>
      </c>
      <c r="AQ568" s="31" t="str">
        <f t="shared" si="90"/>
        <v>合格</v>
      </c>
    </row>
    <row r="569" spans="1:43" ht="15">
      <c r="A569" s="18">
        <v>567</v>
      </c>
      <c r="B569" s="19" t="s">
        <v>1717</v>
      </c>
      <c r="C569" s="19" t="s">
        <v>2398</v>
      </c>
      <c r="D569" s="19" t="s">
        <v>2399</v>
      </c>
      <c r="E569" s="19" t="s">
        <v>2400</v>
      </c>
      <c r="F569" s="19" t="s">
        <v>2401</v>
      </c>
      <c r="G569" s="51" t="s">
        <v>2398</v>
      </c>
      <c r="H569" s="19">
        <v>6</v>
      </c>
      <c r="I569" s="19">
        <v>5.08</v>
      </c>
      <c r="J569" s="19" t="s">
        <v>47</v>
      </c>
      <c r="K569" s="19">
        <f t="shared" si="81"/>
        <v>60000</v>
      </c>
      <c r="L569" s="19"/>
      <c r="M569" s="19">
        <v>60000</v>
      </c>
      <c r="N569" s="19"/>
      <c r="O569" s="19">
        <f t="shared" si="82"/>
        <v>6288.87</v>
      </c>
      <c r="P569" s="19"/>
      <c r="Q569" s="19"/>
      <c r="R569" s="19">
        <v>3960</v>
      </c>
      <c r="S569" s="19"/>
      <c r="T569" s="19"/>
      <c r="U569" s="19"/>
      <c r="V569" s="19">
        <v>1000</v>
      </c>
      <c r="W569" s="19">
        <v>1328.87</v>
      </c>
      <c r="X569" s="19">
        <v>51000</v>
      </c>
      <c r="Y569" s="19">
        <f t="shared" si="83"/>
        <v>18000</v>
      </c>
      <c r="Z569" s="19">
        <v>18000</v>
      </c>
      <c r="AA569" s="19"/>
      <c r="AB569" s="19">
        <f t="shared" si="84"/>
        <v>117288.87</v>
      </c>
      <c r="AC569" s="19">
        <f t="shared" si="85"/>
        <v>99288.87</v>
      </c>
      <c r="AD569" s="19">
        <f t="shared" si="86"/>
        <v>19545.053149606301</v>
      </c>
      <c r="AE569" s="19" t="s">
        <v>53</v>
      </c>
      <c r="AF569" s="25">
        <v>18060.919999999998</v>
      </c>
      <c r="AG569" s="30">
        <f t="shared" si="87"/>
        <v>8.2173729223445097E-2</v>
      </c>
      <c r="AH569" t="e">
        <f ca="1">IF(_xlfn.XLOOKUP(D569,'参考（不要动）'!A:A,'参考（不要动）'!B:B)&lt;1,"无养老金")</f>
        <v>#NAME?</v>
      </c>
      <c r="AI569" t="e">
        <f>IF(_xlfn.XLOOKUP(D569,'参考（不要动）'!D:D,'参考（不要动）'!E:E)&lt;1,"无公益岗工资")</f>
        <v>#N/A</v>
      </c>
      <c r="AJ569" t="e">
        <f ca="1">IF(_xlfn.XLOOKUP(D569,'参考（不要动）'!G:G,'参考（不要动）'!H:H)&lt;1,"无其他工资")</f>
        <v>#NAME?</v>
      </c>
      <c r="AK569" t="e">
        <f>IF(_xlfn.XLOOKUP(D569,'参考（不要动）'!J:J,'参考（不要动）'!K:K)&lt;1,"无低保金")</f>
        <v>#N/A</v>
      </c>
      <c r="AL569" t="e">
        <f>IF(_xlfn.XLOOKUP(D569,'参考（不要动）'!M:M,'参考（不要动）'!N:N)&lt;1,"无五保金")</f>
        <v>#N/A</v>
      </c>
      <c r="AM569" t="e">
        <f>IF(_xlfn.XLOOKUP(D569,'参考（不要动）'!P:P,'参考（不要动）'!Q:Q)&lt;1,"无产业奖励2000元")</f>
        <v>#N/A</v>
      </c>
      <c r="AN569">
        <v>0</v>
      </c>
      <c r="AO569" t="str">
        <f t="shared" si="88"/>
        <v>合格</v>
      </c>
      <c r="AP569" s="31">
        <f t="shared" si="89"/>
        <v>0.35294117647058798</v>
      </c>
      <c r="AQ569" s="31" t="str">
        <f t="shared" si="90"/>
        <v>合格</v>
      </c>
    </row>
    <row r="570" spans="1:43" ht="15">
      <c r="A570" s="18">
        <v>568</v>
      </c>
      <c r="B570" s="19" t="s">
        <v>1717</v>
      </c>
      <c r="C570" s="19" t="s">
        <v>2402</v>
      </c>
      <c r="D570" s="19" t="s">
        <v>2403</v>
      </c>
      <c r="E570" s="19" t="s">
        <v>2404</v>
      </c>
      <c r="F570" s="19" t="s">
        <v>2405</v>
      </c>
      <c r="G570" s="51" t="s">
        <v>2402</v>
      </c>
      <c r="H570" s="19">
        <v>2</v>
      </c>
      <c r="I570" s="19">
        <v>2</v>
      </c>
      <c r="J570" s="19" t="s">
        <v>47</v>
      </c>
      <c r="K570" s="19">
        <f t="shared" si="81"/>
        <v>20000</v>
      </c>
      <c r="L570" s="19"/>
      <c r="M570" s="19">
        <v>20000</v>
      </c>
      <c r="N570" s="19"/>
      <c r="O570" s="19">
        <f t="shared" si="82"/>
        <v>3603.53</v>
      </c>
      <c r="P570" s="19"/>
      <c r="Q570" s="19"/>
      <c r="R570" s="19">
        <v>1980</v>
      </c>
      <c r="S570" s="19"/>
      <c r="T570" s="19"/>
      <c r="U570" s="19"/>
      <c r="V570" s="19"/>
      <c r="W570" s="19">
        <v>1623.53</v>
      </c>
      <c r="X570" s="19">
        <v>67200</v>
      </c>
      <c r="Y570" s="19">
        <f t="shared" si="83"/>
        <v>25200</v>
      </c>
      <c r="Z570" s="19">
        <v>25200</v>
      </c>
      <c r="AA570" s="19"/>
      <c r="AB570" s="19">
        <f t="shared" si="84"/>
        <v>90803.53</v>
      </c>
      <c r="AC570" s="19">
        <f t="shared" si="85"/>
        <v>65603.53</v>
      </c>
      <c r="AD570" s="19">
        <f t="shared" si="86"/>
        <v>32801.764999999999</v>
      </c>
      <c r="AE570" s="19" t="s">
        <v>53</v>
      </c>
      <c r="AF570" s="25">
        <v>31092.799999999999</v>
      </c>
      <c r="AG570" s="31">
        <f t="shared" si="87"/>
        <v>5.4963367725003903E-2</v>
      </c>
      <c r="AH570" t="e">
        <f ca="1">IF(_xlfn.XLOOKUP(D570,'参考（不要动）'!A:A,'参考（不要动）'!B:B)&lt;1,"无养老金")</f>
        <v>#NAME?</v>
      </c>
      <c r="AI570" t="e">
        <f>IF(_xlfn.XLOOKUP(D570,'参考（不要动）'!D:D,'参考（不要动）'!E:E)&lt;1,"无公益岗工资")</f>
        <v>#N/A</v>
      </c>
      <c r="AJ570" t="e">
        <f ca="1">IF(_xlfn.XLOOKUP(D570,'参考（不要动）'!G:G,'参考（不要动）'!H:H)&lt;1,"无其他工资")</f>
        <v>#NAME?</v>
      </c>
      <c r="AK570" t="e">
        <f>IF(_xlfn.XLOOKUP(D570,'参考（不要动）'!J:J,'参考（不要动）'!K:K)&lt;1,"无低保金")</f>
        <v>#N/A</v>
      </c>
      <c r="AL570" t="e">
        <f>IF(_xlfn.XLOOKUP(D570,'参考（不要动）'!M:M,'参考（不要动）'!N:N)&lt;1,"无五保金")</f>
        <v>#N/A</v>
      </c>
      <c r="AM570" t="e">
        <f>IF(_xlfn.XLOOKUP(D570,'参考（不要动）'!P:P,'参考（不要动）'!Q:Q)&lt;1,"无产业奖励2000元")</f>
        <v>#N/A</v>
      </c>
      <c r="AN570" t="e">
        <f>_xlfn.XLOOKUP(D570,'参考（不要动）'!S:S,'参考（不要动）'!W:W)</f>
        <v>#N/A</v>
      </c>
      <c r="AO570" t="str">
        <f t="shared" si="88"/>
        <v>合格</v>
      </c>
      <c r="AP570" s="31">
        <f t="shared" si="89"/>
        <v>0.375</v>
      </c>
      <c r="AQ570" s="31" t="str">
        <f t="shared" si="90"/>
        <v>合格</v>
      </c>
    </row>
    <row r="571" spans="1:43" ht="15">
      <c r="A571" s="18">
        <v>569</v>
      </c>
      <c r="B571" s="19" t="s">
        <v>1717</v>
      </c>
      <c r="C571" s="19" t="s">
        <v>2406</v>
      </c>
      <c r="D571" s="19" t="s">
        <v>2407</v>
      </c>
      <c r="E571" s="19" t="s">
        <v>2408</v>
      </c>
      <c r="F571" s="19" t="s">
        <v>2409</v>
      </c>
      <c r="G571" s="51" t="s">
        <v>2406</v>
      </c>
      <c r="H571" s="19">
        <v>7</v>
      </c>
      <c r="I571" s="19">
        <v>7</v>
      </c>
      <c r="J571" s="19" t="s">
        <v>47</v>
      </c>
      <c r="K571" s="19">
        <f t="shared" si="81"/>
        <v>20000</v>
      </c>
      <c r="L571" s="19"/>
      <c r="M571" s="19">
        <v>20000</v>
      </c>
      <c r="N571" s="19"/>
      <c r="O571" s="19">
        <f t="shared" si="82"/>
        <v>11311.25</v>
      </c>
      <c r="P571" s="19">
        <v>3595</v>
      </c>
      <c r="Q571" s="19"/>
      <c r="R571" s="19">
        <v>4080</v>
      </c>
      <c r="S571" s="19"/>
      <c r="T571" s="19"/>
      <c r="U571" s="19"/>
      <c r="V571" s="19"/>
      <c r="W571" s="19">
        <v>3636.25</v>
      </c>
      <c r="X571" s="19">
        <v>187000</v>
      </c>
      <c r="Y571" s="19">
        <f t="shared" si="83"/>
        <v>42000</v>
      </c>
      <c r="Z571" s="19">
        <v>42000</v>
      </c>
      <c r="AA571" s="19"/>
      <c r="AB571" s="19">
        <f t="shared" si="84"/>
        <v>218311.25</v>
      </c>
      <c r="AC571" s="19">
        <f t="shared" si="85"/>
        <v>176311.25</v>
      </c>
      <c r="AD571" s="19">
        <f t="shared" si="86"/>
        <v>25187.321428571398</v>
      </c>
      <c r="AE571" s="19" t="s">
        <v>53</v>
      </c>
      <c r="AF571" s="25">
        <v>23892.39</v>
      </c>
      <c r="AG571" s="31">
        <f t="shared" si="87"/>
        <v>5.4198488664022298E-2</v>
      </c>
      <c r="AH571" t="e">
        <f ca="1">IF(_xlfn.XLOOKUP(D571,'参考（不要动）'!A:A,'参考（不要动）'!B:B)&lt;1,"无养老金")</f>
        <v>#NAME?</v>
      </c>
      <c r="AI571" t="e">
        <f>IF(_xlfn.XLOOKUP(D571,'参考（不要动）'!D:D,'参考（不要动）'!E:E)&lt;1,"无公益岗工资")</f>
        <v>#N/A</v>
      </c>
      <c r="AJ571" t="e">
        <f ca="1">IF(_xlfn.XLOOKUP(D571,'参考（不要动）'!G:G,'参考（不要动）'!H:H)&lt;1,"无其他工资")</f>
        <v>#NAME?</v>
      </c>
      <c r="AK571" t="b">
        <f>IF(_xlfn.XLOOKUP(D571,'参考（不要动）'!J:J,'参考（不要动）'!K:K)&lt;1,"无低保金")</f>
        <v>0</v>
      </c>
      <c r="AL571" t="e">
        <f>IF(_xlfn.XLOOKUP(D571,'参考（不要动）'!M:M,'参考（不要动）'!N:N)&lt;1,"无五保金")</f>
        <v>#N/A</v>
      </c>
      <c r="AM571" t="e">
        <f>IF(_xlfn.XLOOKUP(D571,'参考（不要动）'!P:P,'参考（不要动）'!Q:Q)&lt;1,"无产业奖励2000元")</f>
        <v>#N/A</v>
      </c>
      <c r="AN571" t="e">
        <f>_xlfn.XLOOKUP(D571,'参考（不要动）'!S:S,'参考（不要动）'!W:W)</f>
        <v>#N/A</v>
      </c>
      <c r="AO571" t="str">
        <f t="shared" si="88"/>
        <v>合格</v>
      </c>
      <c r="AP571" s="31">
        <f t="shared" si="89"/>
        <v>0.22459893048128299</v>
      </c>
      <c r="AQ571" s="31" t="str">
        <f t="shared" si="90"/>
        <v>合格</v>
      </c>
    </row>
    <row r="572" spans="1:43" ht="15">
      <c r="A572" s="18">
        <v>570</v>
      </c>
      <c r="B572" s="19" t="s">
        <v>1717</v>
      </c>
      <c r="C572" s="19" t="s">
        <v>2410</v>
      </c>
      <c r="D572" s="19" t="s">
        <v>2411</v>
      </c>
      <c r="E572" s="19" t="s">
        <v>2412</v>
      </c>
      <c r="F572" s="19" t="s">
        <v>2413</v>
      </c>
      <c r="G572" s="51" t="s">
        <v>2410</v>
      </c>
      <c r="H572" s="19">
        <v>3</v>
      </c>
      <c r="I572" s="19">
        <v>3</v>
      </c>
      <c r="J572" s="19" t="s">
        <v>47</v>
      </c>
      <c r="K572" s="19">
        <f t="shared" si="81"/>
        <v>24000</v>
      </c>
      <c r="L572" s="19"/>
      <c r="M572" s="19">
        <v>24000</v>
      </c>
      <c r="N572" s="19"/>
      <c r="O572" s="19">
        <f t="shared" si="82"/>
        <v>1852.81</v>
      </c>
      <c r="P572" s="19"/>
      <c r="Q572" s="19"/>
      <c r="R572" s="19"/>
      <c r="S572" s="19"/>
      <c r="T572" s="19"/>
      <c r="U572" s="19"/>
      <c r="V572" s="19"/>
      <c r="W572" s="19">
        <v>1852.81</v>
      </c>
      <c r="X572" s="19">
        <v>112000</v>
      </c>
      <c r="Y572" s="19">
        <f t="shared" si="83"/>
        <v>42000</v>
      </c>
      <c r="Z572" s="19">
        <v>42000</v>
      </c>
      <c r="AA572" s="19"/>
      <c r="AB572" s="19">
        <f t="shared" si="84"/>
        <v>137852.81</v>
      </c>
      <c r="AC572" s="19">
        <f t="shared" si="85"/>
        <v>95852.81</v>
      </c>
      <c r="AD572" s="19">
        <f t="shared" si="86"/>
        <v>31950.936666666701</v>
      </c>
      <c r="AE572" s="19" t="s">
        <v>53</v>
      </c>
      <c r="AF572" s="25">
        <v>31768.33</v>
      </c>
      <c r="AG572" s="31">
        <f t="shared" si="87"/>
        <v>5.7480725825593999E-3</v>
      </c>
      <c r="AH572" t="e">
        <f ca="1">IF(_xlfn.XLOOKUP(D572,'参考（不要动）'!A:A,'参考（不要动）'!B:B)&lt;1,"无养老金")</f>
        <v>#NAME?</v>
      </c>
      <c r="AI572" t="e">
        <f>IF(_xlfn.XLOOKUP(D572,'参考（不要动）'!D:D,'参考（不要动）'!E:E)&lt;1,"无公益岗工资")</f>
        <v>#N/A</v>
      </c>
      <c r="AJ572" t="e">
        <f ca="1">IF(_xlfn.XLOOKUP(D572,'参考（不要动）'!G:G,'参考（不要动）'!H:H)&lt;1,"无其他工资")</f>
        <v>#NAME?</v>
      </c>
      <c r="AK572" t="e">
        <f>IF(_xlfn.XLOOKUP(D572,'参考（不要动）'!J:J,'参考（不要动）'!K:K)&lt;1,"无低保金")</f>
        <v>#N/A</v>
      </c>
      <c r="AL572" t="e">
        <f>IF(_xlfn.XLOOKUP(D572,'参考（不要动）'!M:M,'参考（不要动）'!N:N)&lt;1,"无五保金")</f>
        <v>#N/A</v>
      </c>
      <c r="AM572" t="e">
        <f>IF(_xlfn.XLOOKUP(D572,'参考（不要动）'!P:P,'参考（不要动）'!Q:Q)&lt;1,"无产业奖励2000元")</f>
        <v>#N/A</v>
      </c>
      <c r="AN572" t="e">
        <f>_xlfn.XLOOKUP(D572,'参考（不要动）'!S:S,'参考（不要动）'!W:W)</f>
        <v>#N/A</v>
      </c>
      <c r="AO572" t="str">
        <f t="shared" si="88"/>
        <v>合格</v>
      </c>
      <c r="AP572" s="31">
        <f t="shared" si="89"/>
        <v>0.375</v>
      </c>
      <c r="AQ572" s="31" t="str">
        <f t="shared" si="90"/>
        <v>合格</v>
      </c>
    </row>
    <row r="573" spans="1:43" ht="15">
      <c r="A573" s="18">
        <v>571</v>
      </c>
      <c r="B573" s="19" t="s">
        <v>1717</v>
      </c>
      <c r="C573" s="19" t="s">
        <v>2414</v>
      </c>
      <c r="D573" s="19" t="s">
        <v>2415</v>
      </c>
      <c r="E573" s="19" t="s">
        <v>2416</v>
      </c>
      <c r="F573" s="19" t="s">
        <v>2417</v>
      </c>
      <c r="G573" s="51" t="s">
        <v>2414</v>
      </c>
      <c r="H573" s="19">
        <v>5</v>
      </c>
      <c r="I573" s="19">
        <v>5</v>
      </c>
      <c r="J573" s="19" t="s">
        <v>47</v>
      </c>
      <c r="K573" s="19">
        <f t="shared" si="81"/>
        <v>95000</v>
      </c>
      <c r="L573" s="19"/>
      <c r="M573" s="19">
        <v>95000</v>
      </c>
      <c r="N573" s="19"/>
      <c r="O573" s="19">
        <f t="shared" si="82"/>
        <v>13163.65</v>
      </c>
      <c r="P573" s="19"/>
      <c r="Q573" s="19"/>
      <c r="R573" s="19">
        <v>4200</v>
      </c>
      <c r="S573" s="19"/>
      <c r="T573" s="19"/>
      <c r="U573" s="19"/>
      <c r="V573" s="19"/>
      <c r="W573" s="19">
        <v>8963.65</v>
      </c>
      <c r="X573" s="19">
        <v>138000</v>
      </c>
      <c r="Y573" s="19">
        <f t="shared" si="83"/>
        <v>90000</v>
      </c>
      <c r="Z573" s="19">
        <v>90000</v>
      </c>
      <c r="AA573" s="19"/>
      <c r="AB573" s="19">
        <f t="shared" si="84"/>
        <v>246163.65</v>
      </c>
      <c r="AC573" s="19">
        <f t="shared" si="85"/>
        <v>156163.65</v>
      </c>
      <c r="AD573" s="19">
        <f t="shared" si="86"/>
        <v>31232.73</v>
      </c>
      <c r="AE573" s="19" t="s">
        <v>53</v>
      </c>
      <c r="AF573" s="25">
        <v>29757.01</v>
      </c>
      <c r="AG573" s="31">
        <f t="shared" si="87"/>
        <v>4.9592348155947201E-2</v>
      </c>
      <c r="AH573" t="e">
        <f ca="1">IF(_xlfn.XLOOKUP(D573,'参考（不要动）'!A:A,'参考（不要动）'!B:B)&lt;1,"无养老金")</f>
        <v>#NAME?</v>
      </c>
      <c r="AI573" t="e">
        <f>IF(_xlfn.XLOOKUP(D573,'参考（不要动）'!D:D,'参考（不要动）'!E:E)&lt;1,"无公益岗工资")</f>
        <v>#N/A</v>
      </c>
      <c r="AJ573" t="e">
        <f ca="1">IF(_xlfn.XLOOKUP(D573,'参考（不要动）'!G:G,'参考（不要动）'!H:H)&lt;1,"无其他工资")</f>
        <v>#NAME?</v>
      </c>
      <c r="AK573" t="e">
        <f>IF(_xlfn.XLOOKUP(D573,'参考（不要动）'!J:J,'参考（不要动）'!K:K)&lt;1,"无低保金")</f>
        <v>#N/A</v>
      </c>
      <c r="AL573" t="e">
        <f>IF(_xlfn.XLOOKUP(D573,'参考（不要动）'!M:M,'参考（不要动）'!N:N)&lt;1,"无五保金")</f>
        <v>#N/A</v>
      </c>
      <c r="AM573" t="e">
        <f>IF(_xlfn.XLOOKUP(D573,'参考（不要动）'!P:P,'参考（不要动）'!Q:Q)&lt;1,"无产业奖励2000元")</f>
        <v>#N/A</v>
      </c>
      <c r="AN573" t="e">
        <f>_xlfn.XLOOKUP(D573,'参考（不要动）'!S:S,'参考（不要动）'!W:W)</f>
        <v>#N/A</v>
      </c>
      <c r="AO573" t="str">
        <f t="shared" si="88"/>
        <v>合格</v>
      </c>
      <c r="AP573" s="31">
        <f t="shared" si="89"/>
        <v>0.65217391304347805</v>
      </c>
      <c r="AQ573" s="31" t="str">
        <f t="shared" si="90"/>
        <v>合格</v>
      </c>
    </row>
    <row r="574" spans="1:43" ht="15">
      <c r="A574" s="18">
        <v>572</v>
      </c>
      <c r="B574" s="19" t="s">
        <v>1717</v>
      </c>
      <c r="C574" s="19" t="s">
        <v>2418</v>
      </c>
      <c r="D574" s="19" t="s">
        <v>2419</v>
      </c>
      <c r="E574" s="19" t="s">
        <v>2420</v>
      </c>
      <c r="F574" s="19" t="s">
        <v>2421</v>
      </c>
      <c r="G574" s="51" t="s">
        <v>2418</v>
      </c>
      <c r="H574" s="19">
        <v>2</v>
      </c>
      <c r="I574" s="19">
        <v>2</v>
      </c>
      <c r="J574" s="19" t="s">
        <v>47</v>
      </c>
      <c r="K574" s="19">
        <f t="shared" si="81"/>
        <v>0</v>
      </c>
      <c r="L574" s="19"/>
      <c r="M574" s="19"/>
      <c r="N574" s="19">
        <v>8000</v>
      </c>
      <c r="O574" s="19">
        <f t="shared" si="82"/>
        <v>20968.650000000001</v>
      </c>
      <c r="P574" s="19"/>
      <c r="Q574" s="19"/>
      <c r="R574" s="19">
        <v>4200</v>
      </c>
      <c r="S574" s="19"/>
      <c r="T574" s="19"/>
      <c r="U574" s="19"/>
      <c r="V574" s="19"/>
      <c r="W574" s="19">
        <v>16768.650000000001</v>
      </c>
      <c r="X574" s="19"/>
      <c r="Y574" s="19">
        <f t="shared" si="83"/>
        <v>0</v>
      </c>
      <c r="Z574" s="19"/>
      <c r="AA574" s="19"/>
      <c r="AB574" s="19">
        <f t="shared" si="84"/>
        <v>28968.65</v>
      </c>
      <c r="AC574" s="19">
        <f t="shared" si="85"/>
        <v>28968.65</v>
      </c>
      <c r="AD574" s="19">
        <f t="shared" si="86"/>
        <v>14484.325000000001</v>
      </c>
      <c r="AE574" s="19" t="s">
        <v>53</v>
      </c>
      <c r="AF574" s="25">
        <v>10226.39</v>
      </c>
      <c r="AG574" s="32">
        <f t="shared" si="87"/>
        <v>0.41636735935163799</v>
      </c>
      <c r="AH574" t="e">
        <f ca="1">IF(_xlfn.XLOOKUP(D574,'参考（不要动）'!A:A,'参考（不要动）'!B:B)&lt;1,"无养老金")</f>
        <v>#NAME?</v>
      </c>
      <c r="AI574" t="e">
        <f>IF(_xlfn.XLOOKUP(D574,'参考（不要动）'!D:D,'参考（不要动）'!E:E)&lt;1,"无公益岗工资")</f>
        <v>#N/A</v>
      </c>
      <c r="AJ574" t="e">
        <f ca="1">IF(_xlfn.XLOOKUP(D574,'参考（不要动）'!G:G,'参考（不要动）'!H:H)&lt;1,"无其他工资")</f>
        <v>#NAME?</v>
      </c>
      <c r="AK574" t="e">
        <f>IF(_xlfn.XLOOKUP(D574,'参考（不要动）'!J:J,'参考（不要动）'!K:K)&lt;1,"无低保金")</f>
        <v>#N/A</v>
      </c>
      <c r="AL574" t="e">
        <f>IF(_xlfn.XLOOKUP(D574,'参考（不要动）'!M:M,'参考（不要动）'!N:N)&lt;1,"无五保金")</f>
        <v>#N/A</v>
      </c>
      <c r="AM574" t="e">
        <f>IF(_xlfn.XLOOKUP(D574,'参考（不要动）'!P:P,'参考（不要动）'!Q:Q)&lt;1,"无产业奖励2000元")</f>
        <v>#N/A</v>
      </c>
      <c r="AN574" t="e">
        <f>_xlfn.XLOOKUP(D574,'参考（不要动）'!S:S,'参考（不要动）'!W:W)</f>
        <v>#N/A</v>
      </c>
      <c r="AO574" t="str">
        <f t="shared" si="88"/>
        <v>合格</v>
      </c>
      <c r="AP574" s="31" t="e">
        <f t="shared" si="89"/>
        <v>#DIV/0!</v>
      </c>
      <c r="AQ574" s="31" t="e">
        <f t="shared" si="90"/>
        <v>#DIV/0!</v>
      </c>
    </row>
    <row r="575" spans="1:43" ht="15">
      <c r="A575" s="18">
        <v>573</v>
      </c>
      <c r="B575" s="19" t="s">
        <v>1717</v>
      </c>
      <c r="C575" s="19" t="s">
        <v>2422</v>
      </c>
      <c r="D575" s="19" t="s">
        <v>2423</v>
      </c>
      <c r="E575" s="19" t="s">
        <v>2424</v>
      </c>
      <c r="F575" s="19" t="s">
        <v>2425</v>
      </c>
      <c r="G575" s="51" t="s">
        <v>2422</v>
      </c>
      <c r="H575" s="19">
        <v>2</v>
      </c>
      <c r="I575" s="19">
        <v>2</v>
      </c>
      <c r="J575" s="19" t="s">
        <v>47</v>
      </c>
      <c r="K575" s="19">
        <f t="shared" si="81"/>
        <v>36900</v>
      </c>
      <c r="L575" s="19"/>
      <c r="M575" s="19">
        <v>36900</v>
      </c>
      <c r="N575" s="19"/>
      <c r="O575" s="19">
        <f t="shared" si="82"/>
        <v>6086.66</v>
      </c>
      <c r="P575" s="19"/>
      <c r="Q575" s="19"/>
      <c r="R575" s="19"/>
      <c r="S575" s="19"/>
      <c r="T575" s="19"/>
      <c r="U575" s="19"/>
      <c r="V575" s="19"/>
      <c r="W575" s="19">
        <v>6086.66</v>
      </c>
      <c r="X575" s="19">
        <v>9600</v>
      </c>
      <c r="Y575" s="19">
        <f t="shared" si="83"/>
        <v>3600</v>
      </c>
      <c r="Z575" s="19">
        <v>3600</v>
      </c>
      <c r="AA575" s="19"/>
      <c r="AB575" s="19">
        <f t="shared" si="84"/>
        <v>52586.66</v>
      </c>
      <c r="AC575" s="19">
        <f t="shared" si="85"/>
        <v>48986.66</v>
      </c>
      <c r="AD575" s="19">
        <f t="shared" si="86"/>
        <v>24493.33</v>
      </c>
      <c r="AE575" s="19" t="s">
        <v>53</v>
      </c>
      <c r="AF575" s="25">
        <v>23250</v>
      </c>
      <c r="AG575" s="31">
        <f t="shared" si="87"/>
        <v>5.3476559139785003E-2</v>
      </c>
      <c r="AH575" t="e">
        <f ca="1">IF(_xlfn.XLOOKUP(D575,'参考（不要动）'!A:A,'参考（不要动）'!B:B)&lt;1,"无养老金")</f>
        <v>#NAME?</v>
      </c>
      <c r="AI575" t="e">
        <f>IF(_xlfn.XLOOKUP(D575,'参考（不要动）'!D:D,'参考（不要动）'!E:E)&lt;1,"无公益岗工资")</f>
        <v>#N/A</v>
      </c>
      <c r="AJ575" t="e">
        <f ca="1">IF(_xlfn.XLOOKUP(D575,'参考（不要动）'!G:G,'参考（不要动）'!H:H)&lt;1,"无其他工资")</f>
        <v>#NAME?</v>
      </c>
      <c r="AK575" t="e">
        <f>IF(_xlfn.XLOOKUP(D575,'参考（不要动）'!J:J,'参考（不要动）'!K:K)&lt;1,"无低保金")</f>
        <v>#N/A</v>
      </c>
      <c r="AL575" t="e">
        <f>IF(_xlfn.XLOOKUP(D575,'参考（不要动）'!M:M,'参考（不要动）'!N:N)&lt;1,"无五保金")</f>
        <v>#N/A</v>
      </c>
      <c r="AM575" t="e">
        <f>IF(_xlfn.XLOOKUP(D575,'参考（不要动）'!P:P,'参考（不要动）'!Q:Q)&lt;1,"无产业奖励2000元")</f>
        <v>#N/A</v>
      </c>
      <c r="AN575" t="e">
        <f>_xlfn.XLOOKUP(D575,'参考（不要动）'!S:S,'参考（不要动）'!W:W)</f>
        <v>#N/A</v>
      </c>
      <c r="AO575" t="str">
        <f t="shared" si="88"/>
        <v>合格</v>
      </c>
      <c r="AP575" s="31">
        <f t="shared" si="89"/>
        <v>0.375</v>
      </c>
      <c r="AQ575" s="31" t="str">
        <f t="shared" si="90"/>
        <v>合格</v>
      </c>
    </row>
    <row r="576" spans="1:43" ht="15">
      <c r="A576" s="18">
        <v>574</v>
      </c>
      <c r="B576" s="19" t="s">
        <v>1717</v>
      </c>
      <c r="C576" s="19" t="s">
        <v>2426</v>
      </c>
      <c r="D576" s="19" t="s">
        <v>2427</v>
      </c>
      <c r="E576" s="19" t="s">
        <v>2428</v>
      </c>
      <c r="F576" s="19" t="s">
        <v>2429</v>
      </c>
      <c r="G576" s="51" t="s">
        <v>2426</v>
      </c>
      <c r="H576" s="19">
        <v>2</v>
      </c>
      <c r="I576" s="19">
        <v>2</v>
      </c>
      <c r="J576" s="19" t="s">
        <v>47</v>
      </c>
      <c r="K576" s="19">
        <f t="shared" si="81"/>
        <v>55000</v>
      </c>
      <c r="L576" s="19"/>
      <c r="M576" s="19">
        <v>55000</v>
      </c>
      <c r="N576" s="19">
        <v>7200</v>
      </c>
      <c r="O576" s="19">
        <f t="shared" si="82"/>
        <v>1732</v>
      </c>
      <c r="P576" s="19"/>
      <c r="Q576" s="19"/>
      <c r="R576" s="19"/>
      <c r="S576" s="19"/>
      <c r="T576" s="19"/>
      <c r="U576" s="19"/>
      <c r="V576" s="19"/>
      <c r="W576" s="19">
        <v>1732</v>
      </c>
      <c r="X576" s="19"/>
      <c r="Y576" s="19">
        <f t="shared" si="83"/>
        <v>0</v>
      </c>
      <c r="Z576" s="19"/>
      <c r="AA576" s="19"/>
      <c r="AB576" s="19">
        <f t="shared" si="84"/>
        <v>63932</v>
      </c>
      <c r="AC576" s="19">
        <f t="shared" si="85"/>
        <v>63932</v>
      </c>
      <c r="AD576" s="19">
        <f t="shared" si="86"/>
        <v>31966</v>
      </c>
      <c r="AE576" s="19" t="s">
        <v>53</v>
      </c>
      <c r="AF576" s="25">
        <v>31839.18</v>
      </c>
      <c r="AG576" s="31">
        <f t="shared" si="87"/>
        <v>3.9831427819434998E-3</v>
      </c>
      <c r="AH576" t="e">
        <f ca="1">IF(_xlfn.XLOOKUP(D576,'参考（不要动）'!A:A,'参考（不要动）'!B:B)&lt;1,"无养老金")</f>
        <v>#NAME?</v>
      </c>
      <c r="AI576" t="e">
        <f>IF(_xlfn.XLOOKUP(D576,'参考（不要动）'!D:D,'参考（不要动）'!E:E)&lt;1,"无公益岗工资")</f>
        <v>#N/A</v>
      </c>
      <c r="AJ576" t="e">
        <f ca="1">IF(_xlfn.XLOOKUP(D576,'参考（不要动）'!G:G,'参考（不要动）'!H:H)&lt;1,"无其他工资")</f>
        <v>#NAME?</v>
      </c>
      <c r="AK576" t="e">
        <f>IF(_xlfn.XLOOKUP(D576,'参考（不要动）'!J:J,'参考（不要动）'!K:K)&lt;1,"无低保金")</f>
        <v>#N/A</v>
      </c>
      <c r="AL576" t="e">
        <f>IF(_xlfn.XLOOKUP(D576,'参考（不要动）'!M:M,'参考（不要动）'!N:N)&lt;1,"无五保金")</f>
        <v>#N/A</v>
      </c>
      <c r="AM576" t="e">
        <f>IF(_xlfn.XLOOKUP(D576,'参考（不要动）'!P:P,'参考（不要动）'!Q:Q)&lt;1,"无产业奖励2000元")</f>
        <v>#N/A</v>
      </c>
      <c r="AN576" t="e">
        <f>_xlfn.XLOOKUP(D576,'参考（不要动）'!S:S,'参考（不要动）'!W:W)</f>
        <v>#N/A</v>
      </c>
      <c r="AO576" t="str">
        <f t="shared" si="88"/>
        <v>合格</v>
      </c>
      <c r="AP576" s="31" t="e">
        <f t="shared" si="89"/>
        <v>#DIV/0!</v>
      </c>
      <c r="AQ576" s="31" t="e">
        <f t="shared" si="90"/>
        <v>#DIV/0!</v>
      </c>
    </row>
    <row r="577" spans="1:43" ht="15">
      <c r="A577" s="18">
        <v>575</v>
      </c>
      <c r="B577" s="19" t="s">
        <v>1717</v>
      </c>
      <c r="C577" s="19" t="s">
        <v>2430</v>
      </c>
      <c r="D577" s="19" t="s">
        <v>2431</v>
      </c>
      <c r="E577" s="19" t="s">
        <v>2432</v>
      </c>
      <c r="F577" s="19" t="s">
        <v>2433</v>
      </c>
      <c r="G577" s="51" t="s">
        <v>2430</v>
      </c>
      <c r="H577" s="19">
        <v>5</v>
      </c>
      <c r="I577" s="19">
        <v>5</v>
      </c>
      <c r="J577" s="19" t="s">
        <v>47</v>
      </c>
      <c r="K577" s="19">
        <f t="shared" si="81"/>
        <v>72000</v>
      </c>
      <c r="L577" s="19"/>
      <c r="M577" s="19">
        <v>72000</v>
      </c>
      <c r="N577" s="19">
        <v>16000</v>
      </c>
      <c r="O577" s="19">
        <f t="shared" si="82"/>
        <v>4426.84</v>
      </c>
      <c r="P577" s="19"/>
      <c r="Q577" s="19"/>
      <c r="R577" s="19">
        <v>1980</v>
      </c>
      <c r="S577" s="19"/>
      <c r="T577" s="19"/>
      <c r="U577" s="19"/>
      <c r="V577" s="19"/>
      <c r="W577" s="19">
        <v>2446.84</v>
      </c>
      <c r="X577" s="19"/>
      <c r="Y577" s="19">
        <f t="shared" si="83"/>
        <v>0</v>
      </c>
      <c r="Z577" s="19"/>
      <c r="AA577" s="19"/>
      <c r="AB577" s="19">
        <f t="shared" si="84"/>
        <v>92426.84</v>
      </c>
      <c r="AC577" s="19">
        <f t="shared" si="85"/>
        <v>92426.84</v>
      </c>
      <c r="AD577" s="19">
        <f t="shared" si="86"/>
        <v>18485.367999999999</v>
      </c>
      <c r="AE577" s="19" t="s">
        <v>53</v>
      </c>
      <c r="AF577" s="25">
        <v>18156</v>
      </c>
      <c r="AG577" s="31">
        <f t="shared" si="87"/>
        <v>1.81410002203128E-2</v>
      </c>
      <c r="AH577" t="e">
        <f ca="1">IF(_xlfn.XLOOKUP(D577,'参考（不要动）'!A:A,'参考（不要动）'!B:B)&lt;1,"无养老金")</f>
        <v>#NAME?</v>
      </c>
      <c r="AI577" t="e">
        <f>IF(_xlfn.XLOOKUP(D577,'参考（不要动）'!D:D,'参考（不要动）'!E:E)&lt;1,"无公益岗工资")</f>
        <v>#N/A</v>
      </c>
      <c r="AJ577" t="e">
        <f ca="1">IF(_xlfn.XLOOKUP(D577,'参考（不要动）'!G:G,'参考（不要动）'!H:H)&lt;1,"无其他工资")</f>
        <v>#NAME?</v>
      </c>
      <c r="AK577" t="e">
        <f>IF(_xlfn.XLOOKUP(D577,'参考（不要动）'!J:J,'参考（不要动）'!K:K)&lt;1,"无低保金")</f>
        <v>#N/A</v>
      </c>
      <c r="AL577" t="e">
        <f>IF(_xlfn.XLOOKUP(D577,'参考（不要动）'!M:M,'参考（不要动）'!N:N)&lt;1,"无五保金")</f>
        <v>#N/A</v>
      </c>
      <c r="AM577" t="e">
        <f>IF(_xlfn.XLOOKUP(D577,'参考（不要动）'!P:P,'参考（不要动）'!Q:Q)&lt;1,"无产业奖励2000元")</f>
        <v>#N/A</v>
      </c>
      <c r="AN577" t="e">
        <f>_xlfn.XLOOKUP(D577,'参考（不要动）'!S:S,'参考（不要动）'!W:W)</f>
        <v>#N/A</v>
      </c>
      <c r="AO577" t="str">
        <f t="shared" si="88"/>
        <v>合格</v>
      </c>
      <c r="AP577" s="31" t="e">
        <f t="shared" si="89"/>
        <v>#DIV/0!</v>
      </c>
      <c r="AQ577" s="31" t="e">
        <f t="shared" si="90"/>
        <v>#DIV/0!</v>
      </c>
    </row>
    <row r="578" spans="1:43" ht="15">
      <c r="A578" s="18">
        <v>576</v>
      </c>
      <c r="B578" s="19" t="s">
        <v>1717</v>
      </c>
      <c r="C578" s="19" t="s">
        <v>2434</v>
      </c>
      <c r="D578" s="19" t="s">
        <v>2435</v>
      </c>
      <c r="E578" s="19" t="s">
        <v>2436</v>
      </c>
      <c r="F578" s="19" t="s">
        <v>2437</v>
      </c>
      <c r="G578" s="51" t="s">
        <v>2434</v>
      </c>
      <c r="H578" s="19">
        <v>3</v>
      </c>
      <c r="I578" s="19">
        <v>3</v>
      </c>
      <c r="J578" s="19" t="s">
        <v>47</v>
      </c>
      <c r="K578" s="19">
        <f t="shared" si="81"/>
        <v>33000</v>
      </c>
      <c r="L578" s="19"/>
      <c r="M578" s="19">
        <v>33000</v>
      </c>
      <c r="N578" s="19"/>
      <c r="O578" s="19">
        <f t="shared" si="82"/>
        <v>299.89</v>
      </c>
      <c r="P578" s="19"/>
      <c r="Q578" s="19"/>
      <c r="R578" s="19"/>
      <c r="S578" s="19"/>
      <c r="T578" s="19"/>
      <c r="U578" s="19"/>
      <c r="V578" s="19"/>
      <c r="W578" s="19">
        <v>299.89</v>
      </c>
      <c r="X578" s="19">
        <v>19200</v>
      </c>
      <c r="Y578" s="19">
        <f t="shared" si="83"/>
        <v>7200</v>
      </c>
      <c r="Z578" s="19">
        <v>7200</v>
      </c>
      <c r="AA578" s="19"/>
      <c r="AB578" s="19">
        <f t="shared" si="84"/>
        <v>52499.89</v>
      </c>
      <c r="AC578" s="19">
        <f t="shared" si="85"/>
        <v>45299.89</v>
      </c>
      <c r="AD578" s="19">
        <f t="shared" si="86"/>
        <v>15099.9633333333</v>
      </c>
      <c r="AE578" s="19" t="s">
        <v>53</v>
      </c>
      <c r="AF578" s="25">
        <v>14610.66</v>
      </c>
      <c r="AG578" s="31">
        <f t="shared" si="87"/>
        <v>3.34894750362612E-2</v>
      </c>
      <c r="AH578" t="e">
        <f ca="1">IF(_xlfn.XLOOKUP(D578,'参考（不要动）'!A:A,'参考（不要动）'!B:B)&lt;1,"无养老金")</f>
        <v>#NAME?</v>
      </c>
      <c r="AI578" t="e">
        <f>IF(_xlfn.XLOOKUP(D578,'参考（不要动）'!D:D,'参考（不要动）'!E:E)&lt;1,"无公益岗工资")</f>
        <v>#N/A</v>
      </c>
      <c r="AJ578" t="e">
        <f ca="1">IF(_xlfn.XLOOKUP(D578,'参考（不要动）'!G:G,'参考（不要动）'!H:H)&lt;1,"无其他工资")</f>
        <v>#NAME?</v>
      </c>
      <c r="AK578" t="e">
        <f>IF(_xlfn.XLOOKUP(D578,'参考（不要动）'!J:J,'参考（不要动）'!K:K)&lt;1,"无低保金")</f>
        <v>#N/A</v>
      </c>
      <c r="AL578" t="e">
        <f>IF(_xlfn.XLOOKUP(D578,'参考（不要动）'!M:M,'参考（不要动）'!N:N)&lt;1,"无五保金")</f>
        <v>#N/A</v>
      </c>
      <c r="AM578" t="e">
        <f>IF(_xlfn.XLOOKUP(D578,'参考（不要动）'!P:P,'参考（不要动）'!Q:Q)&lt;1,"无产业奖励2000元")</f>
        <v>#N/A</v>
      </c>
      <c r="AN578" t="e">
        <f>_xlfn.XLOOKUP(D578,'参考（不要动）'!S:S,'参考（不要动）'!W:W)</f>
        <v>#N/A</v>
      </c>
      <c r="AO578" t="str">
        <f t="shared" si="88"/>
        <v>合格</v>
      </c>
      <c r="AP578" s="31">
        <f t="shared" si="89"/>
        <v>0.375</v>
      </c>
      <c r="AQ578" s="31" t="str">
        <f t="shared" si="90"/>
        <v>合格</v>
      </c>
    </row>
    <row r="579" spans="1:43" ht="15">
      <c r="A579" s="18">
        <v>577</v>
      </c>
      <c r="B579" s="19" t="s">
        <v>1717</v>
      </c>
      <c r="C579" s="19" t="s">
        <v>2438</v>
      </c>
      <c r="D579" s="19" t="s">
        <v>2439</v>
      </c>
      <c r="E579" s="19" t="s">
        <v>2440</v>
      </c>
      <c r="F579" s="19" t="s">
        <v>2441</v>
      </c>
      <c r="G579" s="51" t="s">
        <v>2438</v>
      </c>
      <c r="H579" s="19">
        <v>1</v>
      </c>
      <c r="I579" s="19">
        <v>1.67</v>
      </c>
      <c r="J579" s="19" t="s">
        <v>47</v>
      </c>
      <c r="K579" s="19">
        <f t="shared" si="81"/>
        <v>3000</v>
      </c>
      <c r="L579" s="19"/>
      <c r="M579" s="19">
        <v>3000</v>
      </c>
      <c r="N579" s="19">
        <v>24000</v>
      </c>
      <c r="O579" s="19">
        <f t="shared" si="82"/>
        <v>9969.2000000000007</v>
      </c>
      <c r="P579" s="19">
        <v>2500</v>
      </c>
      <c r="Q579" s="19"/>
      <c r="R579" s="19">
        <v>3960</v>
      </c>
      <c r="S579" s="19"/>
      <c r="T579" s="19"/>
      <c r="U579" s="19"/>
      <c r="V579" s="19"/>
      <c r="W579" s="19">
        <v>3509.2</v>
      </c>
      <c r="X579" s="19"/>
      <c r="Y579" s="19">
        <f t="shared" si="83"/>
        <v>0</v>
      </c>
      <c r="Z579" s="19"/>
      <c r="AA579" s="19"/>
      <c r="AB579" s="19">
        <f t="shared" si="84"/>
        <v>36969.199999999997</v>
      </c>
      <c r="AC579" s="19">
        <f t="shared" si="85"/>
        <v>36969.199999999997</v>
      </c>
      <c r="AD579" s="19">
        <f t="shared" si="86"/>
        <v>22137.245508982</v>
      </c>
      <c r="AE579" s="19" t="s">
        <v>53</v>
      </c>
      <c r="AF579" s="25">
        <v>15037.8</v>
      </c>
      <c r="AG579" s="32">
        <f t="shared" si="87"/>
        <v>0.47210665848608202</v>
      </c>
      <c r="AH579" t="e">
        <f ca="1">IF(_xlfn.XLOOKUP(D579,'参考（不要动）'!A:A,'参考（不要动）'!B:B)&lt;1,"无养老金")</f>
        <v>#NAME?</v>
      </c>
      <c r="AI579" t="e">
        <f>IF(_xlfn.XLOOKUP(D579,'参考（不要动）'!D:D,'参考（不要动）'!E:E)&lt;1,"无公益岗工资")</f>
        <v>#N/A</v>
      </c>
      <c r="AJ579" t="e">
        <f ca="1">IF(_xlfn.XLOOKUP(D579,'参考（不要动）'!G:G,'参考（不要动）'!H:H)&lt;1,"无其他工资")</f>
        <v>#NAME?</v>
      </c>
      <c r="AK579" t="e">
        <f>IF(_xlfn.XLOOKUP(D579,'参考（不要动）'!J:J,'参考（不要动）'!K:K)&lt;1,"无低保金")</f>
        <v>#N/A</v>
      </c>
      <c r="AL579" t="e">
        <f>IF(_xlfn.XLOOKUP(D579,'参考（不要动）'!M:M,'参考（不要动）'!N:N)&lt;1,"无五保金")</f>
        <v>#N/A</v>
      </c>
      <c r="AM579" t="e">
        <f>IF(_xlfn.XLOOKUP(D579,'参考（不要动）'!P:P,'参考（不要动）'!Q:Q)&lt;1,"无产业奖励2000元")</f>
        <v>#N/A</v>
      </c>
      <c r="AN579" t="e">
        <f>_xlfn.XLOOKUP(D579,'参考（不要动）'!S:S,'参考（不要动）'!W:W)</f>
        <v>#N/A</v>
      </c>
      <c r="AO579" t="str">
        <f t="shared" si="88"/>
        <v>合格</v>
      </c>
      <c r="AP579" s="31" t="e">
        <f t="shared" si="89"/>
        <v>#DIV/0!</v>
      </c>
      <c r="AQ579" s="31" t="e">
        <f t="shared" si="90"/>
        <v>#DIV/0!</v>
      </c>
    </row>
    <row r="580" spans="1:43" ht="15">
      <c r="A580" s="18">
        <v>578</v>
      </c>
      <c r="B580" s="19" t="s">
        <v>1717</v>
      </c>
      <c r="C580" s="19" t="s">
        <v>2442</v>
      </c>
      <c r="D580" s="19" t="s">
        <v>2443</v>
      </c>
      <c r="E580" s="19" t="s">
        <v>2444</v>
      </c>
      <c r="F580" s="19" t="s">
        <v>2445</v>
      </c>
      <c r="G580" s="51" t="s">
        <v>2442</v>
      </c>
      <c r="H580" s="19">
        <v>4</v>
      </c>
      <c r="I580" s="19">
        <v>4</v>
      </c>
      <c r="J580" s="19" t="s">
        <v>47</v>
      </c>
      <c r="K580" s="19">
        <f t="shared" ref="K580:K643" si="91">L580+M580</f>
        <v>36000</v>
      </c>
      <c r="L580" s="19"/>
      <c r="M580" s="19">
        <v>36000</v>
      </c>
      <c r="N580" s="19">
        <v>13600</v>
      </c>
      <c r="O580" s="19">
        <f t="shared" ref="O580:O643" si="92">P580+Q580+R580+S580+T580+U580+V580+W580</f>
        <v>1255.0999999999999</v>
      </c>
      <c r="P580" s="19"/>
      <c r="Q580" s="19"/>
      <c r="R580" s="19"/>
      <c r="S580" s="19"/>
      <c r="T580" s="19"/>
      <c r="U580" s="19"/>
      <c r="V580" s="19"/>
      <c r="W580" s="19">
        <v>1255.0999999999999</v>
      </c>
      <c r="X580" s="19"/>
      <c r="Y580" s="19">
        <f t="shared" ref="Y580:Y643" si="93">Z580</f>
        <v>0</v>
      </c>
      <c r="Z580" s="19"/>
      <c r="AA580" s="19"/>
      <c r="AB580" s="19">
        <f t="shared" ref="AB580:AB643" si="94">L580+M580+N580+P580+Q580+R580+S580+T580+W580+X580+U580+V580</f>
        <v>50855.1</v>
      </c>
      <c r="AC580" s="19">
        <f t="shared" ref="AC580:AC643" si="95">AB580-Z580</f>
        <v>50855.1</v>
      </c>
      <c r="AD580" s="19">
        <f t="shared" ref="AD580:AD643" si="96">AC580/I580</f>
        <v>12713.775</v>
      </c>
      <c r="AE580" s="19" t="s">
        <v>53</v>
      </c>
      <c r="AF580" s="25">
        <v>12531.82</v>
      </c>
      <c r="AG580" s="31">
        <f t="shared" ref="AG580:AG643" si="97">(AD580-AF580)/AF580</f>
        <v>1.4519439315278999E-2</v>
      </c>
      <c r="AH580" t="e">
        <f ca="1">IF(_xlfn.XLOOKUP(D580,'参考（不要动）'!A:A,'参考（不要动）'!B:B)&lt;1,"无养老金")</f>
        <v>#NAME?</v>
      </c>
      <c r="AI580" t="e">
        <f>IF(_xlfn.XLOOKUP(D580,'参考（不要动）'!D:D,'参考（不要动）'!E:E)&lt;1,"无公益岗工资")</f>
        <v>#N/A</v>
      </c>
      <c r="AJ580" t="e">
        <f ca="1">IF(_xlfn.XLOOKUP(D580,'参考（不要动）'!G:G,'参考（不要动）'!H:H)&lt;1,"无其他工资")</f>
        <v>#NAME?</v>
      </c>
      <c r="AK580" t="e">
        <f>IF(_xlfn.XLOOKUP(D580,'参考（不要动）'!J:J,'参考（不要动）'!K:K)&lt;1,"无低保金")</f>
        <v>#N/A</v>
      </c>
      <c r="AL580" t="e">
        <f>IF(_xlfn.XLOOKUP(D580,'参考（不要动）'!M:M,'参考（不要动）'!N:N)&lt;1,"无五保金")</f>
        <v>#N/A</v>
      </c>
      <c r="AM580" t="e">
        <f>IF(_xlfn.XLOOKUP(D580,'参考（不要动）'!P:P,'参考（不要动）'!Q:Q)&lt;1,"无产业奖励2000元")</f>
        <v>#N/A</v>
      </c>
      <c r="AN580" t="e">
        <f>_xlfn.XLOOKUP(D580,'参考（不要动）'!S:S,'参考（不要动）'!W:W)</f>
        <v>#N/A</v>
      </c>
      <c r="AO580" t="str">
        <f t="shared" ref="AO580:AO643" si="98">IF(AD580&lt;12000,"小于12000元",IF(AD580&lt;AF580,"不合格",IF(AD580&gt;AF580,"合格")))</f>
        <v>合格</v>
      </c>
      <c r="AP580" s="31" t="e">
        <f t="shared" ref="AP580:AP643" si="99">Z580/X580</f>
        <v>#DIV/0!</v>
      </c>
      <c r="AQ580" s="31" t="e">
        <f t="shared" si="90"/>
        <v>#DIV/0!</v>
      </c>
    </row>
    <row r="581" spans="1:43" ht="15">
      <c r="A581" s="18">
        <v>579</v>
      </c>
      <c r="B581" s="19" t="s">
        <v>1717</v>
      </c>
      <c r="C581" s="19" t="s">
        <v>2446</v>
      </c>
      <c r="D581" s="19" t="s">
        <v>2447</v>
      </c>
      <c r="E581" s="19" t="s">
        <v>2448</v>
      </c>
      <c r="F581" s="19" t="s">
        <v>2449</v>
      </c>
      <c r="G581" s="51" t="s">
        <v>2446</v>
      </c>
      <c r="H581" s="19">
        <v>4</v>
      </c>
      <c r="I581" s="19">
        <v>4</v>
      </c>
      <c r="J581" s="19" t="s">
        <v>47</v>
      </c>
      <c r="K581" s="19">
        <f t="shared" si="91"/>
        <v>68000</v>
      </c>
      <c r="L581" s="19"/>
      <c r="M581" s="19">
        <v>68000</v>
      </c>
      <c r="N581" s="19"/>
      <c r="O581" s="19">
        <f t="shared" si="92"/>
        <v>4174.91</v>
      </c>
      <c r="P581" s="19"/>
      <c r="Q581" s="19"/>
      <c r="R581" s="19"/>
      <c r="S581" s="19"/>
      <c r="T581" s="19"/>
      <c r="U581" s="19"/>
      <c r="V581" s="19"/>
      <c r="W581" s="19">
        <v>4174.91</v>
      </c>
      <c r="X581" s="19">
        <v>32000</v>
      </c>
      <c r="Y581" s="19">
        <f t="shared" si="93"/>
        <v>12000</v>
      </c>
      <c r="Z581" s="19">
        <v>12000</v>
      </c>
      <c r="AA581" s="19"/>
      <c r="AB581" s="19">
        <f t="shared" si="94"/>
        <v>104174.91</v>
      </c>
      <c r="AC581" s="19">
        <f t="shared" si="95"/>
        <v>92174.91</v>
      </c>
      <c r="AD581" s="19">
        <f t="shared" si="96"/>
        <v>23043.727500000001</v>
      </c>
      <c r="AE581" s="19" t="s">
        <v>53</v>
      </c>
      <c r="AF581" s="25">
        <v>20059.330000000002</v>
      </c>
      <c r="AG581" s="30">
        <f t="shared" si="97"/>
        <v>0.148778523510008</v>
      </c>
      <c r="AH581" t="e">
        <f ca="1">IF(_xlfn.XLOOKUP(D581,'参考（不要动）'!A:A,'参考（不要动）'!B:B)&lt;1,"无养老金")</f>
        <v>#NAME?</v>
      </c>
      <c r="AI581" t="e">
        <f>IF(_xlfn.XLOOKUP(D581,'参考（不要动）'!D:D,'参考（不要动）'!E:E)&lt;1,"无公益岗工资")</f>
        <v>#N/A</v>
      </c>
      <c r="AJ581" t="e">
        <f ca="1">IF(_xlfn.XLOOKUP(D581,'参考（不要动）'!G:G,'参考（不要动）'!H:H)&lt;1,"无其他工资")</f>
        <v>#NAME?</v>
      </c>
      <c r="AK581" t="e">
        <f>IF(_xlfn.XLOOKUP(D581,'参考（不要动）'!J:J,'参考（不要动）'!K:K)&lt;1,"无低保金")</f>
        <v>#N/A</v>
      </c>
      <c r="AL581" t="e">
        <f>IF(_xlfn.XLOOKUP(D581,'参考（不要动）'!M:M,'参考（不要动）'!N:N)&lt;1,"无五保金")</f>
        <v>#N/A</v>
      </c>
      <c r="AM581" t="e">
        <f>IF(_xlfn.XLOOKUP(D581,'参考（不要动）'!P:P,'参考（不要动）'!Q:Q)&lt;1,"无产业奖励2000元")</f>
        <v>#N/A</v>
      </c>
      <c r="AN581" t="e">
        <f>_xlfn.XLOOKUP(D581,'参考（不要动）'!S:S,'参考（不要动）'!W:W)</f>
        <v>#N/A</v>
      </c>
      <c r="AO581" t="str">
        <f t="shared" si="98"/>
        <v>合格</v>
      </c>
      <c r="AP581" s="31">
        <f t="shared" si="99"/>
        <v>0.375</v>
      </c>
      <c r="AQ581" s="31" t="str">
        <f t="shared" si="90"/>
        <v>合格</v>
      </c>
    </row>
    <row r="582" spans="1:43" ht="15">
      <c r="A582" s="18">
        <v>580</v>
      </c>
      <c r="B582" s="19" t="s">
        <v>1717</v>
      </c>
      <c r="C582" s="19" t="s">
        <v>2450</v>
      </c>
      <c r="D582" s="19" t="s">
        <v>2451</v>
      </c>
      <c r="E582" s="19" t="s">
        <v>2452</v>
      </c>
      <c r="F582" s="19" t="s">
        <v>2453</v>
      </c>
      <c r="G582" s="51" t="s">
        <v>2450</v>
      </c>
      <c r="H582" s="19">
        <v>4</v>
      </c>
      <c r="I582" s="19">
        <v>4</v>
      </c>
      <c r="J582" s="19" t="s">
        <v>47</v>
      </c>
      <c r="K582" s="19">
        <f t="shared" si="91"/>
        <v>32190</v>
      </c>
      <c r="L582" s="19">
        <v>2190</v>
      </c>
      <c r="M582" s="19">
        <v>30000</v>
      </c>
      <c r="N582" s="19"/>
      <c r="O582" s="19">
        <f t="shared" si="92"/>
        <v>2669.55</v>
      </c>
      <c r="P582" s="19"/>
      <c r="Q582" s="19"/>
      <c r="R582" s="19"/>
      <c r="S582" s="19"/>
      <c r="T582" s="19">
        <v>59.94</v>
      </c>
      <c r="U582" s="19"/>
      <c r="V582" s="19"/>
      <c r="W582" s="19">
        <v>2609.61</v>
      </c>
      <c r="X582" s="19">
        <v>73750</v>
      </c>
      <c r="Y582" s="19">
        <f t="shared" si="93"/>
        <v>40000</v>
      </c>
      <c r="Z582" s="19">
        <v>40000</v>
      </c>
      <c r="AA582" s="19"/>
      <c r="AB582" s="19">
        <f t="shared" si="94"/>
        <v>108609.55</v>
      </c>
      <c r="AC582" s="19">
        <f t="shared" si="95"/>
        <v>68609.55</v>
      </c>
      <c r="AD582" s="19">
        <f t="shared" si="96"/>
        <v>17152.387500000001</v>
      </c>
      <c r="AE582" s="19" t="s">
        <v>48</v>
      </c>
      <c r="AF582" s="25">
        <v>15366.57</v>
      </c>
      <c r="AG582" s="30">
        <f t="shared" si="97"/>
        <v>0.11621445124058299</v>
      </c>
      <c r="AH582" t="e">
        <f ca="1">IF(_xlfn.XLOOKUP(D582,'参考（不要动）'!A:A,'参考（不要动）'!B:B)&lt;1,"无养老金")</f>
        <v>#NAME?</v>
      </c>
      <c r="AI582" t="b">
        <f>IF(_xlfn.XLOOKUP(D582,'参考（不要动）'!D:D,'参考（不要动）'!E:E)&lt;1,"无公益岗工资")</f>
        <v>0</v>
      </c>
      <c r="AJ582" t="e">
        <f ca="1">IF(_xlfn.XLOOKUP(D582,'参考（不要动）'!G:G,'参考（不要动）'!H:H)&lt;1,"无其他工资")</f>
        <v>#NAME?</v>
      </c>
      <c r="AK582" t="e">
        <f>IF(_xlfn.XLOOKUP(D582,'参考（不要动）'!J:J,'参考（不要动）'!K:K)&lt;1,"无低保金")</f>
        <v>#N/A</v>
      </c>
      <c r="AL582" t="e">
        <f>IF(_xlfn.XLOOKUP(D582,'参考（不要动）'!M:M,'参考（不要动）'!N:N)&lt;1,"无五保金")</f>
        <v>#N/A</v>
      </c>
      <c r="AM582" t="e">
        <f>IF(_xlfn.XLOOKUP(D582,'参考（不要动）'!P:P,'参考（不要动）'!Q:Q)&lt;1,"无产业奖励2000元")</f>
        <v>#N/A</v>
      </c>
      <c r="AN582" t="e">
        <f>_xlfn.XLOOKUP(D582,'参考（不要动）'!S:S,'参考（不要动）'!W:W)</f>
        <v>#N/A</v>
      </c>
      <c r="AO582" t="str">
        <f t="shared" si="98"/>
        <v>合格</v>
      </c>
      <c r="AP582" s="31">
        <f t="shared" si="99"/>
        <v>0.54237288135593198</v>
      </c>
      <c r="AQ582" s="31" t="str">
        <f t="shared" si="90"/>
        <v>合格</v>
      </c>
    </row>
    <row r="583" spans="1:43" ht="15">
      <c r="A583" s="18">
        <v>581</v>
      </c>
      <c r="B583" s="19" t="s">
        <v>1717</v>
      </c>
      <c r="C583" s="19" t="s">
        <v>2454</v>
      </c>
      <c r="D583" s="19" t="s">
        <v>2455</v>
      </c>
      <c r="E583" s="19" t="s">
        <v>2456</v>
      </c>
      <c r="F583" s="19" t="s">
        <v>2457</v>
      </c>
      <c r="G583" s="51" t="s">
        <v>2454</v>
      </c>
      <c r="H583" s="19">
        <v>4</v>
      </c>
      <c r="I583" s="19">
        <v>4</v>
      </c>
      <c r="J583" s="19" t="s">
        <v>47</v>
      </c>
      <c r="K583" s="19">
        <f t="shared" si="91"/>
        <v>29000</v>
      </c>
      <c r="L583" s="19"/>
      <c r="M583" s="19">
        <v>29000</v>
      </c>
      <c r="N583" s="19"/>
      <c r="O583" s="19">
        <f t="shared" si="92"/>
        <v>3178.06</v>
      </c>
      <c r="P583" s="19"/>
      <c r="Q583" s="19"/>
      <c r="R583" s="19"/>
      <c r="S583" s="19"/>
      <c r="T583" s="19"/>
      <c r="U583" s="19"/>
      <c r="V583" s="19"/>
      <c r="W583" s="19">
        <v>3178.06</v>
      </c>
      <c r="X583" s="19">
        <v>160000</v>
      </c>
      <c r="Y583" s="19">
        <f t="shared" si="93"/>
        <v>60000</v>
      </c>
      <c r="Z583" s="19">
        <v>60000</v>
      </c>
      <c r="AA583" s="19"/>
      <c r="AB583" s="19">
        <f t="shared" si="94"/>
        <v>192178.06</v>
      </c>
      <c r="AC583" s="19">
        <f t="shared" si="95"/>
        <v>132178.06</v>
      </c>
      <c r="AD583" s="19">
        <f t="shared" si="96"/>
        <v>33044.514999999999</v>
      </c>
      <c r="AE583" s="19" t="s">
        <v>53</v>
      </c>
      <c r="AF583" s="25">
        <v>32243.3</v>
      </c>
      <c r="AG583" s="31">
        <f t="shared" si="97"/>
        <v>2.4849038404877899E-2</v>
      </c>
      <c r="AH583" t="e">
        <f ca="1">IF(_xlfn.XLOOKUP(D583,'参考（不要动）'!A:A,'参考（不要动）'!B:B)&lt;1,"无养老金")</f>
        <v>#NAME?</v>
      </c>
      <c r="AI583" t="e">
        <f>IF(_xlfn.XLOOKUP(D583,'参考（不要动）'!D:D,'参考（不要动）'!E:E)&lt;1,"无公益岗工资")</f>
        <v>#N/A</v>
      </c>
      <c r="AJ583" t="e">
        <f ca="1">IF(_xlfn.XLOOKUP(D583,'参考（不要动）'!G:G,'参考（不要动）'!H:H)&lt;1,"无其他工资")</f>
        <v>#NAME?</v>
      </c>
      <c r="AK583" t="e">
        <f>IF(_xlfn.XLOOKUP(D583,'参考（不要动）'!J:J,'参考（不要动）'!K:K)&lt;1,"无低保金")</f>
        <v>#N/A</v>
      </c>
      <c r="AL583" t="e">
        <f>IF(_xlfn.XLOOKUP(D583,'参考（不要动）'!M:M,'参考（不要动）'!N:N)&lt;1,"无五保金")</f>
        <v>#N/A</v>
      </c>
      <c r="AM583" t="e">
        <f>IF(_xlfn.XLOOKUP(D583,'参考（不要动）'!P:P,'参考（不要动）'!Q:Q)&lt;1,"无产业奖励2000元")</f>
        <v>#N/A</v>
      </c>
      <c r="AN583" t="e">
        <f>_xlfn.XLOOKUP(D583,'参考（不要动）'!S:S,'参考（不要动）'!W:W)</f>
        <v>#N/A</v>
      </c>
      <c r="AO583" t="str">
        <f t="shared" si="98"/>
        <v>合格</v>
      </c>
      <c r="AP583" s="31">
        <f t="shared" si="99"/>
        <v>0.375</v>
      </c>
      <c r="AQ583" s="31" t="str">
        <f t="shared" si="90"/>
        <v>合格</v>
      </c>
    </row>
    <row r="584" spans="1:43" ht="15">
      <c r="A584" s="18">
        <v>582</v>
      </c>
      <c r="B584" s="19" t="s">
        <v>1717</v>
      </c>
      <c r="C584" s="19" t="s">
        <v>2458</v>
      </c>
      <c r="D584" s="19" t="s">
        <v>2459</v>
      </c>
      <c r="E584" s="19" t="s">
        <v>2460</v>
      </c>
      <c r="F584" s="19" t="s">
        <v>2461</v>
      </c>
      <c r="G584" s="51" t="s">
        <v>2458</v>
      </c>
      <c r="H584" s="19">
        <v>2</v>
      </c>
      <c r="I584" s="19">
        <v>2</v>
      </c>
      <c r="J584" s="19" t="s">
        <v>47</v>
      </c>
      <c r="K584" s="19">
        <f t="shared" si="91"/>
        <v>0</v>
      </c>
      <c r="L584" s="19"/>
      <c r="M584" s="19"/>
      <c r="N584" s="19">
        <v>9600</v>
      </c>
      <c r="O584" s="19">
        <f t="shared" si="92"/>
        <v>17875.46</v>
      </c>
      <c r="P584" s="19"/>
      <c r="Q584" s="19"/>
      <c r="R584" s="19">
        <v>4200</v>
      </c>
      <c r="S584" s="19"/>
      <c r="T584" s="19"/>
      <c r="U584" s="19"/>
      <c r="V584" s="19"/>
      <c r="W584" s="19">
        <v>13675.46</v>
      </c>
      <c r="X584" s="19"/>
      <c r="Y584" s="19">
        <f t="shared" si="93"/>
        <v>0</v>
      </c>
      <c r="Z584" s="19"/>
      <c r="AA584" s="19"/>
      <c r="AB584" s="19">
        <f t="shared" si="94"/>
        <v>27475.46</v>
      </c>
      <c r="AC584" s="19">
        <f t="shared" si="95"/>
        <v>27475.46</v>
      </c>
      <c r="AD584" s="19">
        <f t="shared" si="96"/>
        <v>13737.73</v>
      </c>
      <c r="AE584" s="19" t="s">
        <v>53</v>
      </c>
      <c r="AF584" s="25">
        <v>10964.4</v>
      </c>
      <c r="AG584" s="32">
        <f t="shared" si="97"/>
        <v>0.252939513334063</v>
      </c>
      <c r="AH584" t="e">
        <f ca="1">IF(_xlfn.XLOOKUP(D584,'参考（不要动）'!A:A,'参考（不要动）'!B:B)&lt;1,"无养老金")</f>
        <v>#NAME?</v>
      </c>
      <c r="AI584" t="e">
        <f>IF(_xlfn.XLOOKUP(D584,'参考（不要动）'!D:D,'参考（不要动）'!E:E)&lt;1,"无公益岗工资")</f>
        <v>#N/A</v>
      </c>
      <c r="AJ584" t="e">
        <f ca="1">IF(_xlfn.XLOOKUP(D584,'参考（不要动）'!G:G,'参考（不要动）'!H:H)&lt;1,"无其他工资")</f>
        <v>#NAME?</v>
      </c>
      <c r="AK584" t="e">
        <f>IF(_xlfn.XLOOKUP(D584,'参考（不要动）'!J:J,'参考（不要动）'!K:K)&lt;1,"无低保金")</f>
        <v>#N/A</v>
      </c>
      <c r="AL584" t="e">
        <f>IF(_xlfn.XLOOKUP(D584,'参考（不要动）'!M:M,'参考（不要动）'!N:N)&lt;1,"无五保金")</f>
        <v>#N/A</v>
      </c>
      <c r="AM584" t="e">
        <f>IF(_xlfn.XLOOKUP(D584,'参考（不要动）'!P:P,'参考（不要动）'!Q:Q)&lt;1,"无产业奖励2000元")</f>
        <v>#N/A</v>
      </c>
      <c r="AN584" t="e">
        <f>_xlfn.XLOOKUP(D584,'参考（不要动）'!S:S,'参考（不要动）'!W:W)</f>
        <v>#N/A</v>
      </c>
      <c r="AO584" t="str">
        <f t="shared" si="98"/>
        <v>合格</v>
      </c>
      <c r="AP584" s="31" t="e">
        <f t="shared" si="99"/>
        <v>#DIV/0!</v>
      </c>
      <c r="AQ584" s="31" t="e">
        <f t="shared" si="90"/>
        <v>#DIV/0!</v>
      </c>
    </row>
    <row r="585" spans="1:43" ht="15">
      <c r="A585" s="18">
        <v>583</v>
      </c>
      <c r="B585" s="19" t="s">
        <v>1717</v>
      </c>
      <c r="C585" s="19" t="s">
        <v>2462</v>
      </c>
      <c r="D585" s="19" t="s">
        <v>2463</v>
      </c>
      <c r="E585" s="19" t="s">
        <v>2464</v>
      </c>
      <c r="F585" s="19" t="s">
        <v>2465</v>
      </c>
      <c r="G585" s="51" t="s">
        <v>2462</v>
      </c>
      <c r="H585" s="19">
        <v>5</v>
      </c>
      <c r="I585" s="19">
        <v>5</v>
      </c>
      <c r="J585" s="19" t="s">
        <v>47</v>
      </c>
      <c r="K585" s="19">
        <f t="shared" si="91"/>
        <v>60000</v>
      </c>
      <c r="L585" s="19"/>
      <c r="M585" s="19">
        <v>60000</v>
      </c>
      <c r="N585" s="19">
        <v>16000</v>
      </c>
      <c r="O585" s="19">
        <f t="shared" si="92"/>
        <v>7413.22</v>
      </c>
      <c r="P585" s="19"/>
      <c r="Q585" s="19"/>
      <c r="R585" s="19">
        <v>3960</v>
      </c>
      <c r="S585" s="19"/>
      <c r="T585" s="19"/>
      <c r="U585" s="19"/>
      <c r="V585" s="19"/>
      <c r="W585" s="19">
        <v>3453.22</v>
      </c>
      <c r="X585" s="19"/>
      <c r="Y585" s="19">
        <f t="shared" si="93"/>
        <v>0</v>
      </c>
      <c r="Z585" s="19"/>
      <c r="AA585" s="19"/>
      <c r="AB585" s="19">
        <f t="shared" si="94"/>
        <v>83413.22</v>
      </c>
      <c r="AC585" s="19">
        <f t="shared" si="95"/>
        <v>83413.22</v>
      </c>
      <c r="AD585" s="19">
        <f t="shared" si="96"/>
        <v>16682.644</v>
      </c>
      <c r="AE585" s="19" t="s">
        <v>53</v>
      </c>
      <c r="AF585" s="25">
        <v>13855.96</v>
      </c>
      <c r="AG585" s="32">
        <f t="shared" si="97"/>
        <v>0.20400491918279201</v>
      </c>
      <c r="AH585" t="e">
        <f ca="1">IF(_xlfn.XLOOKUP(D585,'参考（不要动）'!A:A,'参考（不要动）'!B:B)&lt;1,"无养老金")</f>
        <v>#NAME?</v>
      </c>
      <c r="AI585" t="e">
        <f>IF(_xlfn.XLOOKUP(D585,'参考（不要动）'!D:D,'参考（不要动）'!E:E)&lt;1,"无公益岗工资")</f>
        <v>#N/A</v>
      </c>
      <c r="AJ585" t="e">
        <f ca="1">IF(_xlfn.XLOOKUP(D585,'参考（不要动）'!G:G,'参考（不要动）'!H:H)&lt;1,"无其他工资")</f>
        <v>#NAME?</v>
      </c>
      <c r="AK585" t="e">
        <f>IF(_xlfn.XLOOKUP(D585,'参考（不要动）'!J:J,'参考（不要动）'!K:K)&lt;1,"无低保金")</f>
        <v>#N/A</v>
      </c>
      <c r="AL585" t="e">
        <f>IF(_xlfn.XLOOKUP(D585,'参考（不要动）'!M:M,'参考（不要动）'!N:N)&lt;1,"无五保金")</f>
        <v>#N/A</v>
      </c>
      <c r="AM585" t="e">
        <f>IF(_xlfn.XLOOKUP(D585,'参考（不要动）'!P:P,'参考（不要动）'!Q:Q)&lt;1,"无产业奖励2000元")</f>
        <v>#N/A</v>
      </c>
      <c r="AN585" t="e">
        <f>_xlfn.XLOOKUP(D585,'参考（不要动）'!S:S,'参考（不要动）'!W:W)</f>
        <v>#N/A</v>
      </c>
      <c r="AO585" t="str">
        <f t="shared" si="98"/>
        <v>合格</v>
      </c>
      <c r="AP585" s="31" t="e">
        <f t="shared" si="99"/>
        <v>#DIV/0!</v>
      </c>
      <c r="AQ585" s="31" t="e">
        <f t="shared" si="90"/>
        <v>#DIV/0!</v>
      </c>
    </row>
    <row r="586" spans="1:43" ht="15">
      <c r="A586" s="18">
        <v>584</v>
      </c>
      <c r="B586" s="19" t="s">
        <v>1717</v>
      </c>
      <c r="C586" s="19" t="s">
        <v>2466</v>
      </c>
      <c r="D586" s="19" t="s">
        <v>2467</v>
      </c>
      <c r="E586" s="19" t="s">
        <v>2468</v>
      </c>
      <c r="F586" s="19" t="s">
        <v>2469</v>
      </c>
      <c r="G586" s="51" t="s">
        <v>2466</v>
      </c>
      <c r="H586" s="19">
        <v>2</v>
      </c>
      <c r="I586" s="19">
        <v>2</v>
      </c>
      <c r="J586" s="19" t="s">
        <v>47</v>
      </c>
      <c r="K586" s="19">
        <f t="shared" si="91"/>
        <v>16500</v>
      </c>
      <c r="L586" s="19"/>
      <c r="M586" s="19">
        <v>16500</v>
      </c>
      <c r="N586" s="19"/>
      <c r="O586" s="19">
        <f t="shared" si="92"/>
        <v>1663.17</v>
      </c>
      <c r="P586" s="19"/>
      <c r="Q586" s="19"/>
      <c r="R586" s="19"/>
      <c r="S586" s="19"/>
      <c r="T586" s="19"/>
      <c r="U586" s="19"/>
      <c r="V586" s="19"/>
      <c r="W586" s="19">
        <v>1663.17</v>
      </c>
      <c r="X586" s="19">
        <v>104000</v>
      </c>
      <c r="Y586" s="19">
        <f t="shared" si="93"/>
        <v>60000</v>
      </c>
      <c r="Z586" s="19">
        <v>60000</v>
      </c>
      <c r="AA586" s="19"/>
      <c r="AB586" s="19">
        <f t="shared" si="94"/>
        <v>122163.17</v>
      </c>
      <c r="AC586" s="19">
        <f t="shared" si="95"/>
        <v>62163.17</v>
      </c>
      <c r="AD586" s="19">
        <f t="shared" si="96"/>
        <v>31081.584999999999</v>
      </c>
      <c r="AE586" s="19" t="s">
        <v>53</v>
      </c>
      <c r="AF586" s="25">
        <v>30889.17</v>
      </c>
      <c r="AG586" s="31">
        <f t="shared" si="97"/>
        <v>6.2292058996729601E-3</v>
      </c>
      <c r="AH586" t="e">
        <f ca="1">IF(_xlfn.XLOOKUP(D586,'参考（不要动）'!A:A,'参考（不要动）'!B:B)&lt;1,"无养老金")</f>
        <v>#NAME?</v>
      </c>
      <c r="AI586" t="e">
        <f>IF(_xlfn.XLOOKUP(D586,'参考（不要动）'!D:D,'参考（不要动）'!E:E)&lt;1,"无公益岗工资")</f>
        <v>#N/A</v>
      </c>
      <c r="AJ586" t="e">
        <f ca="1">IF(_xlfn.XLOOKUP(D586,'参考（不要动）'!G:G,'参考（不要动）'!H:H)&lt;1,"无其他工资")</f>
        <v>#NAME?</v>
      </c>
      <c r="AK586" t="e">
        <f>IF(_xlfn.XLOOKUP(D586,'参考（不要动）'!J:J,'参考（不要动）'!K:K)&lt;1,"无低保金")</f>
        <v>#N/A</v>
      </c>
      <c r="AL586" t="e">
        <f>IF(_xlfn.XLOOKUP(D586,'参考（不要动）'!M:M,'参考（不要动）'!N:N)&lt;1,"无五保金")</f>
        <v>#N/A</v>
      </c>
      <c r="AM586" t="e">
        <f>IF(_xlfn.XLOOKUP(D586,'参考（不要动）'!P:P,'参考（不要动）'!Q:Q)&lt;1,"无产业奖励2000元")</f>
        <v>#N/A</v>
      </c>
      <c r="AN586" t="e">
        <f>_xlfn.XLOOKUP(D586,'参考（不要动）'!S:S,'参考（不要动）'!W:W)</f>
        <v>#N/A</v>
      </c>
      <c r="AO586" t="str">
        <f t="shared" si="98"/>
        <v>合格</v>
      </c>
      <c r="AP586" s="31">
        <f t="shared" si="99"/>
        <v>0.57692307692307698</v>
      </c>
      <c r="AQ586" s="31" t="str">
        <f t="shared" si="90"/>
        <v>合格</v>
      </c>
    </row>
    <row r="587" spans="1:43" ht="15">
      <c r="A587" s="18">
        <v>585</v>
      </c>
      <c r="B587" s="19" t="s">
        <v>1717</v>
      </c>
      <c r="C587" s="19" t="s">
        <v>2470</v>
      </c>
      <c r="D587" s="19" t="s">
        <v>2471</v>
      </c>
      <c r="E587" s="19" t="s">
        <v>2472</v>
      </c>
      <c r="F587" s="19" t="s">
        <v>2473</v>
      </c>
      <c r="G587" s="51" t="s">
        <v>2470</v>
      </c>
      <c r="H587" s="19">
        <v>3</v>
      </c>
      <c r="I587" s="19">
        <v>3</v>
      </c>
      <c r="J587" s="19" t="s">
        <v>47</v>
      </c>
      <c r="K587" s="19">
        <f t="shared" si="91"/>
        <v>78000</v>
      </c>
      <c r="L587" s="19"/>
      <c r="M587" s="19">
        <v>78000</v>
      </c>
      <c r="N587" s="19">
        <v>11200</v>
      </c>
      <c r="O587" s="19">
        <f t="shared" si="92"/>
        <v>4278.57</v>
      </c>
      <c r="P587" s="19"/>
      <c r="Q587" s="19"/>
      <c r="R587" s="19">
        <v>1980</v>
      </c>
      <c r="S587" s="19"/>
      <c r="T587" s="19"/>
      <c r="U587" s="19"/>
      <c r="V587" s="19"/>
      <c r="W587" s="19">
        <v>2298.5700000000002</v>
      </c>
      <c r="X587" s="19"/>
      <c r="Y587" s="19">
        <f t="shared" si="93"/>
        <v>0</v>
      </c>
      <c r="Z587" s="19"/>
      <c r="AA587" s="19"/>
      <c r="AB587" s="19">
        <f t="shared" si="94"/>
        <v>93478.57</v>
      </c>
      <c r="AC587" s="19">
        <f t="shared" si="95"/>
        <v>93478.57</v>
      </c>
      <c r="AD587" s="19">
        <f t="shared" si="96"/>
        <v>31159.523333333302</v>
      </c>
      <c r="AE587" s="19" t="s">
        <v>53</v>
      </c>
      <c r="AF587" s="25">
        <v>30873.82</v>
      </c>
      <c r="AG587" s="31">
        <f t="shared" si="97"/>
        <v>9.2539029291905592E-3</v>
      </c>
      <c r="AH587" t="e">
        <f ca="1">IF(_xlfn.XLOOKUP(D587,'参考（不要动）'!A:A,'参考（不要动）'!B:B)&lt;1,"无养老金")</f>
        <v>#NAME?</v>
      </c>
      <c r="AI587" t="e">
        <f>IF(_xlfn.XLOOKUP(D587,'参考（不要动）'!D:D,'参考（不要动）'!E:E)&lt;1,"无公益岗工资")</f>
        <v>#N/A</v>
      </c>
      <c r="AJ587" t="e">
        <f ca="1">IF(_xlfn.XLOOKUP(D587,'参考（不要动）'!G:G,'参考（不要动）'!H:H)&lt;1,"无其他工资")</f>
        <v>#NAME?</v>
      </c>
      <c r="AK587" t="e">
        <f>IF(_xlfn.XLOOKUP(D587,'参考（不要动）'!J:J,'参考（不要动）'!K:K)&lt;1,"无低保金")</f>
        <v>#N/A</v>
      </c>
      <c r="AL587" t="e">
        <f>IF(_xlfn.XLOOKUP(D587,'参考（不要动）'!M:M,'参考（不要动）'!N:N)&lt;1,"无五保金")</f>
        <v>#N/A</v>
      </c>
      <c r="AM587" t="e">
        <f>IF(_xlfn.XLOOKUP(D587,'参考（不要动）'!P:P,'参考（不要动）'!Q:Q)&lt;1,"无产业奖励2000元")</f>
        <v>#N/A</v>
      </c>
      <c r="AN587" t="e">
        <f>_xlfn.XLOOKUP(D587,'参考（不要动）'!S:S,'参考（不要动）'!W:W)</f>
        <v>#N/A</v>
      </c>
      <c r="AO587" t="str">
        <f t="shared" si="98"/>
        <v>合格</v>
      </c>
      <c r="AP587" s="31" t="e">
        <f t="shared" si="99"/>
        <v>#DIV/0!</v>
      </c>
      <c r="AQ587" s="31" t="e">
        <f t="shared" si="90"/>
        <v>#DIV/0!</v>
      </c>
    </row>
    <row r="588" spans="1:43" ht="15">
      <c r="A588" s="18">
        <v>586</v>
      </c>
      <c r="B588" s="19" t="s">
        <v>1717</v>
      </c>
      <c r="C588" s="19" t="s">
        <v>2474</v>
      </c>
      <c r="D588" s="19" t="s">
        <v>2475</v>
      </c>
      <c r="E588" s="19" t="s">
        <v>2476</v>
      </c>
      <c r="F588" s="19" t="s">
        <v>2477</v>
      </c>
      <c r="G588" s="51" t="s">
        <v>2478</v>
      </c>
      <c r="H588" s="19">
        <v>3</v>
      </c>
      <c r="I588" s="19">
        <v>3</v>
      </c>
      <c r="J588" s="19" t="s">
        <v>47</v>
      </c>
      <c r="K588" s="19">
        <f t="shared" si="91"/>
        <v>35000</v>
      </c>
      <c r="L588" s="19"/>
      <c r="M588" s="19">
        <v>35000</v>
      </c>
      <c r="N588" s="19">
        <v>12000</v>
      </c>
      <c r="O588" s="19">
        <f t="shared" si="92"/>
        <v>7739.96</v>
      </c>
      <c r="P588" s="19">
        <v>5295</v>
      </c>
      <c r="Q588" s="19"/>
      <c r="R588" s="19"/>
      <c r="S588" s="19"/>
      <c r="T588" s="19"/>
      <c r="U588" s="19"/>
      <c r="V588" s="19"/>
      <c r="W588" s="19">
        <v>2444.96</v>
      </c>
      <c r="X588" s="19"/>
      <c r="Y588" s="19">
        <f t="shared" si="93"/>
        <v>0</v>
      </c>
      <c r="Z588" s="19"/>
      <c r="AA588" s="19"/>
      <c r="AB588" s="19">
        <f t="shared" si="94"/>
        <v>54739.96</v>
      </c>
      <c r="AC588" s="19">
        <f t="shared" si="95"/>
        <v>54739.96</v>
      </c>
      <c r="AD588" s="19">
        <f t="shared" si="96"/>
        <v>18246.653333333299</v>
      </c>
      <c r="AE588" s="19" t="s">
        <v>53</v>
      </c>
      <c r="AF588" s="25">
        <v>17282.650000000001</v>
      </c>
      <c r="AG588" s="31">
        <f t="shared" si="97"/>
        <v>5.57786759167892E-2</v>
      </c>
      <c r="AH588" t="e">
        <f ca="1">IF(_xlfn.XLOOKUP(D588,'参考（不要动）'!A:A,'参考（不要动）'!B:B)&lt;1,"无养老金")</f>
        <v>#NAME?</v>
      </c>
      <c r="AI588" t="e">
        <f>IF(_xlfn.XLOOKUP(D588,'参考（不要动）'!D:D,'参考（不要动）'!E:E)&lt;1,"无公益岗工资")</f>
        <v>#N/A</v>
      </c>
      <c r="AJ588" t="e">
        <f ca="1">IF(_xlfn.XLOOKUP(D588,'参考（不要动）'!G:G,'参考（不要动）'!H:H)&lt;1,"无其他工资")</f>
        <v>#NAME?</v>
      </c>
      <c r="AK588" t="b">
        <f>IF(_xlfn.XLOOKUP(D588,'参考（不要动）'!J:J,'参考（不要动）'!K:K)&lt;1,"无低保金")</f>
        <v>0</v>
      </c>
      <c r="AL588" t="e">
        <f>IF(_xlfn.XLOOKUP(D588,'参考（不要动）'!M:M,'参考（不要动）'!N:N)&lt;1,"无五保金")</f>
        <v>#N/A</v>
      </c>
      <c r="AM588" t="e">
        <f>IF(_xlfn.XLOOKUP(D588,'参考（不要动）'!P:P,'参考（不要动）'!Q:Q)&lt;1,"无产业奖励2000元")</f>
        <v>#N/A</v>
      </c>
      <c r="AN588" t="e">
        <f>_xlfn.XLOOKUP(D588,'参考（不要动）'!S:S,'参考（不要动）'!W:W)</f>
        <v>#N/A</v>
      </c>
      <c r="AO588" t="str">
        <f t="shared" si="98"/>
        <v>合格</v>
      </c>
      <c r="AP588" s="31" t="e">
        <f t="shared" si="99"/>
        <v>#DIV/0!</v>
      </c>
      <c r="AQ588" s="31" t="e">
        <f t="shared" si="90"/>
        <v>#DIV/0!</v>
      </c>
    </row>
    <row r="589" spans="1:43" ht="15">
      <c r="A589" s="18">
        <v>587</v>
      </c>
      <c r="B589" s="19" t="s">
        <v>1717</v>
      </c>
      <c r="C589" s="19" t="s">
        <v>2479</v>
      </c>
      <c r="D589" s="19" t="s">
        <v>2480</v>
      </c>
      <c r="E589" s="19" t="s">
        <v>2481</v>
      </c>
      <c r="F589" s="19" t="s">
        <v>2482</v>
      </c>
      <c r="G589" s="51" t="s">
        <v>2479</v>
      </c>
      <c r="H589" s="19">
        <v>5</v>
      </c>
      <c r="I589" s="19">
        <v>5</v>
      </c>
      <c r="J589" s="19" t="s">
        <v>47</v>
      </c>
      <c r="K589" s="19">
        <f t="shared" si="91"/>
        <v>55000</v>
      </c>
      <c r="L589" s="19"/>
      <c r="M589" s="19">
        <v>55000</v>
      </c>
      <c r="N589" s="19"/>
      <c r="O589" s="19">
        <f t="shared" si="92"/>
        <v>5364.96</v>
      </c>
      <c r="P589" s="19">
        <v>2321.08</v>
      </c>
      <c r="Q589" s="19"/>
      <c r="R589" s="19">
        <v>1980</v>
      </c>
      <c r="S589" s="19"/>
      <c r="T589" s="19"/>
      <c r="U589" s="19"/>
      <c r="V589" s="19"/>
      <c r="W589" s="19">
        <v>1063.8800000000001</v>
      </c>
      <c r="X589" s="19">
        <v>48000</v>
      </c>
      <c r="Y589" s="19">
        <f t="shared" si="93"/>
        <v>18000</v>
      </c>
      <c r="Z589" s="19">
        <v>18000</v>
      </c>
      <c r="AA589" s="19"/>
      <c r="AB589" s="19">
        <f t="shared" si="94"/>
        <v>108364.96</v>
      </c>
      <c r="AC589" s="19">
        <f t="shared" si="95"/>
        <v>90364.96</v>
      </c>
      <c r="AD589" s="19">
        <f t="shared" si="96"/>
        <v>18072.991999999998</v>
      </c>
      <c r="AE589" s="19" t="s">
        <v>53</v>
      </c>
      <c r="AF589" s="25">
        <v>17728</v>
      </c>
      <c r="AG589" s="31">
        <f t="shared" si="97"/>
        <v>1.9460288808664201E-2</v>
      </c>
      <c r="AH589" t="e">
        <f ca="1">IF(_xlfn.XLOOKUP(D589,'参考（不要动）'!A:A,'参考（不要动）'!B:B)&lt;1,"无养老金")</f>
        <v>#NAME?</v>
      </c>
      <c r="AI589" t="e">
        <f>IF(_xlfn.XLOOKUP(D589,'参考（不要动）'!D:D,'参考（不要动）'!E:E)&lt;1,"无公益岗工资")</f>
        <v>#N/A</v>
      </c>
      <c r="AJ589" t="e">
        <f ca="1">IF(_xlfn.XLOOKUP(D589,'参考（不要动）'!G:G,'参考（不要动）'!H:H)&lt;1,"无其他工资")</f>
        <v>#NAME?</v>
      </c>
      <c r="AK589" t="e">
        <f>IF(_xlfn.XLOOKUP(D589,'参考（不要动）'!J:J,'参考（不要动）'!K:K)&lt;1,"无低保金")</f>
        <v>#N/A</v>
      </c>
      <c r="AL589" t="e">
        <f>IF(_xlfn.XLOOKUP(D589,'参考（不要动）'!M:M,'参考（不要动）'!N:N)&lt;1,"无五保金")</f>
        <v>#N/A</v>
      </c>
      <c r="AM589" t="e">
        <f>IF(_xlfn.XLOOKUP(D589,'参考（不要动）'!P:P,'参考（不要动）'!Q:Q)&lt;1,"无产业奖励2000元")</f>
        <v>#N/A</v>
      </c>
      <c r="AN589" t="e">
        <f>_xlfn.XLOOKUP(D589,'参考（不要动）'!S:S,'参考（不要动）'!W:W)</f>
        <v>#N/A</v>
      </c>
      <c r="AO589" t="str">
        <f t="shared" si="98"/>
        <v>合格</v>
      </c>
      <c r="AP589" s="31">
        <f t="shared" si="99"/>
        <v>0.375</v>
      </c>
      <c r="AQ589" s="31" t="str">
        <f t="shared" si="90"/>
        <v>合格</v>
      </c>
    </row>
    <row r="590" spans="1:43" ht="15">
      <c r="A590" s="18">
        <v>588</v>
      </c>
      <c r="B590" s="19" t="s">
        <v>1717</v>
      </c>
      <c r="C590" s="19" t="s">
        <v>2483</v>
      </c>
      <c r="D590" s="19" t="s">
        <v>2484</v>
      </c>
      <c r="E590" s="19" t="s">
        <v>2485</v>
      </c>
      <c r="F590" s="19" t="s">
        <v>2486</v>
      </c>
      <c r="G590" s="51" t="s">
        <v>2483</v>
      </c>
      <c r="H590" s="19">
        <v>4</v>
      </c>
      <c r="I590" s="19">
        <v>4</v>
      </c>
      <c r="J590" s="19" t="s">
        <v>47</v>
      </c>
      <c r="K590" s="19">
        <f t="shared" si="91"/>
        <v>30000</v>
      </c>
      <c r="L590" s="19"/>
      <c r="M590" s="19">
        <v>30000</v>
      </c>
      <c r="N590" s="19">
        <v>24000</v>
      </c>
      <c r="O590" s="19">
        <f t="shared" si="92"/>
        <v>3243.48</v>
      </c>
      <c r="P590" s="19"/>
      <c r="Q590" s="19"/>
      <c r="R590" s="19"/>
      <c r="S590" s="19"/>
      <c r="T590" s="19"/>
      <c r="U590" s="19"/>
      <c r="V590" s="19">
        <v>1000</v>
      </c>
      <c r="W590" s="19">
        <v>2243.48</v>
      </c>
      <c r="X590" s="19"/>
      <c r="Y590" s="19">
        <f t="shared" si="93"/>
        <v>0</v>
      </c>
      <c r="Z590" s="19"/>
      <c r="AA590" s="19"/>
      <c r="AB590" s="19">
        <f t="shared" si="94"/>
        <v>57243.48</v>
      </c>
      <c r="AC590" s="19">
        <f t="shared" si="95"/>
        <v>57243.48</v>
      </c>
      <c r="AD590" s="19">
        <f t="shared" si="96"/>
        <v>14310.87</v>
      </c>
      <c r="AE590" s="19" t="s">
        <v>53</v>
      </c>
      <c r="AF590" s="25">
        <v>11342.06</v>
      </c>
      <c r="AG590" s="32">
        <f t="shared" si="97"/>
        <v>0.26175227427821801</v>
      </c>
      <c r="AH590" t="e">
        <f ca="1">IF(_xlfn.XLOOKUP(D590,'参考（不要动）'!A:A,'参考（不要动）'!B:B)&lt;1,"无养老金")</f>
        <v>#NAME?</v>
      </c>
      <c r="AI590" t="e">
        <f>IF(_xlfn.XLOOKUP(D590,'参考（不要动）'!D:D,'参考（不要动）'!E:E)&lt;1,"无公益岗工资")</f>
        <v>#N/A</v>
      </c>
      <c r="AJ590" t="e">
        <f ca="1">IF(_xlfn.XLOOKUP(D590,'参考（不要动）'!G:G,'参考（不要动）'!H:H)&lt;1,"无其他工资")</f>
        <v>#NAME?</v>
      </c>
      <c r="AK590" t="e">
        <f>IF(_xlfn.XLOOKUP(D590,'参考（不要动）'!J:J,'参考（不要动）'!K:K)&lt;1,"无低保金")</f>
        <v>#N/A</v>
      </c>
      <c r="AL590" t="e">
        <f>IF(_xlfn.XLOOKUP(D590,'参考（不要动）'!M:M,'参考（不要动）'!N:N)&lt;1,"无五保金")</f>
        <v>#N/A</v>
      </c>
      <c r="AM590" t="e">
        <f>IF(_xlfn.XLOOKUP(D590,'参考（不要动）'!P:P,'参考（不要动）'!Q:Q)&lt;1,"无产业奖励2000元")</f>
        <v>#N/A</v>
      </c>
      <c r="AN590">
        <v>0</v>
      </c>
      <c r="AO590" t="str">
        <f t="shared" si="98"/>
        <v>合格</v>
      </c>
      <c r="AP590" s="31" t="e">
        <f t="shared" si="99"/>
        <v>#DIV/0!</v>
      </c>
      <c r="AQ590" s="31" t="e">
        <f t="shared" si="90"/>
        <v>#DIV/0!</v>
      </c>
    </row>
    <row r="591" spans="1:43" ht="15">
      <c r="A591" s="18">
        <v>589</v>
      </c>
      <c r="B591" s="19" t="s">
        <v>1717</v>
      </c>
      <c r="C591" s="19" t="s">
        <v>2487</v>
      </c>
      <c r="D591" s="19" t="s">
        <v>2488</v>
      </c>
      <c r="E591" s="19" t="s">
        <v>2489</v>
      </c>
      <c r="F591" s="19" t="s">
        <v>2490</v>
      </c>
      <c r="G591" s="51" t="s">
        <v>2487</v>
      </c>
      <c r="H591" s="19">
        <v>2</v>
      </c>
      <c r="I591" s="19">
        <v>2</v>
      </c>
      <c r="J591" s="19" t="s">
        <v>47</v>
      </c>
      <c r="K591" s="19">
        <f t="shared" si="91"/>
        <v>52000</v>
      </c>
      <c r="L591" s="19"/>
      <c r="M591" s="19">
        <v>52000</v>
      </c>
      <c r="N591" s="19">
        <v>7200</v>
      </c>
      <c r="O591" s="19">
        <f t="shared" si="92"/>
        <v>1717.02</v>
      </c>
      <c r="P591" s="19"/>
      <c r="Q591" s="19"/>
      <c r="R591" s="19"/>
      <c r="S591" s="19"/>
      <c r="T591" s="19"/>
      <c r="U591" s="19"/>
      <c r="V591" s="19"/>
      <c r="W591" s="19">
        <v>1717.02</v>
      </c>
      <c r="X591" s="19"/>
      <c r="Y591" s="19">
        <f t="shared" si="93"/>
        <v>0</v>
      </c>
      <c r="Z591" s="19"/>
      <c r="AA591" s="19"/>
      <c r="AB591" s="19">
        <f t="shared" si="94"/>
        <v>60917.02</v>
      </c>
      <c r="AC591" s="19">
        <f t="shared" si="95"/>
        <v>60917.02</v>
      </c>
      <c r="AD591" s="19">
        <f t="shared" si="96"/>
        <v>30458.51</v>
      </c>
      <c r="AE591" s="19" t="s">
        <v>53</v>
      </c>
      <c r="AF591" s="25">
        <v>28973.82</v>
      </c>
      <c r="AG591" s="31">
        <f t="shared" si="97"/>
        <v>5.1242466474907301E-2</v>
      </c>
      <c r="AH591" t="e">
        <f ca="1">IF(_xlfn.XLOOKUP(D591,'参考（不要动）'!A:A,'参考（不要动）'!B:B)&lt;1,"无养老金")</f>
        <v>#NAME?</v>
      </c>
      <c r="AI591" t="e">
        <f>IF(_xlfn.XLOOKUP(D591,'参考（不要动）'!D:D,'参考（不要动）'!E:E)&lt;1,"无公益岗工资")</f>
        <v>#N/A</v>
      </c>
      <c r="AJ591" t="e">
        <f ca="1">IF(_xlfn.XLOOKUP(D591,'参考（不要动）'!G:G,'参考（不要动）'!H:H)&lt;1,"无其他工资")</f>
        <v>#NAME?</v>
      </c>
      <c r="AK591" t="e">
        <f>IF(_xlfn.XLOOKUP(D591,'参考（不要动）'!J:J,'参考（不要动）'!K:K)&lt;1,"无低保金")</f>
        <v>#N/A</v>
      </c>
      <c r="AL591" t="e">
        <f>IF(_xlfn.XLOOKUP(D591,'参考（不要动）'!M:M,'参考（不要动）'!N:N)&lt;1,"无五保金")</f>
        <v>#N/A</v>
      </c>
      <c r="AM591" t="e">
        <f>IF(_xlfn.XLOOKUP(D591,'参考（不要动）'!P:P,'参考（不要动）'!Q:Q)&lt;1,"无产业奖励2000元")</f>
        <v>#N/A</v>
      </c>
      <c r="AN591" t="e">
        <f>_xlfn.XLOOKUP(D591,'参考（不要动）'!S:S,'参考（不要动）'!W:W)</f>
        <v>#N/A</v>
      </c>
      <c r="AO591" t="str">
        <f t="shared" si="98"/>
        <v>合格</v>
      </c>
      <c r="AP591" s="31" t="e">
        <f t="shared" si="99"/>
        <v>#DIV/0!</v>
      </c>
      <c r="AQ591" s="31" t="e">
        <f t="shared" si="90"/>
        <v>#DIV/0!</v>
      </c>
    </row>
    <row r="592" spans="1:43" ht="15">
      <c r="A592" s="18">
        <v>590</v>
      </c>
      <c r="B592" s="19" t="s">
        <v>1717</v>
      </c>
      <c r="C592" s="19" t="s">
        <v>2491</v>
      </c>
      <c r="D592" s="19" t="s">
        <v>2492</v>
      </c>
      <c r="E592" s="19" t="s">
        <v>2493</v>
      </c>
      <c r="F592" s="19" t="s">
        <v>2494</v>
      </c>
      <c r="G592" s="51" t="s">
        <v>2491</v>
      </c>
      <c r="H592" s="19">
        <v>2</v>
      </c>
      <c r="I592" s="19">
        <v>2</v>
      </c>
      <c r="J592" s="19" t="s">
        <v>47</v>
      </c>
      <c r="K592" s="19">
        <f t="shared" si="91"/>
        <v>44000</v>
      </c>
      <c r="L592" s="19"/>
      <c r="M592" s="19">
        <v>44000</v>
      </c>
      <c r="N592" s="19">
        <v>8800</v>
      </c>
      <c r="O592" s="19">
        <f t="shared" si="92"/>
        <v>13592.86</v>
      </c>
      <c r="P592" s="19">
        <v>5535</v>
      </c>
      <c r="Q592" s="19"/>
      <c r="R592" s="19">
        <v>1980</v>
      </c>
      <c r="S592" s="19">
        <v>1920</v>
      </c>
      <c r="T592" s="19"/>
      <c r="U592" s="19"/>
      <c r="V592" s="19"/>
      <c r="W592" s="19">
        <v>4157.8599999999997</v>
      </c>
      <c r="X592" s="19"/>
      <c r="Y592" s="19">
        <f t="shared" si="93"/>
        <v>0</v>
      </c>
      <c r="Z592" s="19"/>
      <c r="AA592" s="19"/>
      <c r="AB592" s="19">
        <f t="shared" si="94"/>
        <v>66392.86</v>
      </c>
      <c r="AC592" s="19">
        <f t="shared" si="95"/>
        <v>66392.86</v>
      </c>
      <c r="AD592" s="19">
        <f t="shared" si="96"/>
        <v>33196.43</v>
      </c>
      <c r="AE592" s="19" t="s">
        <v>53</v>
      </c>
      <c r="AF592" s="25">
        <v>32603.279999999999</v>
      </c>
      <c r="AG592" s="31">
        <f t="shared" si="97"/>
        <v>1.8192954819269799E-2</v>
      </c>
      <c r="AH592" t="e">
        <f ca="1">IF(_xlfn.XLOOKUP(D592,'参考（不要动）'!A:A,'参考（不要动）'!B:B)&lt;1,"无养老金")</f>
        <v>#NAME?</v>
      </c>
      <c r="AI592" t="e">
        <f>IF(_xlfn.XLOOKUP(D592,'参考（不要动）'!D:D,'参考（不要动）'!E:E)&lt;1,"无公益岗工资")</f>
        <v>#N/A</v>
      </c>
      <c r="AJ592" t="e">
        <f ca="1">IF(_xlfn.XLOOKUP(D592,'参考（不要动）'!G:G,'参考（不要动）'!H:H)&lt;1,"无其他工资")</f>
        <v>#NAME?</v>
      </c>
      <c r="AK592" t="b">
        <f>IF(_xlfn.XLOOKUP(D592,'参考（不要动）'!J:J,'参考（不要动）'!K:K)&lt;1,"无低保金")</f>
        <v>0</v>
      </c>
      <c r="AL592" t="e">
        <f>IF(_xlfn.XLOOKUP(D592,'参考（不要动）'!M:M,'参考（不要动）'!N:N)&lt;1,"无五保金")</f>
        <v>#N/A</v>
      </c>
      <c r="AM592" t="e">
        <f>IF(_xlfn.XLOOKUP(D592,'参考（不要动）'!P:P,'参考（不要动）'!Q:Q)&lt;1,"无产业奖励2000元")</f>
        <v>#N/A</v>
      </c>
      <c r="AN592" t="e">
        <f>_xlfn.XLOOKUP(D592,'参考（不要动）'!S:S,'参考（不要动）'!W:W)</f>
        <v>#N/A</v>
      </c>
      <c r="AO592" t="str">
        <f t="shared" si="98"/>
        <v>合格</v>
      </c>
      <c r="AP592" s="31" t="e">
        <f t="shared" si="99"/>
        <v>#DIV/0!</v>
      </c>
      <c r="AQ592" s="31" t="e">
        <f t="shared" si="90"/>
        <v>#DIV/0!</v>
      </c>
    </row>
    <row r="593" spans="1:43" ht="15">
      <c r="A593" s="18">
        <v>591</v>
      </c>
      <c r="B593" s="19" t="s">
        <v>1717</v>
      </c>
      <c r="C593" s="19" t="s">
        <v>2495</v>
      </c>
      <c r="D593" s="19" t="s">
        <v>2496</v>
      </c>
      <c r="E593" s="19" t="s">
        <v>2497</v>
      </c>
      <c r="F593" s="19" t="s">
        <v>2498</v>
      </c>
      <c r="G593" s="51" t="s">
        <v>2495</v>
      </c>
      <c r="H593" s="19">
        <v>1</v>
      </c>
      <c r="I593" s="19">
        <v>1</v>
      </c>
      <c r="J593" s="19" t="s">
        <v>47</v>
      </c>
      <c r="K593" s="19">
        <f t="shared" si="91"/>
        <v>0</v>
      </c>
      <c r="L593" s="19"/>
      <c r="M593" s="19"/>
      <c r="N593" s="19"/>
      <c r="O593" s="19">
        <f t="shared" si="92"/>
        <v>10678.42</v>
      </c>
      <c r="P593" s="19"/>
      <c r="Q593" s="19"/>
      <c r="R593" s="19">
        <v>2040</v>
      </c>
      <c r="S593" s="19"/>
      <c r="T593" s="19"/>
      <c r="U593" s="19"/>
      <c r="V593" s="19"/>
      <c r="W593" s="19">
        <v>8638.42</v>
      </c>
      <c r="X593" s="19">
        <v>19200</v>
      </c>
      <c r="Y593" s="19">
        <f t="shared" si="93"/>
        <v>7200</v>
      </c>
      <c r="Z593" s="19">
        <v>7200</v>
      </c>
      <c r="AA593" s="19"/>
      <c r="AB593" s="19">
        <f t="shared" si="94"/>
        <v>29878.42</v>
      </c>
      <c r="AC593" s="19">
        <f t="shared" si="95"/>
        <v>22678.42</v>
      </c>
      <c r="AD593" s="19">
        <f t="shared" si="96"/>
        <v>22678.42</v>
      </c>
      <c r="AE593" s="19" t="s">
        <v>48</v>
      </c>
      <c r="AF593" s="25">
        <v>19067.57</v>
      </c>
      <c r="AG593" s="30">
        <f t="shared" si="97"/>
        <v>0.18937127279459301</v>
      </c>
      <c r="AH593" t="e">
        <f ca="1">IF(_xlfn.XLOOKUP(D593,'参考（不要动）'!A:A,'参考（不要动）'!B:B)&lt;1,"无养老金")</f>
        <v>#NAME?</v>
      </c>
      <c r="AI593" t="e">
        <f>IF(_xlfn.XLOOKUP(D593,'参考（不要动）'!D:D,'参考（不要动）'!E:E)&lt;1,"无公益岗工资")</f>
        <v>#N/A</v>
      </c>
      <c r="AJ593" t="e">
        <f ca="1">IF(_xlfn.XLOOKUP(D593,'参考（不要动）'!G:G,'参考（不要动）'!H:H)&lt;1,"无其他工资")</f>
        <v>#NAME?</v>
      </c>
      <c r="AK593" t="e">
        <f>IF(_xlfn.XLOOKUP(D593,'参考（不要动）'!J:J,'参考（不要动）'!K:K)&lt;1,"无低保金")</f>
        <v>#N/A</v>
      </c>
      <c r="AL593" t="e">
        <f>IF(_xlfn.XLOOKUP(D593,'参考（不要动）'!M:M,'参考（不要动）'!N:N)&lt;1,"无五保金")</f>
        <v>#N/A</v>
      </c>
      <c r="AM593" t="e">
        <f>IF(_xlfn.XLOOKUP(D593,'参考（不要动）'!P:P,'参考（不要动）'!Q:Q)&lt;1,"无产业奖励2000元")</f>
        <v>#N/A</v>
      </c>
      <c r="AN593" t="e">
        <f>_xlfn.XLOOKUP(D593,'参考（不要动）'!S:S,'参考（不要动）'!W:W)</f>
        <v>#N/A</v>
      </c>
      <c r="AO593" t="str">
        <f t="shared" si="98"/>
        <v>合格</v>
      </c>
      <c r="AP593" s="31">
        <f t="shared" si="99"/>
        <v>0.375</v>
      </c>
      <c r="AQ593" s="31" t="str">
        <f t="shared" si="90"/>
        <v>合格</v>
      </c>
    </row>
    <row r="594" spans="1:43" ht="15">
      <c r="A594" s="18">
        <v>592</v>
      </c>
      <c r="B594" s="19" t="s">
        <v>1717</v>
      </c>
      <c r="C594" s="19" t="s">
        <v>2499</v>
      </c>
      <c r="D594" s="19" t="s">
        <v>2500</v>
      </c>
      <c r="E594" s="19" t="s">
        <v>2501</v>
      </c>
      <c r="F594" s="19" t="s">
        <v>2502</v>
      </c>
      <c r="G594" s="51" t="s">
        <v>2499</v>
      </c>
      <c r="H594" s="19">
        <v>1</v>
      </c>
      <c r="I594" s="19">
        <v>1</v>
      </c>
      <c r="J594" s="19" t="s">
        <v>47</v>
      </c>
      <c r="K594" s="19">
        <f t="shared" si="91"/>
        <v>0</v>
      </c>
      <c r="L594" s="19"/>
      <c r="M594" s="19"/>
      <c r="N594" s="19">
        <v>12000</v>
      </c>
      <c r="O594" s="19">
        <f t="shared" si="92"/>
        <v>9876.74</v>
      </c>
      <c r="P594" s="19">
        <v>3595</v>
      </c>
      <c r="Q594" s="19"/>
      <c r="R594" s="19">
        <v>2040</v>
      </c>
      <c r="S594" s="19"/>
      <c r="T594" s="19"/>
      <c r="U594" s="19"/>
      <c r="V594" s="19"/>
      <c r="W594" s="19">
        <v>4241.74</v>
      </c>
      <c r="X594" s="19"/>
      <c r="Y594" s="19">
        <f t="shared" si="93"/>
        <v>0</v>
      </c>
      <c r="Z594" s="19"/>
      <c r="AA594" s="19"/>
      <c r="AB594" s="19">
        <f t="shared" si="94"/>
        <v>21876.74</v>
      </c>
      <c r="AC594" s="19">
        <f t="shared" si="95"/>
        <v>21876.74</v>
      </c>
      <c r="AD594" s="19">
        <f t="shared" si="96"/>
        <v>21876.74</v>
      </c>
      <c r="AE594" s="19" t="s">
        <v>48</v>
      </c>
      <c r="AF594" s="25">
        <v>15363.02</v>
      </c>
      <c r="AG594" s="32">
        <f t="shared" si="97"/>
        <v>0.42398695048239199</v>
      </c>
      <c r="AH594" t="e">
        <f ca="1">IF(_xlfn.XLOOKUP(D594,'参考（不要动）'!A:A,'参考（不要动）'!B:B)&lt;1,"无养老金")</f>
        <v>#NAME?</v>
      </c>
      <c r="AI594" t="e">
        <f>IF(_xlfn.XLOOKUP(D594,'参考（不要动）'!D:D,'参考（不要动）'!E:E)&lt;1,"无公益岗工资")</f>
        <v>#N/A</v>
      </c>
      <c r="AJ594" t="e">
        <f ca="1">IF(_xlfn.XLOOKUP(D594,'参考（不要动）'!G:G,'参考（不要动）'!H:H)&lt;1,"无其他工资")</f>
        <v>#NAME?</v>
      </c>
      <c r="AK594" t="b">
        <f>IF(_xlfn.XLOOKUP(D594,'参考（不要动）'!J:J,'参考（不要动）'!K:K)&lt;1,"无低保金")</f>
        <v>0</v>
      </c>
      <c r="AL594" t="e">
        <f>IF(_xlfn.XLOOKUP(D594,'参考（不要动）'!M:M,'参考（不要动）'!N:N)&lt;1,"无五保金")</f>
        <v>#N/A</v>
      </c>
      <c r="AM594" t="e">
        <f>IF(_xlfn.XLOOKUP(D594,'参考（不要动）'!P:P,'参考（不要动）'!Q:Q)&lt;1,"无产业奖励2000元")</f>
        <v>#N/A</v>
      </c>
      <c r="AN594" t="e">
        <f>_xlfn.XLOOKUP(D594,'参考（不要动）'!S:S,'参考（不要动）'!W:W)</f>
        <v>#N/A</v>
      </c>
      <c r="AO594" t="str">
        <f t="shared" si="98"/>
        <v>合格</v>
      </c>
      <c r="AP594" s="31" t="e">
        <f t="shared" si="99"/>
        <v>#DIV/0!</v>
      </c>
      <c r="AQ594" s="31" t="e">
        <f t="shared" si="90"/>
        <v>#DIV/0!</v>
      </c>
    </row>
    <row r="595" spans="1:43" ht="15">
      <c r="A595" s="18">
        <v>593</v>
      </c>
      <c r="B595" s="19" t="s">
        <v>1717</v>
      </c>
      <c r="C595" s="19" t="s">
        <v>2503</v>
      </c>
      <c r="D595" s="19" t="s">
        <v>2504</v>
      </c>
      <c r="E595" s="19" t="s">
        <v>2505</v>
      </c>
      <c r="F595" s="19" t="s">
        <v>2506</v>
      </c>
      <c r="G595" s="51" t="s">
        <v>2503</v>
      </c>
      <c r="H595" s="19">
        <v>3</v>
      </c>
      <c r="I595" s="19">
        <v>3</v>
      </c>
      <c r="J595" s="19" t="s">
        <v>47</v>
      </c>
      <c r="K595" s="19">
        <f t="shared" si="91"/>
        <v>24760</v>
      </c>
      <c r="L595" s="19">
        <v>8760</v>
      </c>
      <c r="M595" s="19">
        <v>16000</v>
      </c>
      <c r="N595" s="19"/>
      <c r="O595" s="19">
        <f t="shared" si="92"/>
        <v>984.17</v>
      </c>
      <c r="P595" s="19"/>
      <c r="Q595" s="19"/>
      <c r="R595" s="19"/>
      <c r="S595" s="19"/>
      <c r="T595" s="19"/>
      <c r="U595" s="19"/>
      <c r="V595" s="19"/>
      <c r="W595" s="19">
        <v>984.17</v>
      </c>
      <c r="X595" s="19">
        <v>100500</v>
      </c>
      <c r="Y595" s="19">
        <f t="shared" si="93"/>
        <v>63000</v>
      </c>
      <c r="Z595" s="19">
        <v>63000</v>
      </c>
      <c r="AA595" s="19"/>
      <c r="AB595" s="19">
        <f t="shared" si="94"/>
        <v>126244.17</v>
      </c>
      <c r="AC595" s="19">
        <f t="shared" si="95"/>
        <v>63244.17</v>
      </c>
      <c r="AD595" s="19">
        <f t="shared" si="96"/>
        <v>21081.39</v>
      </c>
      <c r="AE595" s="19" t="s">
        <v>48</v>
      </c>
      <c r="AF595" s="25">
        <v>20862.66</v>
      </c>
      <c r="AG595" s="31">
        <f t="shared" si="97"/>
        <v>1.0484281486636901E-2</v>
      </c>
      <c r="AH595" t="e">
        <f ca="1">IF(_xlfn.XLOOKUP(D595,'参考（不要动）'!A:A,'参考（不要动）'!B:B)&lt;1,"无养老金")</f>
        <v>#NAME?</v>
      </c>
      <c r="AI595" t="b">
        <f>IF(_xlfn.XLOOKUP(D595,'参考（不要动）'!D:D,'参考（不要动）'!E:E)&lt;1,"无公益岗工资")</f>
        <v>0</v>
      </c>
      <c r="AJ595" t="e">
        <f ca="1">IF(_xlfn.XLOOKUP(D595,'参考（不要动）'!G:G,'参考（不要动）'!H:H)&lt;1,"无其他工资")</f>
        <v>#NAME?</v>
      </c>
      <c r="AK595" t="e">
        <f>IF(_xlfn.XLOOKUP(D595,'参考（不要动）'!J:J,'参考（不要动）'!K:K)&lt;1,"无低保金")</f>
        <v>#N/A</v>
      </c>
      <c r="AL595" t="e">
        <f>IF(_xlfn.XLOOKUP(D595,'参考（不要动）'!M:M,'参考（不要动）'!N:N)&lt;1,"无五保金")</f>
        <v>#N/A</v>
      </c>
      <c r="AM595" t="e">
        <f>IF(_xlfn.XLOOKUP(D595,'参考（不要动）'!P:P,'参考（不要动）'!Q:Q)&lt;1,"无产业奖励2000元")</f>
        <v>#N/A</v>
      </c>
      <c r="AN595" t="e">
        <f>_xlfn.XLOOKUP(D595,'参考（不要动）'!S:S,'参考（不要动）'!W:W)</f>
        <v>#N/A</v>
      </c>
      <c r="AO595" t="str">
        <f t="shared" si="98"/>
        <v>合格</v>
      </c>
      <c r="AP595" s="31">
        <f t="shared" si="99"/>
        <v>0.62686567164179097</v>
      </c>
      <c r="AQ595" s="31" t="str">
        <f t="shared" si="90"/>
        <v>合格</v>
      </c>
    </row>
    <row r="596" spans="1:43" ht="15">
      <c r="A596" s="18">
        <v>594</v>
      </c>
      <c r="B596" s="19" t="s">
        <v>1717</v>
      </c>
      <c r="C596" s="19" t="s">
        <v>2507</v>
      </c>
      <c r="D596" s="19" t="s">
        <v>2508</v>
      </c>
      <c r="E596" s="19" t="s">
        <v>2509</v>
      </c>
      <c r="F596" s="19" t="s">
        <v>2510</v>
      </c>
      <c r="G596" s="51" t="s">
        <v>2507</v>
      </c>
      <c r="H596" s="19">
        <v>3</v>
      </c>
      <c r="I596" s="19">
        <v>3</v>
      </c>
      <c r="J596" s="19" t="s">
        <v>47</v>
      </c>
      <c r="K596" s="19">
        <f t="shared" si="91"/>
        <v>9000</v>
      </c>
      <c r="L596" s="19"/>
      <c r="M596" s="19">
        <v>9000</v>
      </c>
      <c r="N596" s="19"/>
      <c r="O596" s="19">
        <f t="shared" si="92"/>
        <v>3771.65</v>
      </c>
      <c r="P596" s="19"/>
      <c r="Q596" s="19"/>
      <c r="R596" s="19"/>
      <c r="S596" s="19"/>
      <c r="T596" s="19">
        <v>44.96</v>
      </c>
      <c r="U596" s="19"/>
      <c r="V596" s="19">
        <v>1000</v>
      </c>
      <c r="W596" s="19">
        <v>2726.69</v>
      </c>
      <c r="X596" s="19">
        <v>56000</v>
      </c>
      <c r="Y596" s="19">
        <f t="shared" si="93"/>
        <v>21000</v>
      </c>
      <c r="Z596" s="19">
        <v>21000</v>
      </c>
      <c r="AA596" s="19"/>
      <c r="AB596" s="19">
        <f t="shared" si="94"/>
        <v>68771.649999999994</v>
      </c>
      <c r="AC596" s="19">
        <f t="shared" si="95"/>
        <v>47771.65</v>
      </c>
      <c r="AD596" s="19">
        <f t="shared" si="96"/>
        <v>15923.8833333333</v>
      </c>
      <c r="AE596" s="19" t="s">
        <v>48</v>
      </c>
      <c r="AF596" s="25">
        <v>14179.31</v>
      </c>
      <c r="AG596" s="30">
        <f t="shared" si="97"/>
        <v>0.123036546442196</v>
      </c>
      <c r="AH596" t="e">
        <f ca="1">IF(_xlfn.XLOOKUP(D596,'参考（不要动）'!A:A,'参考（不要动）'!B:B)&lt;1,"无养老金")</f>
        <v>#NAME?</v>
      </c>
      <c r="AI596" t="e">
        <f>IF(_xlfn.XLOOKUP(D596,'参考（不要动）'!D:D,'参考（不要动）'!E:E)&lt;1,"无公益岗工资")</f>
        <v>#N/A</v>
      </c>
      <c r="AJ596" t="e">
        <f ca="1">IF(_xlfn.XLOOKUP(D596,'参考（不要动）'!G:G,'参考（不要动）'!H:H)&lt;1,"无其他工资")</f>
        <v>#NAME?</v>
      </c>
      <c r="AK596" t="e">
        <f>IF(_xlfn.XLOOKUP(D596,'参考（不要动）'!J:J,'参考（不要动）'!K:K)&lt;1,"无低保金")</f>
        <v>#N/A</v>
      </c>
      <c r="AL596" t="e">
        <f>IF(_xlfn.XLOOKUP(D596,'参考（不要动）'!M:M,'参考（不要动）'!N:N)&lt;1,"无五保金")</f>
        <v>#N/A</v>
      </c>
      <c r="AM596" t="e">
        <f>IF(_xlfn.XLOOKUP(D596,'参考（不要动）'!P:P,'参考（不要动）'!Q:Q)&lt;1,"无产业奖励2000元")</f>
        <v>#N/A</v>
      </c>
      <c r="AN596">
        <v>0</v>
      </c>
      <c r="AO596" t="str">
        <f t="shared" si="98"/>
        <v>合格</v>
      </c>
      <c r="AP596" s="31">
        <f t="shared" si="99"/>
        <v>0.375</v>
      </c>
      <c r="AQ596" s="31" t="str">
        <f t="shared" si="90"/>
        <v>合格</v>
      </c>
    </row>
    <row r="597" spans="1:43" ht="15">
      <c r="A597" s="18">
        <v>595</v>
      </c>
      <c r="B597" s="19" t="s">
        <v>1717</v>
      </c>
      <c r="C597" s="19" t="s">
        <v>2511</v>
      </c>
      <c r="D597" s="19" t="s">
        <v>2512</v>
      </c>
      <c r="E597" s="19" t="s">
        <v>2513</v>
      </c>
      <c r="F597" s="19" t="s">
        <v>2514</v>
      </c>
      <c r="G597" s="51" t="s">
        <v>2511</v>
      </c>
      <c r="H597" s="19">
        <v>3</v>
      </c>
      <c r="I597" s="19">
        <v>3</v>
      </c>
      <c r="J597" s="19" t="s">
        <v>47</v>
      </c>
      <c r="K597" s="19">
        <f t="shared" si="91"/>
        <v>45600</v>
      </c>
      <c r="L597" s="19"/>
      <c r="M597" s="19">
        <v>45600</v>
      </c>
      <c r="N597" s="19"/>
      <c r="O597" s="19">
        <f t="shared" si="92"/>
        <v>823.65</v>
      </c>
      <c r="P597" s="19"/>
      <c r="Q597" s="19"/>
      <c r="R597" s="19"/>
      <c r="S597" s="19"/>
      <c r="T597" s="19"/>
      <c r="U597" s="19"/>
      <c r="V597" s="19"/>
      <c r="W597" s="19">
        <v>823.65</v>
      </c>
      <c r="X597" s="19">
        <v>40000</v>
      </c>
      <c r="Y597" s="19">
        <f t="shared" si="93"/>
        <v>15000</v>
      </c>
      <c r="Z597" s="19">
        <v>15000</v>
      </c>
      <c r="AA597" s="19"/>
      <c r="AB597" s="19">
        <f t="shared" si="94"/>
        <v>86423.65</v>
      </c>
      <c r="AC597" s="19">
        <f t="shared" si="95"/>
        <v>71423.649999999994</v>
      </c>
      <c r="AD597" s="19">
        <f t="shared" si="96"/>
        <v>23807.883333333299</v>
      </c>
      <c r="AE597" s="19" t="s">
        <v>53</v>
      </c>
      <c r="AF597" s="25">
        <v>23516.59</v>
      </c>
      <c r="AG597" s="31">
        <f t="shared" si="97"/>
        <v>1.23867164981529E-2</v>
      </c>
      <c r="AH597" t="e">
        <f ca="1">IF(_xlfn.XLOOKUP(D597,'参考（不要动）'!A:A,'参考（不要动）'!B:B)&lt;1,"无养老金")</f>
        <v>#NAME?</v>
      </c>
      <c r="AI597" t="e">
        <f>IF(_xlfn.XLOOKUP(D597,'参考（不要动）'!D:D,'参考（不要动）'!E:E)&lt;1,"无公益岗工资")</f>
        <v>#N/A</v>
      </c>
      <c r="AJ597" t="e">
        <f ca="1">IF(_xlfn.XLOOKUP(D597,'参考（不要动）'!G:G,'参考（不要动）'!H:H)&lt;1,"无其他工资")</f>
        <v>#NAME?</v>
      </c>
      <c r="AK597" t="e">
        <f>IF(_xlfn.XLOOKUP(D597,'参考（不要动）'!J:J,'参考（不要动）'!K:K)&lt;1,"无低保金")</f>
        <v>#N/A</v>
      </c>
      <c r="AL597" t="e">
        <f>IF(_xlfn.XLOOKUP(D597,'参考（不要动）'!M:M,'参考（不要动）'!N:N)&lt;1,"无五保金")</f>
        <v>#N/A</v>
      </c>
      <c r="AM597" t="e">
        <f>IF(_xlfn.XLOOKUP(D597,'参考（不要动）'!P:P,'参考（不要动）'!Q:Q)&lt;1,"无产业奖励2000元")</f>
        <v>#N/A</v>
      </c>
      <c r="AN597" t="e">
        <f>_xlfn.XLOOKUP(D597,'参考（不要动）'!S:S,'参考（不要动）'!W:W)</f>
        <v>#N/A</v>
      </c>
      <c r="AO597" t="str">
        <f t="shared" si="98"/>
        <v>合格</v>
      </c>
      <c r="AP597" s="31">
        <f t="shared" si="99"/>
        <v>0.375</v>
      </c>
      <c r="AQ597" s="31" t="str">
        <f t="shared" si="90"/>
        <v>合格</v>
      </c>
    </row>
    <row r="598" spans="1:43" ht="15">
      <c r="A598" s="18">
        <v>596</v>
      </c>
      <c r="B598" s="19" t="s">
        <v>1717</v>
      </c>
      <c r="C598" s="19" t="s">
        <v>2515</v>
      </c>
      <c r="D598" s="19" t="s">
        <v>2516</v>
      </c>
      <c r="E598" s="19" t="s">
        <v>2517</v>
      </c>
      <c r="F598" s="19" t="s">
        <v>2518</v>
      </c>
      <c r="G598" s="51" t="s">
        <v>2515</v>
      </c>
      <c r="H598" s="19">
        <v>1</v>
      </c>
      <c r="I598" s="19">
        <v>1</v>
      </c>
      <c r="J598" s="19" t="s">
        <v>47</v>
      </c>
      <c r="K598" s="19">
        <f t="shared" si="91"/>
        <v>6000</v>
      </c>
      <c r="L598" s="19"/>
      <c r="M598" s="19">
        <v>6000</v>
      </c>
      <c r="N598" s="19">
        <v>12000</v>
      </c>
      <c r="O598" s="19">
        <f t="shared" si="92"/>
        <v>4746.63</v>
      </c>
      <c r="P598" s="19"/>
      <c r="Q598" s="19"/>
      <c r="R598" s="19">
        <v>1980</v>
      </c>
      <c r="S598" s="19"/>
      <c r="T598" s="19"/>
      <c r="U598" s="19"/>
      <c r="V598" s="19"/>
      <c r="W598" s="19">
        <v>2766.63</v>
      </c>
      <c r="X598" s="19"/>
      <c r="Y598" s="19">
        <f t="shared" si="93"/>
        <v>0</v>
      </c>
      <c r="Z598" s="19"/>
      <c r="AA598" s="19"/>
      <c r="AB598" s="19">
        <f t="shared" si="94"/>
        <v>22746.63</v>
      </c>
      <c r="AC598" s="19">
        <f t="shared" si="95"/>
        <v>22746.63</v>
      </c>
      <c r="AD598" s="19">
        <f t="shared" si="96"/>
        <v>22746.63</v>
      </c>
      <c r="AE598" s="19" t="s">
        <v>53</v>
      </c>
      <c r="AF598" s="25">
        <v>18862.95</v>
      </c>
      <c r="AG598" s="32">
        <f t="shared" si="97"/>
        <v>0.20588932271993499</v>
      </c>
      <c r="AH598" t="e">
        <f ca="1">IF(_xlfn.XLOOKUP(D598,'参考（不要动）'!A:A,'参考（不要动）'!B:B)&lt;1,"无养老金")</f>
        <v>#NAME?</v>
      </c>
      <c r="AI598" t="e">
        <f>IF(_xlfn.XLOOKUP(D598,'参考（不要动）'!D:D,'参考（不要动）'!E:E)&lt;1,"无公益岗工资")</f>
        <v>#N/A</v>
      </c>
      <c r="AJ598" t="e">
        <f ca="1">IF(_xlfn.XLOOKUP(D598,'参考（不要动）'!G:G,'参考（不要动）'!H:H)&lt;1,"无其他工资")</f>
        <v>#NAME?</v>
      </c>
      <c r="AK598" t="e">
        <f>IF(_xlfn.XLOOKUP(D598,'参考（不要动）'!J:J,'参考（不要动）'!K:K)&lt;1,"无低保金")</f>
        <v>#N/A</v>
      </c>
      <c r="AL598" t="e">
        <f>IF(_xlfn.XLOOKUP(D598,'参考（不要动）'!M:M,'参考（不要动）'!N:N)&lt;1,"无五保金")</f>
        <v>#N/A</v>
      </c>
      <c r="AM598" t="e">
        <f>IF(_xlfn.XLOOKUP(D598,'参考（不要动）'!P:P,'参考（不要动）'!Q:Q)&lt;1,"无产业奖励2000元")</f>
        <v>#N/A</v>
      </c>
      <c r="AN598" t="e">
        <f>_xlfn.XLOOKUP(D598,'参考（不要动）'!S:S,'参考（不要动）'!W:W)</f>
        <v>#N/A</v>
      </c>
      <c r="AO598" t="str">
        <f t="shared" si="98"/>
        <v>合格</v>
      </c>
      <c r="AP598" s="31" t="e">
        <f t="shared" si="99"/>
        <v>#DIV/0!</v>
      </c>
      <c r="AQ598" s="31" t="e">
        <f t="shared" si="90"/>
        <v>#DIV/0!</v>
      </c>
    </row>
    <row r="599" spans="1:43" ht="15">
      <c r="A599" s="18">
        <v>597</v>
      </c>
      <c r="B599" s="19" t="s">
        <v>1717</v>
      </c>
      <c r="C599" s="19" t="s">
        <v>2519</v>
      </c>
      <c r="D599" s="19" t="s">
        <v>2520</v>
      </c>
      <c r="E599" s="19" t="s">
        <v>2521</v>
      </c>
      <c r="F599" s="19" t="s">
        <v>2522</v>
      </c>
      <c r="G599" s="51" t="s">
        <v>2519</v>
      </c>
      <c r="H599" s="19">
        <v>3</v>
      </c>
      <c r="I599" s="19">
        <v>3</v>
      </c>
      <c r="J599" s="19" t="s">
        <v>47</v>
      </c>
      <c r="K599" s="19">
        <f t="shared" si="91"/>
        <v>15000</v>
      </c>
      <c r="L599" s="19"/>
      <c r="M599" s="19">
        <v>15000</v>
      </c>
      <c r="N599" s="19"/>
      <c r="O599" s="19">
        <f t="shared" si="92"/>
        <v>323.5</v>
      </c>
      <c r="P599" s="19"/>
      <c r="Q599" s="19"/>
      <c r="R599" s="19"/>
      <c r="S599" s="19"/>
      <c r="T599" s="19"/>
      <c r="U599" s="19"/>
      <c r="V599" s="19"/>
      <c r="W599" s="19">
        <v>323.5</v>
      </c>
      <c r="X599" s="19">
        <v>153000</v>
      </c>
      <c r="Y599" s="19">
        <f t="shared" si="93"/>
        <v>54000</v>
      </c>
      <c r="Z599" s="19">
        <v>54000</v>
      </c>
      <c r="AA599" s="19"/>
      <c r="AB599" s="19">
        <f t="shared" si="94"/>
        <v>168323.5</v>
      </c>
      <c r="AC599" s="19">
        <f t="shared" si="95"/>
        <v>114323.5</v>
      </c>
      <c r="AD599" s="19">
        <f t="shared" si="96"/>
        <v>38107.833333333299</v>
      </c>
      <c r="AE599" s="19" t="s">
        <v>53</v>
      </c>
      <c r="AF599" s="25">
        <v>32509.05</v>
      </c>
      <c r="AG599" s="30">
        <f t="shared" si="97"/>
        <v>0.17222229912388401</v>
      </c>
      <c r="AH599" t="e">
        <f ca="1">IF(_xlfn.XLOOKUP(D599,'参考（不要动）'!A:A,'参考（不要动）'!B:B)&lt;1,"无养老金")</f>
        <v>#NAME?</v>
      </c>
      <c r="AI599" t="e">
        <f>IF(_xlfn.XLOOKUP(D599,'参考（不要动）'!D:D,'参考（不要动）'!E:E)&lt;1,"无公益岗工资")</f>
        <v>#N/A</v>
      </c>
      <c r="AJ599" t="e">
        <f ca="1">IF(_xlfn.XLOOKUP(D599,'参考（不要动）'!G:G,'参考（不要动）'!H:H)&lt;1,"无其他工资")</f>
        <v>#NAME?</v>
      </c>
      <c r="AK599" t="e">
        <f>IF(_xlfn.XLOOKUP(D599,'参考（不要动）'!J:J,'参考（不要动）'!K:K)&lt;1,"无低保金")</f>
        <v>#N/A</v>
      </c>
      <c r="AL599" t="e">
        <f>IF(_xlfn.XLOOKUP(D599,'参考（不要动）'!M:M,'参考（不要动）'!N:N)&lt;1,"无五保金")</f>
        <v>#N/A</v>
      </c>
      <c r="AM599" t="e">
        <f>IF(_xlfn.XLOOKUP(D599,'参考（不要动）'!P:P,'参考（不要动）'!Q:Q)&lt;1,"无产业奖励2000元")</f>
        <v>#N/A</v>
      </c>
      <c r="AN599" t="e">
        <f>_xlfn.XLOOKUP(D599,'参考（不要动）'!S:S,'参考（不要动）'!W:W)</f>
        <v>#N/A</v>
      </c>
      <c r="AO599" t="str">
        <f t="shared" si="98"/>
        <v>合格</v>
      </c>
      <c r="AP599" s="31">
        <f t="shared" si="99"/>
        <v>0.35294117647058798</v>
      </c>
      <c r="AQ599" s="31" t="str">
        <f t="shared" si="90"/>
        <v>合格</v>
      </c>
    </row>
    <row r="600" spans="1:43" ht="15">
      <c r="A600" s="18">
        <v>598</v>
      </c>
      <c r="B600" s="19" t="s">
        <v>1717</v>
      </c>
      <c r="C600" s="19" t="s">
        <v>2523</v>
      </c>
      <c r="D600" s="19" t="s">
        <v>2524</v>
      </c>
      <c r="E600" s="19" t="s">
        <v>2525</v>
      </c>
      <c r="F600" s="19" t="s">
        <v>2526</v>
      </c>
      <c r="G600" s="51" t="s">
        <v>2523</v>
      </c>
      <c r="H600" s="19">
        <v>2</v>
      </c>
      <c r="I600" s="19">
        <v>2</v>
      </c>
      <c r="J600" s="19" t="s">
        <v>47</v>
      </c>
      <c r="K600" s="19">
        <f t="shared" si="91"/>
        <v>6000</v>
      </c>
      <c r="L600" s="19"/>
      <c r="M600" s="19">
        <v>6000</v>
      </c>
      <c r="N600" s="19">
        <v>16000</v>
      </c>
      <c r="O600" s="19">
        <f t="shared" si="92"/>
        <v>8849.84</v>
      </c>
      <c r="P600" s="19">
        <v>4295</v>
      </c>
      <c r="Q600" s="19"/>
      <c r="R600" s="19"/>
      <c r="S600" s="19"/>
      <c r="T600" s="19"/>
      <c r="U600" s="19"/>
      <c r="V600" s="19">
        <v>1700</v>
      </c>
      <c r="W600" s="19">
        <v>2854.84</v>
      </c>
      <c r="X600" s="19"/>
      <c r="Y600" s="19">
        <f t="shared" si="93"/>
        <v>0</v>
      </c>
      <c r="Z600" s="19"/>
      <c r="AA600" s="19"/>
      <c r="AB600" s="19">
        <f t="shared" si="94"/>
        <v>30849.84</v>
      </c>
      <c r="AC600" s="19">
        <f t="shared" si="95"/>
        <v>30849.84</v>
      </c>
      <c r="AD600" s="19">
        <f t="shared" si="96"/>
        <v>15424.92</v>
      </c>
      <c r="AE600" s="19" t="s">
        <v>48</v>
      </c>
      <c r="AF600" s="25">
        <v>14323.75</v>
      </c>
      <c r="AG600" s="31">
        <f t="shared" si="97"/>
        <v>7.6877214416615797E-2</v>
      </c>
      <c r="AH600" t="e">
        <f ca="1">IF(_xlfn.XLOOKUP(D600,'参考（不要动）'!A:A,'参考（不要动）'!B:B)&lt;1,"无养老金")</f>
        <v>#NAME?</v>
      </c>
      <c r="AI600" t="e">
        <f>IF(_xlfn.XLOOKUP(D600,'参考（不要动）'!D:D,'参考（不要动）'!E:E)&lt;1,"无公益岗工资")</f>
        <v>#N/A</v>
      </c>
      <c r="AJ600" t="e">
        <f ca="1">IF(_xlfn.XLOOKUP(D600,'参考（不要动）'!G:G,'参考（不要动）'!H:H)&lt;1,"无其他工资")</f>
        <v>#NAME?</v>
      </c>
      <c r="AK600" t="b">
        <f>IF(_xlfn.XLOOKUP(D600,'参考（不要动）'!J:J,'参考（不要动）'!K:K)&lt;1,"无低保金")</f>
        <v>0</v>
      </c>
      <c r="AL600" t="e">
        <f>IF(_xlfn.XLOOKUP(D600,'参考（不要动）'!M:M,'参考（不要动）'!N:N)&lt;1,"无五保金")</f>
        <v>#N/A</v>
      </c>
      <c r="AM600" t="e">
        <f>IF(_xlfn.XLOOKUP(D600,'参考（不要动）'!P:P,'参考（不要动）'!Q:Q)&lt;1,"无产业奖励2000元")</f>
        <v>#N/A</v>
      </c>
      <c r="AN600">
        <v>0</v>
      </c>
      <c r="AO600" t="str">
        <f t="shared" si="98"/>
        <v>合格</v>
      </c>
      <c r="AP600" s="31" t="e">
        <f t="shared" si="99"/>
        <v>#DIV/0!</v>
      </c>
      <c r="AQ600" s="31" t="e">
        <f t="shared" si="90"/>
        <v>#DIV/0!</v>
      </c>
    </row>
    <row r="601" spans="1:43" ht="15">
      <c r="A601" s="18">
        <v>599</v>
      </c>
      <c r="B601" s="19" t="s">
        <v>1717</v>
      </c>
      <c r="C601" s="19" t="s">
        <v>2527</v>
      </c>
      <c r="D601" s="19" t="s">
        <v>2528</v>
      </c>
      <c r="E601" s="19" t="s">
        <v>2529</v>
      </c>
      <c r="F601" s="19" t="s">
        <v>2530</v>
      </c>
      <c r="G601" s="51" t="s">
        <v>2527</v>
      </c>
      <c r="H601" s="19">
        <v>4</v>
      </c>
      <c r="I601" s="19">
        <v>4</v>
      </c>
      <c r="J601" s="19" t="s">
        <v>47</v>
      </c>
      <c r="K601" s="19">
        <f t="shared" si="91"/>
        <v>18760</v>
      </c>
      <c r="L601" s="19">
        <v>8760</v>
      </c>
      <c r="M601" s="19">
        <v>10000</v>
      </c>
      <c r="N601" s="19"/>
      <c r="O601" s="19">
        <f t="shared" si="92"/>
        <v>612.29999999999995</v>
      </c>
      <c r="P601" s="19"/>
      <c r="Q601" s="19"/>
      <c r="R601" s="19"/>
      <c r="S601" s="19"/>
      <c r="T601" s="19">
        <v>59.94</v>
      </c>
      <c r="U601" s="19"/>
      <c r="V601" s="19"/>
      <c r="W601" s="19">
        <v>552.36</v>
      </c>
      <c r="X601" s="19">
        <v>605000</v>
      </c>
      <c r="Y601" s="19">
        <f t="shared" si="93"/>
        <v>288000</v>
      </c>
      <c r="Z601" s="19">
        <v>288000</v>
      </c>
      <c r="AA601" s="19"/>
      <c r="AB601" s="19">
        <f t="shared" si="94"/>
        <v>624372.30000000005</v>
      </c>
      <c r="AC601" s="19">
        <f t="shared" si="95"/>
        <v>336372.3</v>
      </c>
      <c r="AD601" s="19">
        <f t="shared" si="96"/>
        <v>84093.074999999997</v>
      </c>
      <c r="AE601" s="19" t="s">
        <v>48</v>
      </c>
      <c r="AF601" s="25">
        <v>82199.429999999993</v>
      </c>
      <c r="AG601" s="31">
        <f t="shared" si="97"/>
        <v>2.3037203542652401E-2</v>
      </c>
      <c r="AH601" t="e">
        <f ca="1">IF(_xlfn.XLOOKUP(D601,'参考（不要动）'!A:A,'参考（不要动）'!B:B)&lt;1,"无养老金")</f>
        <v>#NAME?</v>
      </c>
      <c r="AI601" t="b">
        <f>IF(_xlfn.XLOOKUP(D601,'参考（不要动）'!D:D,'参考（不要动）'!E:E)&lt;1,"无公益岗工资")</f>
        <v>0</v>
      </c>
      <c r="AJ601" t="e">
        <f ca="1">IF(_xlfn.XLOOKUP(D601,'参考（不要动）'!G:G,'参考（不要动）'!H:H)&lt;1,"无其他工资")</f>
        <v>#NAME?</v>
      </c>
      <c r="AK601" t="e">
        <f>IF(_xlfn.XLOOKUP(D601,'参考（不要动）'!J:J,'参考（不要动）'!K:K)&lt;1,"无低保金")</f>
        <v>#N/A</v>
      </c>
      <c r="AL601" t="e">
        <f>IF(_xlfn.XLOOKUP(D601,'参考（不要动）'!M:M,'参考（不要动）'!N:N)&lt;1,"无五保金")</f>
        <v>#N/A</v>
      </c>
      <c r="AM601" t="e">
        <f>IF(_xlfn.XLOOKUP(D601,'参考（不要动）'!P:P,'参考（不要动）'!Q:Q)&lt;1,"无产业奖励2000元")</f>
        <v>#N/A</v>
      </c>
      <c r="AN601" t="e">
        <f>_xlfn.XLOOKUP(D601,'参考（不要动）'!S:S,'参考（不要动）'!W:W)</f>
        <v>#N/A</v>
      </c>
      <c r="AO601" t="str">
        <f t="shared" si="98"/>
        <v>合格</v>
      </c>
      <c r="AP601" s="31">
        <f t="shared" si="99"/>
        <v>0.47603305785124</v>
      </c>
      <c r="AQ601" s="31" t="str">
        <f t="shared" si="90"/>
        <v>合格</v>
      </c>
    </row>
    <row r="602" spans="1:43" ht="15">
      <c r="A602" s="18">
        <v>600</v>
      </c>
      <c r="B602" s="19" t="s">
        <v>1717</v>
      </c>
      <c r="C602" s="19" t="s">
        <v>2531</v>
      </c>
      <c r="D602" s="19" t="s">
        <v>2532</v>
      </c>
      <c r="E602" s="19" t="s">
        <v>2533</v>
      </c>
      <c r="F602" s="19" t="s">
        <v>2534</v>
      </c>
      <c r="G602" s="51" t="s">
        <v>2531</v>
      </c>
      <c r="H602" s="19">
        <v>3</v>
      </c>
      <c r="I602" s="19">
        <v>3</v>
      </c>
      <c r="J602" s="19" t="s">
        <v>47</v>
      </c>
      <c r="K602" s="19">
        <f t="shared" si="91"/>
        <v>4380</v>
      </c>
      <c r="L602" s="19">
        <v>4380</v>
      </c>
      <c r="M602" s="19"/>
      <c r="N602" s="19"/>
      <c r="O602" s="19">
        <f t="shared" si="92"/>
        <v>1831.93</v>
      </c>
      <c r="P602" s="19"/>
      <c r="Q602" s="19"/>
      <c r="R602" s="19"/>
      <c r="S602" s="19"/>
      <c r="T602" s="19">
        <v>44.96</v>
      </c>
      <c r="U602" s="19"/>
      <c r="V602" s="19"/>
      <c r="W602" s="19">
        <v>1786.97</v>
      </c>
      <c r="X602" s="19">
        <v>137800</v>
      </c>
      <c r="Y602" s="19">
        <f t="shared" si="93"/>
        <v>66000</v>
      </c>
      <c r="Z602" s="19">
        <v>66000</v>
      </c>
      <c r="AA602" s="19"/>
      <c r="AB602" s="19">
        <f t="shared" si="94"/>
        <v>144011.93</v>
      </c>
      <c r="AC602" s="19">
        <f t="shared" si="95"/>
        <v>78011.929999999993</v>
      </c>
      <c r="AD602" s="19">
        <f t="shared" si="96"/>
        <v>26003.976666666698</v>
      </c>
      <c r="AE602" s="19" t="s">
        <v>124</v>
      </c>
      <c r="AF602" s="25">
        <v>25330.93</v>
      </c>
      <c r="AG602" s="31">
        <f t="shared" si="97"/>
        <v>2.6570152247339399E-2</v>
      </c>
      <c r="AH602" t="e">
        <f ca="1">IF(_xlfn.XLOOKUP(D602,'参考（不要动）'!A:A,'参考（不要动）'!B:B)&lt;1,"无养老金")</f>
        <v>#NAME?</v>
      </c>
      <c r="AI602" t="b">
        <f>IF(_xlfn.XLOOKUP(D602,'参考（不要动）'!D:D,'参考（不要动）'!E:E)&lt;1,"无公益岗工资")</f>
        <v>0</v>
      </c>
      <c r="AJ602" t="e">
        <f ca="1">IF(_xlfn.XLOOKUP(D602,'参考（不要动）'!G:G,'参考（不要动）'!H:H)&lt;1,"无其他工资")</f>
        <v>#NAME?</v>
      </c>
      <c r="AK602" t="e">
        <f>IF(_xlfn.XLOOKUP(D602,'参考（不要动）'!J:J,'参考（不要动）'!K:K)&lt;1,"无低保金")</f>
        <v>#N/A</v>
      </c>
      <c r="AL602" t="e">
        <f>IF(_xlfn.XLOOKUP(D602,'参考（不要动）'!M:M,'参考（不要动）'!N:N)&lt;1,"无五保金")</f>
        <v>#N/A</v>
      </c>
      <c r="AM602" t="e">
        <f>IF(_xlfn.XLOOKUP(D602,'参考（不要动）'!P:P,'参考（不要动）'!Q:Q)&lt;1,"无产业奖励2000元")</f>
        <v>#N/A</v>
      </c>
      <c r="AN602" t="e">
        <f>_xlfn.XLOOKUP(D602,'参考（不要动）'!S:S,'参考（不要动）'!W:W)</f>
        <v>#N/A</v>
      </c>
      <c r="AO602" t="str">
        <f t="shared" si="98"/>
        <v>合格</v>
      </c>
      <c r="AP602" s="31">
        <f t="shared" si="99"/>
        <v>0.47895500725689399</v>
      </c>
      <c r="AQ602" s="31" t="str">
        <f t="shared" si="90"/>
        <v>合格</v>
      </c>
    </row>
    <row r="603" spans="1:43" ht="15">
      <c r="A603" s="18">
        <v>601</v>
      </c>
      <c r="B603" s="19" t="s">
        <v>1717</v>
      </c>
      <c r="C603" s="19" t="s">
        <v>2535</v>
      </c>
      <c r="D603" s="19" t="s">
        <v>2536</v>
      </c>
      <c r="E603" s="19" t="s">
        <v>2537</v>
      </c>
      <c r="F603" s="19" t="s">
        <v>2538</v>
      </c>
      <c r="G603" s="51" t="s">
        <v>2539</v>
      </c>
      <c r="H603" s="19">
        <v>2</v>
      </c>
      <c r="I603" s="19">
        <v>2</v>
      </c>
      <c r="J603" s="19" t="s">
        <v>47</v>
      </c>
      <c r="K603" s="19">
        <f t="shared" si="91"/>
        <v>15660</v>
      </c>
      <c r="L603" s="19">
        <v>8760</v>
      </c>
      <c r="M603" s="19">
        <v>6900</v>
      </c>
      <c r="N603" s="19"/>
      <c r="O603" s="19">
        <f t="shared" si="92"/>
        <v>15110.77</v>
      </c>
      <c r="P603" s="19">
        <v>5295</v>
      </c>
      <c r="Q603" s="19"/>
      <c r="R603" s="19">
        <v>3960</v>
      </c>
      <c r="S603" s="19"/>
      <c r="T603" s="19"/>
      <c r="U603" s="19"/>
      <c r="V603" s="19"/>
      <c r="W603" s="19">
        <v>5855.77</v>
      </c>
      <c r="X603" s="19">
        <v>62400</v>
      </c>
      <c r="Y603" s="19">
        <f t="shared" si="93"/>
        <v>23400</v>
      </c>
      <c r="Z603" s="19">
        <v>23400</v>
      </c>
      <c r="AA603" s="19"/>
      <c r="AB603" s="19">
        <f t="shared" si="94"/>
        <v>93170.77</v>
      </c>
      <c r="AC603" s="19">
        <f t="shared" si="95"/>
        <v>69770.77</v>
      </c>
      <c r="AD603" s="19">
        <f t="shared" si="96"/>
        <v>34885.385000000002</v>
      </c>
      <c r="AE603" s="19" t="s">
        <v>48</v>
      </c>
      <c r="AF603" s="25">
        <v>32332.31</v>
      </c>
      <c r="AG603" s="31">
        <f t="shared" si="97"/>
        <v>7.8963581630882601E-2</v>
      </c>
      <c r="AH603" t="e">
        <f ca="1">IF(_xlfn.XLOOKUP(D603,'参考（不要动）'!A:A,'参考（不要动）'!B:B)&lt;1,"无养老金")</f>
        <v>#NAME?</v>
      </c>
      <c r="AI603" t="b">
        <f>IF(_xlfn.XLOOKUP(D603,'参考（不要动）'!D:D,'参考（不要动）'!E:E)&lt;1,"无公益岗工资")</f>
        <v>0</v>
      </c>
      <c r="AJ603" t="e">
        <f ca="1">IF(_xlfn.XLOOKUP(D603,'参考（不要动）'!G:G,'参考（不要动）'!H:H)&lt;1,"无其他工资")</f>
        <v>#NAME?</v>
      </c>
      <c r="AK603" t="b">
        <f>IF(_xlfn.XLOOKUP(D603,'参考（不要动）'!J:J,'参考（不要动）'!K:K)&lt;1,"无低保金")</f>
        <v>0</v>
      </c>
      <c r="AL603" t="e">
        <f>IF(_xlfn.XLOOKUP(D603,'参考（不要动）'!M:M,'参考（不要动）'!N:N)&lt;1,"无五保金")</f>
        <v>#N/A</v>
      </c>
      <c r="AM603" t="e">
        <f>IF(_xlfn.XLOOKUP(D603,'参考（不要动）'!P:P,'参考（不要动）'!Q:Q)&lt;1,"无产业奖励2000元")</f>
        <v>#N/A</v>
      </c>
      <c r="AN603" t="e">
        <f>_xlfn.XLOOKUP(D603,'参考（不要动）'!S:S,'参考（不要动）'!W:W)</f>
        <v>#N/A</v>
      </c>
      <c r="AO603" t="str">
        <f t="shared" si="98"/>
        <v>合格</v>
      </c>
      <c r="AP603" s="31">
        <f t="shared" si="99"/>
        <v>0.375</v>
      </c>
      <c r="AQ603" s="31" t="str">
        <f t="shared" si="90"/>
        <v>合格</v>
      </c>
    </row>
    <row r="604" spans="1:43" ht="15">
      <c r="A604" s="18">
        <v>602</v>
      </c>
      <c r="B604" s="19" t="s">
        <v>1717</v>
      </c>
      <c r="C604" s="19" t="s">
        <v>2540</v>
      </c>
      <c r="D604" s="19" t="s">
        <v>2541</v>
      </c>
      <c r="E604" s="19" t="s">
        <v>2542</v>
      </c>
      <c r="F604" s="19" t="s">
        <v>2543</v>
      </c>
      <c r="G604" s="51" t="s">
        <v>2540</v>
      </c>
      <c r="H604" s="19">
        <v>2</v>
      </c>
      <c r="I604" s="19">
        <v>2</v>
      </c>
      <c r="J604" s="19" t="s">
        <v>47</v>
      </c>
      <c r="K604" s="19">
        <f t="shared" si="91"/>
        <v>0</v>
      </c>
      <c r="L604" s="19"/>
      <c r="M604" s="19"/>
      <c r="N604" s="19"/>
      <c r="O604" s="19">
        <f t="shared" si="92"/>
        <v>12116.95</v>
      </c>
      <c r="P604" s="19">
        <v>4295</v>
      </c>
      <c r="Q604" s="19"/>
      <c r="R604" s="19">
        <v>3960</v>
      </c>
      <c r="S604" s="19"/>
      <c r="T604" s="19"/>
      <c r="U604" s="19"/>
      <c r="V604" s="19"/>
      <c r="W604" s="19">
        <v>3861.95</v>
      </c>
      <c r="X604" s="19">
        <v>35200</v>
      </c>
      <c r="Y604" s="19">
        <f t="shared" si="93"/>
        <v>13200</v>
      </c>
      <c r="Z604" s="19">
        <v>13200</v>
      </c>
      <c r="AA604" s="19"/>
      <c r="AB604" s="19">
        <f t="shared" si="94"/>
        <v>47316.95</v>
      </c>
      <c r="AC604" s="19">
        <f t="shared" si="95"/>
        <v>34116.949999999997</v>
      </c>
      <c r="AD604" s="19">
        <f t="shared" si="96"/>
        <v>17058.474999999999</v>
      </c>
      <c r="AE604" s="19" t="s">
        <v>53</v>
      </c>
      <c r="AF604" s="25">
        <v>10998.49</v>
      </c>
      <c r="AG604" s="32">
        <f t="shared" si="97"/>
        <v>0.55098336226154698</v>
      </c>
      <c r="AH604" t="e">
        <f ca="1">IF(_xlfn.XLOOKUP(D604,'参考（不要动）'!A:A,'参考（不要动）'!B:B)&lt;1,"无养老金")</f>
        <v>#NAME?</v>
      </c>
      <c r="AI604" t="e">
        <f>IF(_xlfn.XLOOKUP(D604,'参考（不要动）'!D:D,'参考（不要动）'!E:E)&lt;1,"无公益岗工资")</f>
        <v>#N/A</v>
      </c>
      <c r="AJ604" t="e">
        <f ca="1">IF(_xlfn.XLOOKUP(D604,'参考（不要动）'!G:G,'参考（不要动）'!H:H)&lt;1,"无其他工资")</f>
        <v>#NAME?</v>
      </c>
      <c r="AK604" t="b">
        <f>IF(_xlfn.XLOOKUP(D604,'参考（不要动）'!J:J,'参考（不要动）'!K:K)&lt;1,"无低保金")</f>
        <v>0</v>
      </c>
      <c r="AL604" t="e">
        <f>IF(_xlfn.XLOOKUP(D604,'参考（不要动）'!M:M,'参考（不要动）'!N:N)&lt;1,"无五保金")</f>
        <v>#N/A</v>
      </c>
      <c r="AM604" t="e">
        <f>IF(_xlfn.XLOOKUP(D604,'参考（不要动）'!P:P,'参考（不要动）'!Q:Q)&lt;1,"无产业奖励2000元")</f>
        <v>#N/A</v>
      </c>
      <c r="AN604" t="e">
        <f>_xlfn.XLOOKUP(D604,'参考（不要动）'!S:S,'参考（不要动）'!W:W)</f>
        <v>#N/A</v>
      </c>
      <c r="AO604" t="str">
        <f t="shared" si="98"/>
        <v>合格</v>
      </c>
      <c r="AP604" s="31">
        <f t="shared" si="99"/>
        <v>0.375</v>
      </c>
      <c r="AQ604" s="31" t="str">
        <f t="shared" si="90"/>
        <v>合格</v>
      </c>
    </row>
    <row r="605" spans="1:43" ht="15">
      <c r="A605" s="18">
        <v>603</v>
      </c>
      <c r="B605" s="19" t="s">
        <v>1717</v>
      </c>
      <c r="C605" s="19" t="s">
        <v>2544</v>
      </c>
      <c r="D605" s="19" t="s">
        <v>2545</v>
      </c>
      <c r="E605" s="19" t="s">
        <v>2546</v>
      </c>
      <c r="F605" s="19" t="s">
        <v>2547</v>
      </c>
      <c r="G605" s="51" t="s">
        <v>2544</v>
      </c>
      <c r="H605" s="19">
        <v>3</v>
      </c>
      <c r="I605" s="19">
        <v>3</v>
      </c>
      <c r="J605" s="19" t="s">
        <v>47</v>
      </c>
      <c r="K605" s="19">
        <f t="shared" si="91"/>
        <v>0</v>
      </c>
      <c r="L605" s="19"/>
      <c r="M605" s="19"/>
      <c r="N605" s="19"/>
      <c r="O605" s="19">
        <f t="shared" si="92"/>
        <v>6349.93</v>
      </c>
      <c r="P605" s="19">
        <v>4295</v>
      </c>
      <c r="Q605" s="19"/>
      <c r="R605" s="19"/>
      <c r="S605" s="19"/>
      <c r="T605" s="19"/>
      <c r="U605" s="19"/>
      <c r="V605" s="19"/>
      <c r="W605" s="19">
        <v>2054.9299999999998</v>
      </c>
      <c r="X605" s="19">
        <v>67200</v>
      </c>
      <c r="Y605" s="19">
        <f t="shared" si="93"/>
        <v>25200</v>
      </c>
      <c r="Z605" s="19">
        <v>25200</v>
      </c>
      <c r="AA605" s="19"/>
      <c r="AB605" s="19">
        <f t="shared" si="94"/>
        <v>73549.929999999993</v>
      </c>
      <c r="AC605" s="19">
        <f t="shared" si="95"/>
        <v>48349.93</v>
      </c>
      <c r="AD605" s="19">
        <f t="shared" si="96"/>
        <v>16116.643333333301</v>
      </c>
      <c r="AE605" s="19" t="s">
        <v>53</v>
      </c>
      <c r="AF605" s="25">
        <v>15499.51</v>
      </c>
      <c r="AG605" s="31">
        <f t="shared" si="97"/>
        <v>3.98163124726717E-2</v>
      </c>
      <c r="AH605" t="e">
        <f ca="1">IF(_xlfn.XLOOKUP(D605,'参考（不要动）'!A:A,'参考（不要动）'!B:B)&lt;1,"无养老金")</f>
        <v>#NAME?</v>
      </c>
      <c r="AI605" t="e">
        <f>IF(_xlfn.XLOOKUP(D605,'参考（不要动）'!D:D,'参考（不要动）'!E:E)&lt;1,"无公益岗工资")</f>
        <v>#N/A</v>
      </c>
      <c r="AJ605" t="e">
        <f ca="1">IF(_xlfn.XLOOKUP(D605,'参考（不要动）'!G:G,'参考（不要动）'!H:H)&lt;1,"无其他工资")</f>
        <v>#NAME?</v>
      </c>
      <c r="AK605" t="b">
        <f>IF(_xlfn.XLOOKUP(D605,'参考（不要动）'!J:J,'参考（不要动）'!K:K)&lt;1,"无低保金")</f>
        <v>0</v>
      </c>
      <c r="AL605" t="e">
        <f>IF(_xlfn.XLOOKUP(D605,'参考（不要动）'!M:M,'参考（不要动）'!N:N)&lt;1,"无五保金")</f>
        <v>#N/A</v>
      </c>
      <c r="AM605" t="e">
        <f>IF(_xlfn.XLOOKUP(D605,'参考（不要动）'!P:P,'参考（不要动）'!Q:Q)&lt;1,"无产业奖励2000元")</f>
        <v>#N/A</v>
      </c>
      <c r="AN605" t="e">
        <f>_xlfn.XLOOKUP(D605,'参考（不要动）'!S:S,'参考（不要动）'!W:W)</f>
        <v>#N/A</v>
      </c>
      <c r="AO605" t="str">
        <f t="shared" si="98"/>
        <v>合格</v>
      </c>
      <c r="AP605" s="31">
        <f t="shared" si="99"/>
        <v>0.375</v>
      </c>
      <c r="AQ605" s="31" t="str">
        <f t="shared" si="90"/>
        <v>合格</v>
      </c>
    </row>
    <row r="606" spans="1:43" ht="15">
      <c r="A606" s="18">
        <v>604</v>
      </c>
      <c r="B606" s="19" t="s">
        <v>1717</v>
      </c>
      <c r="C606" s="19" t="s">
        <v>2548</v>
      </c>
      <c r="D606" s="19" t="s">
        <v>2549</v>
      </c>
      <c r="E606" s="19" t="s">
        <v>2550</v>
      </c>
      <c r="F606" s="19" t="s">
        <v>2551</v>
      </c>
      <c r="G606" s="51" t="s">
        <v>2548</v>
      </c>
      <c r="H606" s="19">
        <v>3</v>
      </c>
      <c r="I606" s="19">
        <v>3</v>
      </c>
      <c r="J606" s="19" t="s">
        <v>47</v>
      </c>
      <c r="K606" s="19">
        <f t="shared" si="91"/>
        <v>55200</v>
      </c>
      <c r="L606" s="19"/>
      <c r="M606" s="19">
        <v>55200</v>
      </c>
      <c r="N606" s="19"/>
      <c r="O606" s="19">
        <f t="shared" si="92"/>
        <v>2126.1</v>
      </c>
      <c r="P606" s="19"/>
      <c r="Q606" s="19"/>
      <c r="R606" s="19"/>
      <c r="S606" s="19"/>
      <c r="T606" s="19"/>
      <c r="U606" s="19"/>
      <c r="V606" s="19"/>
      <c r="W606" s="19">
        <v>2126.1</v>
      </c>
      <c r="X606" s="19">
        <v>40000</v>
      </c>
      <c r="Y606" s="19">
        <f t="shared" si="93"/>
        <v>15000</v>
      </c>
      <c r="Z606" s="19">
        <v>15000</v>
      </c>
      <c r="AA606" s="19"/>
      <c r="AB606" s="19">
        <f t="shared" si="94"/>
        <v>97326.1</v>
      </c>
      <c r="AC606" s="19">
        <f t="shared" si="95"/>
        <v>82326.100000000006</v>
      </c>
      <c r="AD606" s="19">
        <f t="shared" si="96"/>
        <v>27442.0333333333</v>
      </c>
      <c r="AE606" s="19" t="s">
        <v>48</v>
      </c>
      <c r="AF606" s="25">
        <v>27177.99</v>
      </c>
      <c r="AG606" s="31">
        <f t="shared" si="97"/>
        <v>9.7153370552163203E-3</v>
      </c>
      <c r="AH606" t="e">
        <f ca="1">IF(_xlfn.XLOOKUP(D606,'参考（不要动）'!A:A,'参考（不要动）'!B:B)&lt;1,"无养老金")</f>
        <v>#NAME?</v>
      </c>
      <c r="AI606" t="e">
        <f>IF(_xlfn.XLOOKUP(D606,'参考（不要动）'!D:D,'参考（不要动）'!E:E)&lt;1,"无公益岗工资")</f>
        <v>#N/A</v>
      </c>
      <c r="AJ606" t="e">
        <f ca="1">IF(_xlfn.XLOOKUP(D606,'参考（不要动）'!G:G,'参考（不要动）'!H:H)&lt;1,"无其他工资")</f>
        <v>#NAME?</v>
      </c>
      <c r="AK606" t="e">
        <f>IF(_xlfn.XLOOKUP(D606,'参考（不要动）'!J:J,'参考（不要动）'!K:K)&lt;1,"无低保金")</f>
        <v>#N/A</v>
      </c>
      <c r="AL606" t="e">
        <f>IF(_xlfn.XLOOKUP(D606,'参考（不要动）'!M:M,'参考（不要动）'!N:N)&lt;1,"无五保金")</f>
        <v>#N/A</v>
      </c>
      <c r="AM606" t="e">
        <f>IF(_xlfn.XLOOKUP(D606,'参考（不要动）'!P:P,'参考（不要动）'!Q:Q)&lt;1,"无产业奖励2000元")</f>
        <v>#N/A</v>
      </c>
      <c r="AN606" t="e">
        <f>_xlfn.XLOOKUP(D606,'参考（不要动）'!S:S,'参考（不要动）'!W:W)</f>
        <v>#N/A</v>
      </c>
      <c r="AO606" t="str">
        <f t="shared" si="98"/>
        <v>合格</v>
      </c>
      <c r="AP606" s="31">
        <f t="shared" si="99"/>
        <v>0.375</v>
      </c>
      <c r="AQ606" s="31" t="str">
        <f t="shared" si="90"/>
        <v>合格</v>
      </c>
    </row>
    <row r="607" spans="1:43" ht="15">
      <c r="A607" s="18">
        <v>605</v>
      </c>
      <c r="B607" s="19" t="s">
        <v>1717</v>
      </c>
      <c r="C607" s="19" t="s">
        <v>2552</v>
      </c>
      <c r="D607" s="19" t="s">
        <v>2553</v>
      </c>
      <c r="E607" s="19" t="s">
        <v>2554</v>
      </c>
      <c r="F607" s="19" t="s">
        <v>2555</v>
      </c>
      <c r="G607" s="51" t="s">
        <v>2552</v>
      </c>
      <c r="H607" s="19">
        <v>5</v>
      </c>
      <c r="I607" s="19">
        <v>3.75</v>
      </c>
      <c r="J607" s="19" t="s">
        <v>47</v>
      </c>
      <c r="K607" s="19">
        <f t="shared" si="91"/>
        <v>35000</v>
      </c>
      <c r="L607" s="19"/>
      <c r="M607" s="19">
        <v>35000</v>
      </c>
      <c r="N607" s="19"/>
      <c r="O607" s="19">
        <f t="shared" si="92"/>
        <v>4200.75</v>
      </c>
      <c r="P607" s="19">
        <v>730</v>
      </c>
      <c r="Q607" s="19"/>
      <c r="R607" s="19"/>
      <c r="S607" s="19"/>
      <c r="T607" s="19">
        <v>44.96</v>
      </c>
      <c r="U607" s="19"/>
      <c r="V607" s="19"/>
      <c r="W607" s="19">
        <v>3425.79</v>
      </c>
      <c r="X607" s="19">
        <v>32000</v>
      </c>
      <c r="Y607" s="19">
        <f t="shared" si="93"/>
        <v>12000</v>
      </c>
      <c r="Z607" s="19">
        <v>12000</v>
      </c>
      <c r="AA607" s="19"/>
      <c r="AB607" s="19">
        <f t="shared" si="94"/>
        <v>71200.75</v>
      </c>
      <c r="AC607" s="19">
        <f t="shared" si="95"/>
        <v>59200.75</v>
      </c>
      <c r="AD607" s="19">
        <f t="shared" si="96"/>
        <v>15786.8666666667</v>
      </c>
      <c r="AE607" s="19" t="s">
        <v>124</v>
      </c>
      <c r="AF607" s="25">
        <v>0</v>
      </c>
      <c r="AG607" s="30" t="e">
        <f t="shared" si="97"/>
        <v>#DIV/0!</v>
      </c>
      <c r="AH607" t="e">
        <f ca="1">IF(_xlfn.XLOOKUP(D607,'参考（不要动）'!A:A,'参考（不要动）'!B:B)&lt;1,"无养老金")</f>
        <v>#NAME?</v>
      </c>
      <c r="AI607" t="e">
        <f>IF(_xlfn.XLOOKUP(D607,'参考（不要动）'!D:D,'参考（不要动）'!E:E)&lt;1,"无公益岗工资")</f>
        <v>#N/A</v>
      </c>
      <c r="AJ607" t="e">
        <f ca="1">IF(_xlfn.XLOOKUP(D607,'参考（不要动）'!G:G,'参考（不要动）'!H:H)&lt;1,"无其他工资")</f>
        <v>#NAME?</v>
      </c>
      <c r="AK607" t="b">
        <f>IF(_xlfn.XLOOKUP(D607,'参考（不要动）'!J:J,'参考（不要动）'!K:K)&lt;1,"无低保金")</f>
        <v>0</v>
      </c>
      <c r="AL607" t="e">
        <f>IF(_xlfn.XLOOKUP(D607,'参考（不要动）'!M:M,'参考（不要动）'!N:N)&lt;1,"无五保金")</f>
        <v>#N/A</v>
      </c>
      <c r="AM607" t="e">
        <f>IF(_xlfn.XLOOKUP(D607,'参考（不要动）'!P:P,'参考（不要动）'!Q:Q)&lt;1,"无产业奖励2000元")</f>
        <v>#N/A</v>
      </c>
      <c r="AN607" t="e">
        <f>_xlfn.XLOOKUP(D607,'参考（不要动）'!S:S,'参考（不要动）'!W:W)</f>
        <v>#N/A</v>
      </c>
      <c r="AO607" t="str">
        <f t="shared" si="98"/>
        <v>合格</v>
      </c>
      <c r="AP607" s="31">
        <f t="shared" si="99"/>
        <v>0.375</v>
      </c>
      <c r="AQ607" s="31" t="str">
        <f t="shared" si="90"/>
        <v>合格</v>
      </c>
    </row>
    <row r="608" spans="1:43" ht="15">
      <c r="A608" s="18">
        <v>606</v>
      </c>
      <c r="B608" s="19" t="s">
        <v>1717</v>
      </c>
      <c r="C608" s="19" t="s">
        <v>2556</v>
      </c>
      <c r="D608" s="19" t="s">
        <v>2557</v>
      </c>
      <c r="E608" s="19" t="s">
        <v>2558</v>
      </c>
      <c r="F608" s="19" t="s">
        <v>2559</v>
      </c>
      <c r="G608" s="51" t="s">
        <v>2556</v>
      </c>
      <c r="H608" s="19">
        <v>1</v>
      </c>
      <c r="I608" s="19">
        <v>1</v>
      </c>
      <c r="J608" s="19" t="s">
        <v>47</v>
      </c>
      <c r="K608" s="19">
        <f t="shared" si="91"/>
        <v>20000</v>
      </c>
      <c r="L608" s="19"/>
      <c r="M608" s="19">
        <v>20000</v>
      </c>
      <c r="N608" s="19">
        <v>3200</v>
      </c>
      <c r="O608" s="19">
        <f t="shared" si="92"/>
        <v>150.31</v>
      </c>
      <c r="P608" s="19"/>
      <c r="Q608" s="19"/>
      <c r="R608" s="19"/>
      <c r="S608" s="19"/>
      <c r="T608" s="19">
        <v>79.489999999999995</v>
      </c>
      <c r="U608" s="19"/>
      <c r="V608" s="19"/>
      <c r="W608" s="19">
        <v>70.819999999999993</v>
      </c>
      <c r="X608" s="19"/>
      <c r="Y608" s="19">
        <f t="shared" si="93"/>
        <v>0</v>
      </c>
      <c r="Z608" s="19"/>
      <c r="AA608" s="19"/>
      <c r="AB608" s="19">
        <f t="shared" si="94"/>
        <v>23350.31</v>
      </c>
      <c r="AC608" s="19">
        <f t="shared" si="95"/>
        <v>23350.31</v>
      </c>
      <c r="AD608" s="19">
        <f t="shared" si="96"/>
        <v>23350.31</v>
      </c>
      <c r="AE608" s="19" t="s">
        <v>124</v>
      </c>
      <c r="AF608" s="25">
        <v>0</v>
      </c>
      <c r="AG608" s="30" t="e">
        <f t="shared" si="97"/>
        <v>#DIV/0!</v>
      </c>
      <c r="AH608" t="e">
        <f ca="1">IF(_xlfn.XLOOKUP(D608,'参考（不要动）'!A:A,'参考（不要动）'!B:B)&lt;1,"无养老金")</f>
        <v>#NAME?</v>
      </c>
      <c r="AI608" t="e">
        <f>IF(_xlfn.XLOOKUP(D608,'参考（不要动）'!D:D,'参考（不要动）'!E:E)&lt;1,"无公益岗工资")</f>
        <v>#N/A</v>
      </c>
      <c r="AJ608" t="e">
        <f ca="1">IF(_xlfn.XLOOKUP(D608,'参考（不要动）'!G:G,'参考（不要动）'!H:H)&lt;1,"无其他工资")</f>
        <v>#NAME?</v>
      </c>
      <c r="AK608" t="e">
        <f>IF(_xlfn.XLOOKUP(D608,'参考（不要动）'!J:J,'参考（不要动）'!K:K)&lt;1,"无低保金")</f>
        <v>#N/A</v>
      </c>
      <c r="AL608" t="e">
        <f>IF(_xlfn.XLOOKUP(D608,'参考（不要动）'!M:M,'参考（不要动）'!N:N)&lt;1,"无五保金")</f>
        <v>#N/A</v>
      </c>
      <c r="AM608" t="e">
        <f>IF(_xlfn.XLOOKUP(D608,'参考（不要动）'!P:P,'参考（不要动）'!Q:Q)&lt;1,"无产业奖励2000元")</f>
        <v>#N/A</v>
      </c>
      <c r="AN608" t="e">
        <f>_xlfn.XLOOKUP(D608,'参考（不要动）'!S:S,'参考（不要动）'!W:W)</f>
        <v>#N/A</v>
      </c>
      <c r="AO608" t="str">
        <f t="shared" si="98"/>
        <v>合格</v>
      </c>
      <c r="AP608" s="31" t="e">
        <f t="shared" si="99"/>
        <v>#DIV/0!</v>
      </c>
      <c r="AQ608" s="31" t="e">
        <f t="shared" si="90"/>
        <v>#DIV/0!</v>
      </c>
    </row>
    <row r="609" spans="1:44" ht="15">
      <c r="A609" s="18">
        <v>607</v>
      </c>
      <c r="B609" s="19" t="s">
        <v>1717</v>
      </c>
      <c r="C609" s="19" t="s">
        <v>2560</v>
      </c>
      <c r="D609" s="19" t="s">
        <v>2561</v>
      </c>
      <c r="E609" s="19" t="s">
        <v>2562</v>
      </c>
      <c r="F609" s="19" t="s">
        <v>2563</v>
      </c>
      <c r="G609" s="51" t="s">
        <v>2564</v>
      </c>
      <c r="H609" s="19">
        <v>3</v>
      </c>
      <c r="I609" s="19">
        <v>3</v>
      </c>
      <c r="J609" s="19" t="s">
        <v>47</v>
      </c>
      <c r="K609" s="19">
        <f t="shared" si="91"/>
        <v>8760</v>
      </c>
      <c r="L609" s="19">
        <v>8760</v>
      </c>
      <c r="M609" s="19"/>
      <c r="N609" s="19"/>
      <c r="O609" s="19">
        <f t="shared" si="92"/>
        <v>11497.02</v>
      </c>
      <c r="P609" s="19">
        <v>3595</v>
      </c>
      <c r="Q609" s="19"/>
      <c r="R609" s="19"/>
      <c r="S609" s="19"/>
      <c r="T609" s="19">
        <v>89.92</v>
      </c>
      <c r="U609" s="19"/>
      <c r="V609" s="19"/>
      <c r="W609" s="19">
        <v>7812.1</v>
      </c>
      <c r="X609" s="19">
        <v>53250</v>
      </c>
      <c r="Y609" s="19">
        <f t="shared" si="93"/>
        <v>30000</v>
      </c>
      <c r="Z609" s="19">
        <v>30000</v>
      </c>
      <c r="AA609" s="19"/>
      <c r="AB609" s="19">
        <f t="shared" si="94"/>
        <v>73507.02</v>
      </c>
      <c r="AC609" s="19">
        <f t="shared" si="95"/>
        <v>43507.02</v>
      </c>
      <c r="AD609" s="19">
        <f t="shared" si="96"/>
        <v>14502.34</v>
      </c>
      <c r="AE609" s="19" t="s">
        <v>142</v>
      </c>
      <c r="AF609" s="25">
        <v>12709.99</v>
      </c>
      <c r="AG609" s="30">
        <f t="shared" si="97"/>
        <v>0.14101899372068699</v>
      </c>
      <c r="AH609" t="e">
        <f ca="1">IF(_xlfn.XLOOKUP(D609,'参考（不要动）'!A:A,'参考（不要动）'!B:B)&lt;1,"无养老金")</f>
        <v>#NAME?</v>
      </c>
      <c r="AI609" t="b">
        <f>IF(_xlfn.XLOOKUP(D609,'参考（不要动）'!D:D,'参考（不要动）'!E:E)&lt;1,"无公益岗工资")</f>
        <v>0</v>
      </c>
      <c r="AJ609" t="e">
        <f ca="1">IF(_xlfn.XLOOKUP(D609,'参考（不要动）'!G:G,'参考（不要动）'!H:H)&lt;1,"无其他工资")</f>
        <v>#NAME?</v>
      </c>
      <c r="AK609" t="b">
        <f>IF(_xlfn.XLOOKUP(D609,'参考（不要动）'!J:J,'参考（不要动）'!K:K)&lt;1,"无低保金")</f>
        <v>0</v>
      </c>
      <c r="AL609" t="e">
        <f>IF(_xlfn.XLOOKUP(D609,'参考（不要动）'!M:M,'参考（不要动）'!N:N)&lt;1,"无五保金")</f>
        <v>#N/A</v>
      </c>
      <c r="AM609" t="e">
        <f>IF(_xlfn.XLOOKUP(D609,'参考（不要动）'!P:P,'参考（不要动）'!Q:Q)&lt;1,"无产业奖励2000元")</f>
        <v>#N/A</v>
      </c>
      <c r="AN609" t="e">
        <f>_xlfn.XLOOKUP(D609,'参考（不要动）'!S:S,'参考（不要动）'!W:W)</f>
        <v>#N/A</v>
      </c>
      <c r="AO609" t="str">
        <f t="shared" si="98"/>
        <v>合格</v>
      </c>
      <c r="AP609" s="31">
        <f t="shared" si="99"/>
        <v>0.56338028169014098</v>
      </c>
      <c r="AQ609" s="31" t="str">
        <f t="shared" si="90"/>
        <v>合格</v>
      </c>
    </row>
    <row r="610" spans="1:44" ht="15">
      <c r="A610" s="18">
        <v>608</v>
      </c>
      <c r="B610" s="19" t="s">
        <v>2565</v>
      </c>
      <c r="C610" s="19" t="s">
        <v>2566</v>
      </c>
      <c r="D610" s="19" t="s">
        <v>2567</v>
      </c>
      <c r="E610" s="19" t="s">
        <v>2568</v>
      </c>
      <c r="F610" s="19" t="s">
        <v>2569</v>
      </c>
      <c r="G610" s="51" t="s">
        <v>2566</v>
      </c>
      <c r="H610" s="19">
        <v>2</v>
      </c>
      <c r="I610" s="19">
        <v>2</v>
      </c>
      <c r="J610" s="19" t="s">
        <v>47</v>
      </c>
      <c r="K610" s="19">
        <f t="shared" si="91"/>
        <v>0</v>
      </c>
      <c r="L610" s="19">
        <v>0</v>
      </c>
      <c r="M610" s="19">
        <v>0</v>
      </c>
      <c r="N610" s="19">
        <v>29442</v>
      </c>
      <c r="O610" s="19">
        <f t="shared" si="92"/>
        <v>20197.52</v>
      </c>
      <c r="P610" s="19">
        <v>10790</v>
      </c>
      <c r="Q610" s="19">
        <v>0</v>
      </c>
      <c r="R610" s="19">
        <v>1860</v>
      </c>
      <c r="S610" s="19">
        <v>960</v>
      </c>
      <c r="T610" s="19">
        <v>84.6</v>
      </c>
      <c r="U610" s="19"/>
      <c r="V610" s="19"/>
      <c r="W610" s="19">
        <v>6502.92</v>
      </c>
      <c r="X610" s="19">
        <v>0</v>
      </c>
      <c r="Y610" s="19">
        <f t="shared" si="93"/>
        <v>0</v>
      </c>
      <c r="Z610" s="19">
        <v>0</v>
      </c>
      <c r="AA610" s="19"/>
      <c r="AB610" s="19">
        <f t="shared" si="94"/>
        <v>49639.519999999997</v>
      </c>
      <c r="AC610" s="19">
        <f t="shared" si="95"/>
        <v>49639.519999999997</v>
      </c>
      <c r="AD610" s="19">
        <f t="shared" si="96"/>
        <v>24819.759999999998</v>
      </c>
      <c r="AE610" s="19" t="s">
        <v>53</v>
      </c>
      <c r="AF610" s="25">
        <v>24583.17</v>
      </c>
      <c r="AG610" s="31">
        <f t="shared" si="97"/>
        <v>9.6240639429333204E-3</v>
      </c>
      <c r="AH610" t="e">
        <f ca="1">IF(_xlfn.XLOOKUP(D610,'参考（不要动）'!A:A,'参考（不要动）'!B:B)&lt;1,"无养老金")</f>
        <v>#NAME?</v>
      </c>
      <c r="AI610" t="e">
        <f>IF(_xlfn.XLOOKUP(D610,'参考（不要动）'!D:D,'参考（不要动）'!E:E)&lt;1,"无公益岗工资")</f>
        <v>#N/A</v>
      </c>
      <c r="AJ610" t="e">
        <f ca="1">IF(_xlfn.XLOOKUP(D610,'参考（不要动）'!G:G,'参考（不要动）'!H:H)&lt;1,"无其他工资")</f>
        <v>#NAME?</v>
      </c>
      <c r="AK610" t="b">
        <f>IF(_xlfn.XLOOKUP(D610,'参考（不要动）'!J:J,'参考（不要动）'!K:K)&lt;1,"无低保金")</f>
        <v>0</v>
      </c>
      <c r="AL610" t="e">
        <f>IF(_xlfn.XLOOKUP(D610,'参考（不要动）'!M:M,'参考（不要动）'!N:N)&lt;1,"无五保金")</f>
        <v>#N/A</v>
      </c>
      <c r="AM610" t="e">
        <f>IF(_xlfn.XLOOKUP(D610,'参考（不要动）'!P:P,'参考（不要动）'!Q:Q)&lt;1,"无产业奖励2000元")</f>
        <v>#N/A</v>
      </c>
      <c r="AN610" t="e">
        <f>_xlfn.XLOOKUP(D610,'参考（不要动）'!S:S,'参考（不要动）'!W:W)</f>
        <v>#N/A</v>
      </c>
      <c r="AO610" t="str">
        <f t="shared" si="98"/>
        <v>合格</v>
      </c>
      <c r="AP610" s="31" t="e">
        <f t="shared" si="99"/>
        <v>#DIV/0!</v>
      </c>
      <c r="AQ610" s="31" t="e">
        <f t="shared" si="90"/>
        <v>#DIV/0!</v>
      </c>
    </row>
    <row r="611" spans="1:44" ht="15">
      <c r="A611" s="18">
        <v>609</v>
      </c>
      <c r="B611" s="19" t="s">
        <v>2565</v>
      </c>
      <c r="C611" s="19" t="s">
        <v>2570</v>
      </c>
      <c r="D611" s="19" t="s">
        <v>2571</v>
      </c>
      <c r="E611" s="19" t="s">
        <v>2572</v>
      </c>
      <c r="F611" s="19" t="s">
        <v>2573</v>
      </c>
      <c r="G611" s="51" t="s">
        <v>2570</v>
      </c>
      <c r="H611" s="19">
        <v>1</v>
      </c>
      <c r="I611" s="19">
        <v>1</v>
      </c>
      <c r="J611" s="19" t="s">
        <v>47</v>
      </c>
      <c r="K611" s="19">
        <f t="shared" si="91"/>
        <v>0</v>
      </c>
      <c r="L611" s="19">
        <v>0</v>
      </c>
      <c r="M611" s="19">
        <v>0</v>
      </c>
      <c r="N611" s="19">
        <v>4800</v>
      </c>
      <c r="O611" s="19">
        <f t="shared" si="92"/>
        <v>10534.82</v>
      </c>
      <c r="P611" s="19">
        <v>0</v>
      </c>
      <c r="Q611" s="19">
        <v>0</v>
      </c>
      <c r="R611" s="19">
        <v>2100</v>
      </c>
      <c r="S611" s="19">
        <v>0</v>
      </c>
      <c r="T611" s="19">
        <v>28.2</v>
      </c>
      <c r="U611" s="19"/>
      <c r="V611" s="19"/>
      <c r="W611" s="19">
        <v>8406.6200000000008</v>
      </c>
      <c r="X611" s="19">
        <v>0</v>
      </c>
      <c r="Y611" s="19">
        <f t="shared" si="93"/>
        <v>0</v>
      </c>
      <c r="Z611" s="19">
        <v>0</v>
      </c>
      <c r="AA611" s="19"/>
      <c r="AB611" s="19">
        <f t="shared" si="94"/>
        <v>15334.82</v>
      </c>
      <c r="AC611" s="19">
        <f t="shared" si="95"/>
        <v>15334.82</v>
      </c>
      <c r="AD611" s="19">
        <f t="shared" si="96"/>
        <v>15334.82</v>
      </c>
      <c r="AE611" s="19" t="s">
        <v>53</v>
      </c>
      <c r="AF611" s="25">
        <v>14807.5</v>
      </c>
      <c r="AG611" s="31">
        <f t="shared" si="97"/>
        <v>3.56116832686139E-2</v>
      </c>
      <c r="AH611" t="e">
        <f ca="1">IF(_xlfn.XLOOKUP(D611,'参考（不要动）'!A:A,'参考（不要动）'!B:B)&lt;1,"无养老金")</f>
        <v>#NAME?</v>
      </c>
      <c r="AI611" t="e">
        <f>IF(_xlfn.XLOOKUP(D611,'参考（不要动）'!D:D,'参考（不要动）'!E:E)&lt;1,"无公益岗工资")</f>
        <v>#N/A</v>
      </c>
      <c r="AJ611" t="e">
        <f ca="1">IF(_xlfn.XLOOKUP(D611,'参考（不要动）'!G:G,'参考（不要动）'!H:H)&lt;1,"无其他工资")</f>
        <v>#NAME?</v>
      </c>
      <c r="AK611" t="e">
        <f>IF(_xlfn.XLOOKUP(D611,'参考（不要动）'!J:J,'参考（不要动）'!K:K)&lt;1,"无低保金")</f>
        <v>#N/A</v>
      </c>
      <c r="AL611" t="e">
        <f>IF(_xlfn.XLOOKUP(D611,'参考（不要动）'!M:M,'参考（不要动）'!N:N)&lt;1,"无五保金")</f>
        <v>#N/A</v>
      </c>
      <c r="AM611" t="e">
        <f>IF(_xlfn.XLOOKUP(D611,'参考（不要动）'!P:P,'参考（不要动）'!Q:Q)&lt;1,"无产业奖励2000元")</f>
        <v>#N/A</v>
      </c>
      <c r="AN611" t="e">
        <f>_xlfn.XLOOKUP(D611,'参考（不要动）'!S:S,'参考（不要动）'!W:W)</f>
        <v>#N/A</v>
      </c>
      <c r="AO611" t="str">
        <f t="shared" si="98"/>
        <v>合格</v>
      </c>
      <c r="AP611" s="31" t="e">
        <f t="shared" si="99"/>
        <v>#DIV/0!</v>
      </c>
      <c r="AQ611" s="31" t="e">
        <f t="shared" si="90"/>
        <v>#DIV/0!</v>
      </c>
    </row>
    <row r="612" spans="1:44" ht="15">
      <c r="A612" s="18">
        <v>610</v>
      </c>
      <c r="B612" s="19" t="s">
        <v>2565</v>
      </c>
      <c r="C612" s="19" t="s">
        <v>2574</v>
      </c>
      <c r="D612" s="19" t="s">
        <v>2575</v>
      </c>
      <c r="E612" s="19" t="s">
        <v>2576</v>
      </c>
      <c r="F612" s="19" t="s">
        <v>2577</v>
      </c>
      <c r="G612" s="51" t="s">
        <v>2574</v>
      </c>
      <c r="H612" s="19">
        <v>1</v>
      </c>
      <c r="I612" s="19">
        <v>1</v>
      </c>
      <c r="J612" s="19" t="s">
        <v>47</v>
      </c>
      <c r="K612" s="19">
        <f t="shared" si="91"/>
        <v>0</v>
      </c>
      <c r="L612" s="19">
        <v>0</v>
      </c>
      <c r="M612" s="19">
        <v>0</v>
      </c>
      <c r="N612" s="19">
        <v>10644</v>
      </c>
      <c r="O612" s="19">
        <f t="shared" si="92"/>
        <v>7935.64</v>
      </c>
      <c r="P612" s="19">
        <v>0</v>
      </c>
      <c r="Q612" s="19">
        <v>0</v>
      </c>
      <c r="R612" s="19">
        <v>1860</v>
      </c>
      <c r="S612" s="19">
        <v>0</v>
      </c>
      <c r="T612" s="19">
        <v>28.2</v>
      </c>
      <c r="U612" s="19"/>
      <c r="V612" s="19"/>
      <c r="W612" s="19">
        <v>6047.44</v>
      </c>
      <c r="X612" s="19">
        <v>0</v>
      </c>
      <c r="Y612" s="19">
        <f t="shared" si="93"/>
        <v>0</v>
      </c>
      <c r="Z612" s="19">
        <v>0</v>
      </c>
      <c r="AA612" s="19"/>
      <c r="AB612" s="19">
        <f t="shared" si="94"/>
        <v>18579.64</v>
      </c>
      <c r="AC612" s="19">
        <f t="shared" si="95"/>
        <v>18579.64</v>
      </c>
      <c r="AD612" s="19">
        <f t="shared" si="96"/>
        <v>18579.64</v>
      </c>
      <c r="AE612" s="19" t="s">
        <v>53</v>
      </c>
      <c r="AF612" s="25">
        <v>18172.8</v>
      </c>
      <c r="AG612" s="31">
        <f t="shared" si="97"/>
        <v>2.2387304102835001E-2</v>
      </c>
      <c r="AH612" t="e">
        <f ca="1">IF(_xlfn.XLOOKUP(D612,'参考（不要动）'!A:A,'参考（不要动）'!B:B)&lt;1,"无养老金")</f>
        <v>#NAME?</v>
      </c>
      <c r="AI612" t="e">
        <f>IF(_xlfn.XLOOKUP(D612,'参考（不要动）'!D:D,'参考（不要动）'!E:E)&lt;1,"无公益岗工资")</f>
        <v>#N/A</v>
      </c>
      <c r="AJ612" t="e">
        <f ca="1">IF(_xlfn.XLOOKUP(D612,'参考（不要动）'!G:G,'参考（不要动）'!H:H)&lt;1,"无其他工资")</f>
        <v>#NAME?</v>
      </c>
      <c r="AK612" t="e">
        <f>IF(_xlfn.XLOOKUP(D612,'参考（不要动）'!J:J,'参考（不要动）'!K:K)&lt;1,"无低保金")</f>
        <v>#N/A</v>
      </c>
      <c r="AL612" t="e">
        <f>IF(_xlfn.XLOOKUP(D612,'参考（不要动）'!M:M,'参考（不要动）'!N:N)&lt;1,"无五保金")</f>
        <v>#N/A</v>
      </c>
      <c r="AM612" t="e">
        <f>IF(_xlfn.XLOOKUP(D612,'参考（不要动）'!P:P,'参考（不要动）'!Q:Q)&lt;1,"无产业奖励2000元")</f>
        <v>#N/A</v>
      </c>
      <c r="AN612" t="e">
        <f>_xlfn.XLOOKUP(D612,'参考（不要动）'!S:S,'参考（不要动）'!W:W)</f>
        <v>#N/A</v>
      </c>
      <c r="AO612" t="str">
        <f t="shared" si="98"/>
        <v>合格</v>
      </c>
      <c r="AP612" s="31" t="e">
        <f t="shared" si="99"/>
        <v>#DIV/0!</v>
      </c>
      <c r="AQ612" s="31" t="e">
        <f t="shared" si="90"/>
        <v>#DIV/0!</v>
      </c>
    </row>
    <row r="613" spans="1:44" ht="15">
      <c r="A613" s="18">
        <v>611</v>
      </c>
      <c r="B613" s="19" t="s">
        <v>2565</v>
      </c>
      <c r="C613" s="19" t="s">
        <v>2578</v>
      </c>
      <c r="D613" s="19" t="s">
        <v>2579</v>
      </c>
      <c r="E613" s="19" t="s">
        <v>2580</v>
      </c>
      <c r="F613" s="19" t="s">
        <v>2581</v>
      </c>
      <c r="G613" s="51" t="s">
        <v>2578</v>
      </c>
      <c r="H613" s="19">
        <v>2</v>
      </c>
      <c r="I613" s="19">
        <v>2</v>
      </c>
      <c r="J613" s="19" t="s">
        <v>47</v>
      </c>
      <c r="K613" s="19">
        <f t="shared" si="91"/>
        <v>0</v>
      </c>
      <c r="L613" s="19">
        <v>0</v>
      </c>
      <c r="M613" s="19">
        <v>0</v>
      </c>
      <c r="N613" s="35">
        <v>12500</v>
      </c>
      <c r="O613" s="19">
        <f t="shared" si="92"/>
        <v>9046.43</v>
      </c>
      <c r="P613" s="19">
        <v>4295</v>
      </c>
      <c r="Q613" s="19">
        <v>0</v>
      </c>
      <c r="R613" s="19">
        <v>3720</v>
      </c>
      <c r="S613" s="19">
        <v>0</v>
      </c>
      <c r="T613" s="19">
        <v>28.2</v>
      </c>
      <c r="U613" s="19"/>
      <c r="V613" s="19"/>
      <c r="W613" s="19">
        <v>1003.23</v>
      </c>
      <c r="X613" s="19">
        <v>20898</v>
      </c>
      <c r="Y613" s="19">
        <f t="shared" si="93"/>
        <v>6966</v>
      </c>
      <c r="Z613" s="19">
        <v>6966</v>
      </c>
      <c r="AA613" s="19"/>
      <c r="AB613" s="19">
        <f t="shared" si="94"/>
        <v>42444.43</v>
      </c>
      <c r="AC613" s="19">
        <f t="shared" si="95"/>
        <v>35478.43</v>
      </c>
      <c r="AD613" s="19">
        <f t="shared" si="96"/>
        <v>17739.215</v>
      </c>
      <c r="AE613" s="19" t="s">
        <v>48</v>
      </c>
      <c r="AF613" s="25">
        <v>17585.87</v>
      </c>
      <c r="AG613" s="31">
        <f t="shared" si="97"/>
        <v>8.7197846907773793E-3</v>
      </c>
      <c r="AH613" t="e">
        <f ca="1">IF(_xlfn.XLOOKUP(D613,'参考（不要动）'!A:A,'参考（不要动）'!B:B)&lt;1,"无养老金")</f>
        <v>#NAME?</v>
      </c>
      <c r="AI613" t="e">
        <f>IF(_xlfn.XLOOKUP(D613,'参考（不要动）'!D:D,'参考（不要动）'!E:E)&lt;1,"无公益岗工资")</f>
        <v>#N/A</v>
      </c>
      <c r="AJ613" t="e">
        <f ca="1">IF(_xlfn.XLOOKUP(D613,'参考（不要动）'!G:G,'参考（不要动）'!H:H)&lt;1,"无其他工资")</f>
        <v>#NAME?</v>
      </c>
      <c r="AK613" t="b">
        <f>IF(_xlfn.XLOOKUP(D613,'参考（不要动）'!J:J,'参考（不要动）'!K:K)&lt;1,"无低保金")</f>
        <v>0</v>
      </c>
      <c r="AL613" t="e">
        <f>IF(_xlfn.XLOOKUP(D613,'参考（不要动）'!M:M,'参考（不要动）'!N:N)&lt;1,"无五保金")</f>
        <v>#N/A</v>
      </c>
      <c r="AM613" t="e">
        <f>IF(_xlfn.XLOOKUP(D613,'参考（不要动）'!P:P,'参考（不要动）'!Q:Q)&lt;1,"无产业奖励2000元")</f>
        <v>#N/A</v>
      </c>
      <c r="AN613" t="e">
        <f>_xlfn.XLOOKUP(D613,'参考（不要动）'!S:S,'参考（不要动）'!W:W)</f>
        <v>#N/A</v>
      </c>
      <c r="AO613" t="str">
        <f t="shared" si="98"/>
        <v>合格</v>
      </c>
      <c r="AP613" s="31">
        <f t="shared" si="99"/>
        <v>0.33333333333333298</v>
      </c>
      <c r="AQ613" s="31" t="str">
        <f t="shared" si="90"/>
        <v>合格</v>
      </c>
      <c r="AR613" s="36" t="s">
        <v>2582</v>
      </c>
    </row>
    <row r="614" spans="1:44" ht="15">
      <c r="A614" s="18">
        <v>612</v>
      </c>
      <c r="B614" s="19" t="s">
        <v>2565</v>
      </c>
      <c r="C614" s="19" t="s">
        <v>2583</v>
      </c>
      <c r="D614" s="19" t="s">
        <v>2584</v>
      </c>
      <c r="E614" s="19" t="s">
        <v>2585</v>
      </c>
      <c r="F614" s="19" t="s">
        <v>838</v>
      </c>
      <c r="G614" s="51" t="s">
        <v>2583</v>
      </c>
      <c r="H614" s="19">
        <v>4</v>
      </c>
      <c r="I614" s="19">
        <v>4</v>
      </c>
      <c r="J614" s="19" t="s">
        <v>47</v>
      </c>
      <c r="K614" s="19">
        <f t="shared" si="91"/>
        <v>13300</v>
      </c>
      <c r="L614" s="19">
        <v>7300</v>
      </c>
      <c r="M614" s="19">
        <v>6000</v>
      </c>
      <c r="N614" s="19">
        <v>0</v>
      </c>
      <c r="O614" s="19">
        <f t="shared" si="92"/>
        <v>11254.49</v>
      </c>
      <c r="P614" s="19">
        <v>4295</v>
      </c>
      <c r="Q614" s="19">
        <v>0</v>
      </c>
      <c r="R614" s="19">
        <v>1860</v>
      </c>
      <c r="S614" s="19">
        <v>0</v>
      </c>
      <c r="T614" s="19">
        <v>0</v>
      </c>
      <c r="U614" s="19"/>
      <c r="V614" s="19"/>
      <c r="W614" s="19">
        <v>5099.49</v>
      </c>
      <c r="X614" s="19">
        <v>65865</v>
      </c>
      <c r="Y614" s="19">
        <f t="shared" si="93"/>
        <v>21955</v>
      </c>
      <c r="Z614" s="19">
        <v>21955</v>
      </c>
      <c r="AA614" s="19"/>
      <c r="AB614" s="19">
        <f t="shared" si="94"/>
        <v>90419.49</v>
      </c>
      <c r="AC614" s="19">
        <f t="shared" si="95"/>
        <v>68464.490000000005</v>
      </c>
      <c r="AD614" s="19">
        <f t="shared" si="96"/>
        <v>17116.122500000001</v>
      </c>
      <c r="AE614" s="19" t="s">
        <v>48</v>
      </c>
      <c r="AF614" s="25">
        <v>16726.509999999998</v>
      </c>
      <c r="AG614" s="31">
        <f t="shared" si="97"/>
        <v>2.3293113745784601E-2</v>
      </c>
      <c r="AH614" t="e">
        <f ca="1">IF(_xlfn.XLOOKUP(D614,'参考（不要动）'!A:A,'参考（不要动）'!B:B)&lt;1,"无养老金")</f>
        <v>#NAME?</v>
      </c>
      <c r="AI614" t="b">
        <f>IF(_xlfn.XLOOKUP(D614,'参考（不要动）'!D:D,'参考（不要动）'!E:E)&lt;1,"无公益岗工资")</f>
        <v>0</v>
      </c>
      <c r="AJ614" t="e">
        <f ca="1">IF(_xlfn.XLOOKUP(D614,'参考（不要动）'!G:G,'参考（不要动）'!H:H)&lt;1,"无其他工资")</f>
        <v>#NAME?</v>
      </c>
      <c r="AK614" t="b">
        <f>IF(_xlfn.XLOOKUP(D614,'参考（不要动）'!J:J,'参考（不要动）'!K:K)&lt;1,"无低保金")</f>
        <v>0</v>
      </c>
      <c r="AL614" t="e">
        <f>IF(_xlfn.XLOOKUP(D614,'参考（不要动）'!M:M,'参考（不要动）'!N:N)&lt;1,"无五保金")</f>
        <v>#N/A</v>
      </c>
      <c r="AM614" t="e">
        <f>IF(_xlfn.XLOOKUP(D614,'参考（不要动）'!P:P,'参考（不要动）'!Q:Q)&lt;1,"无产业奖励2000元")</f>
        <v>#N/A</v>
      </c>
      <c r="AN614" t="e">
        <f>_xlfn.XLOOKUP(D614,'参考（不要动）'!S:S,'参考（不要动）'!W:W)</f>
        <v>#N/A</v>
      </c>
      <c r="AO614" t="str">
        <f t="shared" si="98"/>
        <v>合格</v>
      </c>
      <c r="AP614" s="31">
        <f t="shared" si="99"/>
        <v>0.33333333333333298</v>
      </c>
      <c r="AQ614" s="31" t="str">
        <f t="shared" ref="AQ614:AQ677" si="100">IF(AP614&lt;0.2,"支出偏少",IF(AP614&gt;0.8,"支出偏大","合格"))</f>
        <v>合格</v>
      </c>
    </row>
    <row r="615" spans="1:44" ht="15">
      <c r="A615" s="18">
        <v>613</v>
      </c>
      <c r="B615" s="19" t="s">
        <v>2565</v>
      </c>
      <c r="C615" s="19" t="s">
        <v>2586</v>
      </c>
      <c r="D615" s="19" t="s">
        <v>2587</v>
      </c>
      <c r="E615" s="19" t="s">
        <v>2588</v>
      </c>
      <c r="F615" s="19" t="s">
        <v>2589</v>
      </c>
      <c r="G615" s="51" t="s">
        <v>2586</v>
      </c>
      <c r="H615" s="19">
        <v>3</v>
      </c>
      <c r="I615" s="19">
        <v>3</v>
      </c>
      <c r="J615" s="19" t="s">
        <v>47</v>
      </c>
      <c r="K615" s="19">
        <f t="shared" si="91"/>
        <v>60000</v>
      </c>
      <c r="L615" s="19">
        <v>0</v>
      </c>
      <c r="M615" s="19">
        <v>60000</v>
      </c>
      <c r="N615" s="19">
        <v>0</v>
      </c>
      <c r="O615" s="19">
        <f t="shared" si="92"/>
        <v>9790.0400000000009</v>
      </c>
      <c r="P615" s="19">
        <v>4295</v>
      </c>
      <c r="Q615" s="19">
        <v>0</v>
      </c>
      <c r="R615" s="19">
        <v>1860</v>
      </c>
      <c r="S615" s="19">
        <v>0</v>
      </c>
      <c r="T615" s="19">
        <v>28.2</v>
      </c>
      <c r="U615" s="19"/>
      <c r="V615" s="19"/>
      <c r="W615" s="19">
        <v>3606.84</v>
      </c>
      <c r="X615" s="19">
        <v>37695</v>
      </c>
      <c r="Y615" s="19">
        <f t="shared" si="93"/>
        <v>15078</v>
      </c>
      <c r="Z615" s="19">
        <v>15078</v>
      </c>
      <c r="AA615" s="19"/>
      <c r="AB615" s="19">
        <f t="shared" si="94"/>
        <v>107485.04</v>
      </c>
      <c r="AC615" s="19">
        <f t="shared" si="95"/>
        <v>92407.039999999994</v>
      </c>
      <c r="AD615" s="19">
        <f t="shared" si="96"/>
        <v>30802.346666666701</v>
      </c>
      <c r="AE615" s="19" t="s">
        <v>53</v>
      </c>
      <c r="AF615" s="25">
        <v>30525.67</v>
      </c>
      <c r="AG615" s="31">
        <f t="shared" si="97"/>
        <v>9.0637377219469004E-3</v>
      </c>
      <c r="AH615" t="e">
        <f ca="1">IF(_xlfn.XLOOKUP(D615,'参考（不要动）'!A:A,'参考（不要动）'!B:B)&lt;1,"无养老金")</f>
        <v>#NAME?</v>
      </c>
      <c r="AI615" t="e">
        <f>IF(_xlfn.XLOOKUP(D615,'参考（不要动）'!D:D,'参考（不要动）'!E:E)&lt;1,"无公益岗工资")</f>
        <v>#N/A</v>
      </c>
      <c r="AJ615" t="e">
        <f ca="1">IF(_xlfn.XLOOKUP(D615,'参考（不要动）'!G:G,'参考（不要动）'!H:H)&lt;1,"无其他工资")</f>
        <v>#NAME?</v>
      </c>
      <c r="AK615" t="b">
        <f>IF(_xlfn.XLOOKUP(D615,'参考（不要动）'!J:J,'参考（不要动）'!K:K)&lt;1,"无低保金")</f>
        <v>0</v>
      </c>
      <c r="AL615" t="e">
        <f>IF(_xlfn.XLOOKUP(D615,'参考（不要动）'!M:M,'参考（不要动）'!N:N)&lt;1,"无五保金")</f>
        <v>#N/A</v>
      </c>
      <c r="AM615" t="e">
        <f>IF(_xlfn.XLOOKUP(D615,'参考（不要动）'!P:P,'参考（不要动）'!Q:Q)&lt;1,"无产业奖励2000元")</f>
        <v>#N/A</v>
      </c>
      <c r="AN615" t="e">
        <f>_xlfn.XLOOKUP(D615,'参考（不要动）'!S:S,'参考（不要动）'!W:W)</f>
        <v>#N/A</v>
      </c>
      <c r="AO615" t="str">
        <f t="shared" si="98"/>
        <v>合格</v>
      </c>
      <c r="AP615" s="31">
        <f t="shared" si="99"/>
        <v>0.4</v>
      </c>
      <c r="AQ615" s="31" t="str">
        <f t="shared" si="100"/>
        <v>合格</v>
      </c>
    </row>
    <row r="616" spans="1:44" ht="15">
      <c r="A616" s="18">
        <v>614</v>
      </c>
      <c r="B616" s="19" t="s">
        <v>2565</v>
      </c>
      <c r="C616" s="19" t="s">
        <v>2590</v>
      </c>
      <c r="D616" s="19" t="s">
        <v>2591</v>
      </c>
      <c r="E616" s="19" t="s">
        <v>2592</v>
      </c>
      <c r="F616" s="19" t="s">
        <v>2593</v>
      </c>
      <c r="G616" s="51" t="s">
        <v>2590</v>
      </c>
      <c r="H616" s="19">
        <v>2</v>
      </c>
      <c r="I616" s="19">
        <v>2</v>
      </c>
      <c r="J616" s="19" t="s">
        <v>47</v>
      </c>
      <c r="K616" s="19">
        <f t="shared" si="91"/>
        <v>0</v>
      </c>
      <c r="L616" s="19">
        <v>0</v>
      </c>
      <c r="M616" s="19">
        <v>0</v>
      </c>
      <c r="N616" s="19">
        <v>12084</v>
      </c>
      <c r="O616" s="19">
        <f t="shared" si="92"/>
        <v>19362.509999999998</v>
      </c>
      <c r="P616" s="19">
        <v>0</v>
      </c>
      <c r="Q616" s="19">
        <v>0</v>
      </c>
      <c r="R616" s="19">
        <v>3960</v>
      </c>
      <c r="S616" s="19">
        <v>0</v>
      </c>
      <c r="T616" s="19">
        <v>0</v>
      </c>
      <c r="U616" s="19"/>
      <c r="V616" s="19"/>
      <c r="W616" s="35">
        <v>15402.51</v>
      </c>
      <c r="X616" s="19">
        <v>0</v>
      </c>
      <c r="Y616" s="19">
        <f t="shared" si="93"/>
        <v>0</v>
      </c>
      <c r="Z616" s="19">
        <v>0</v>
      </c>
      <c r="AA616" s="19"/>
      <c r="AB616" s="19">
        <f t="shared" si="94"/>
        <v>31446.51</v>
      </c>
      <c r="AC616" s="19">
        <f t="shared" si="95"/>
        <v>31446.51</v>
      </c>
      <c r="AD616" s="19">
        <f t="shared" si="96"/>
        <v>15723.254999999999</v>
      </c>
      <c r="AE616" s="19" t="s">
        <v>53</v>
      </c>
      <c r="AF616" s="25">
        <v>15706.07</v>
      </c>
      <c r="AG616" s="31">
        <f t="shared" si="97"/>
        <v>1.0941629573788701E-3</v>
      </c>
      <c r="AH616" t="e">
        <f ca="1">IF(_xlfn.XLOOKUP(D616,'参考（不要动）'!A:A,'参考（不要动）'!B:B)&lt;1,"无养老金")</f>
        <v>#NAME?</v>
      </c>
      <c r="AI616" t="e">
        <f>IF(_xlfn.XLOOKUP(D616,'参考（不要动）'!D:D,'参考（不要动）'!E:E)&lt;1,"无公益岗工资")</f>
        <v>#N/A</v>
      </c>
      <c r="AJ616" t="e">
        <f ca="1">IF(_xlfn.XLOOKUP(D616,'参考（不要动）'!G:G,'参考（不要动）'!H:H)&lt;1,"无其他工资")</f>
        <v>#NAME?</v>
      </c>
      <c r="AK616" t="e">
        <f>IF(_xlfn.XLOOKUP(D616,'参考（不要动）'!J:J,'参考（不要动）'!K:K)&lt;1,"无低保金")</f>
        <v>#N/A</v>
      </c>
      <c r="AL616" t="e">
        <f>IF(_xlfn.XLOOKUP(D616,'参考（不要动）'!M:M,'参考（不要动）'!N:N)&lt;1,"无五保金")</f>
        <v>#N/A</v>
      </c>
      <c r="AM616" t="e">
        <f>IF(_xlfn.XLOOKUP(D616,'参考（不要动）'!P:P,'参考（不要动）'!Q:Q)&lt;1,"无产业奖励2000元")</f>
        <v>#N/A</v>
      </c>
      <c r="AN616" t="e">
        <f>_xlfn.XLOOKUP(D616,'参考（不要动）'!S:S,'参考（不要动）'!W:W)</f>
        <v>#N/A</v>
      </c>
      <c r="AO616" t="str">
        <f t="shared" si="98"/>
        <v>合格</v>
      </c>
      <c r="AP616" s="31" t="e">
        <f t="shared" si="99"/>
        <v>#DIV/0!</v>
      </c>
      <c r="AQ616" s="31" t="e">
        <f t="shared" si="100"/>
        <v>#DIV/0!</v>
      </c>
      <c r="AR616" s="36" t="s">
        <v>2594</v>
      </c>
    </row>
    <row r="617" spans="1:44" ht="15">
      <c r="A617" s="18">
        <v>615</v>
      </c>
      <c r="B617" s="19" t="s">
        <v>2565</v>
      </c>
      <c r="C617" s="19" t="s">
        <v>2595</v>
      </c>
      <c r="D617" s="19" t="s">
        <v>2596</v>
      </c>
      <c r="E617" s="19" t="s">
        <v>2597</v>
      </c>
      <c r="F617" s="19" t="s">
        <v>2598</v>
      </c>
      <c r="G617" s="51" t="s">
        <v>2595</v>
      </c>
      <c r="H617" s="19">
        <v>2</v>
      </c>
      <c r="I617" s="19">
        <v>2</v>
      </c>
      <c r="J617" s="19" t="s">
        <v>47</v>
      </c>
      <c r="K617" s="19">
        <f t="shared" si="91"/>
        <v>50400</v>
      </c>
      <c r="L617" s="19">
        <v>0</v>
      </c>
      <c r="M617" s="19">
        <v>50400</v>
      </c>
      <c r="N617" s="19">
        <v>9715</v>
      </c>
      <c r="O617" s="19">
        <f t="shared" si="92"/>
        <v>5706.72</v>
      </c>
      <c r="P617" s="19">
        <v>0</v>
      </c>
      <c r="Q617" s="19">
        <v>0</v>
      </c>
      <c r="R617" s="19">
        <v>1860</v>
      </c>
      <c r="S617" s="19">
        <v>0</v>
      </c>
      <c r="T617" s="19">
        <v>0</v>
      </c>
      <c r="U617" s="19"/>
      <c r="V617" s="19"/>
      <c r="W617" s="19">
        <v>3846.72</v>
      </c>
      <c r="X617" s="19">
        <v>0</v>
      </c>
      <c r="Y617" s="19">
        <f t="shared" si="93"/>
        <v>0</v>
      </c>
      <c r="Z617" s="19">
        <v>0</v>
      </c>
      <c r="AA617" s="19"/>
      <c r="AB617" s="19">
        <f t="shared" si="94"/>
        <v>65821.72</v>
      </c>
      <c r="AC617" s="19">
        <f t="shared" si="95"/>
        <v>65821.72</v>
      </c>
      <c r="AD617" s="19">
        <f t="shared" si="96"/>
        <v>32910.86</v>
      </c>
      <c r="AE617" s="19" t="s">
        <v>53</v>
      </c>
      <c r="AF617" s="25">
        <v>32390.560000000001</v>
      </c>
      <c r="AG617" s="31">
        <f t="shared" si="97"/>
        <v>1.6063322153121101E-2</v>
      </c>
      <c r="AH617" t="e">
        <f ca="1">IF(_xlfn.XLOOKUP(D617,'参考（不要动）'!A:A,'参考（不要动）'!B:B)&lt;1,"无养老金")</f>
        <v>#NAME?</v>
      </c>
      <c r="AI617" t="e">
        <f>IF(_xlfn.XLOOKUP(D617,'参考（不要动）'!D:D,'参考（不要动）'!E:E)&lt;1,"无公益岗工资")</f>
        <v>#N/A</v>
      </c>
      <c r="AJ617" t="e">
        <f ca="1">IF(_xlfn.XLOOKUP(D617,'参考（不要动）'!G:G,'参考（不要动）'!H:H)&lt;1,"无其他工资")</f>
        <v>#NAME?</v>
      </c>
      <c r="AK617" t="e">
        <f>IF(_xlfn.XLOOKUP(D617,'参考（不要动）'!J:J,'参考（不要动）'!K:K)&lt;1,"无低保金")</f>
        <v>#N/A</v>
      </c>
      <c r="AL617" t="e">
        <f>IF(_xlfn.XLOOKUP(D617,'参考（不要动）'!M:M,'参考（不要动）'!N:N)&lt;1,"无五保金")</f>
        <v>#N/A</v>
      </c>
      <c r="AM617" t="e">
        <f>IF(_xlfn.XLOOKUP(D617,'参考（不要动）'!P:P,'参考（不要动）'!Q:Q)&lt;1,"无产业奖励2000元")</f>
        <v>#N/A</v>
      </c>
      <c r="AN617" t="e">
        <f>_xlfn.XLOOKUP(D617,'参考（不要动）'!S:S,'参考（不要动）'!W:W)</f>
        <v>#N/A</v>
      </c>
      <c r="AO617" t="str">
        <f t="shared" si="98"/>
        <v>合格</v>
      </c>
      <c r="AP617" s="31" t="e">
        <f t="shared" si="99"/>
        <v>#DIV/0!</v>
      </c>
      <c r="AQ617" s="31" t="e">
        <f t="shared" si="100"/>
        <v>#DIV/0!</v>
      </c>
    </row>
    <row r="618" spans="1:44" ht="15">
      <c r="A618" s="18">
        <v>616</v>
      </c>
      <c r="B618" s="19" t="s">
        <v>2565</v>
      </c>
      <c r="C618" s="19" t="s">
        <v>2599</v>
      </c>
      <c r="D618" s="19" t="s">
        <v>2600</v>
      </c>
      <c r="E618" s="19" t="s">
        <v>2601</v>
      </c>
      <c r="F618" s="19" t="s">
        <v>2602</v>
      </c>
      <c r="G618" s="51" t="s">
        <v>2599</v>
      </c>
      <c r="H618" s="19">
        <v>2</v>
      </c>
      <c r="I618" s="19">
        <v>2</v>
      </c>
      <c r="J618" s="19" t="s">
        <v>47</v>
      </c>
      <c r="K618" s="19">
        <f t="shared" si="91"/>
        <v>48000</v>
      </c>
      <c r="L618" s="19">
        <v>0</v>
      </c>
      <c r="M618" s="19">
        <v>48000</v>
      </c>
      <c r="N618" s="19">
        <v>2735</v>
      </c>
      <c r="O618" s="19">
        <f t="shared" si="92"/>
        <v>1178.3599999999999</v>
      </c>
      <c r="P618" s="19">
        <v>0</v>
      </c>
      <c r="Q618" s="19">
        <v>0</v>
      </c>
      <c r="R618" s="19">
        <v>465</v>
      </c>
      <c r="S618" s="19">
        <v>0</v>
      </c>
      <c r="T618" s="19">
        <v>0</v>
      </c>
      <c r="U618" s="19"/>
      <c r="V618" s="19"/>
      <c r="W618" s="19">
        <v>713.36</v>
      </c>
      <c r="X618" s="19">
        <v>0</v>
      </c>
      <c r="Y618" s="19">
        <f t="shared" si="93"/>
        <v>0</v>
      </c>
      <c r="Z618" s="19">
        <v>0</v>
      </c>
      <c r="AA618" s="19"/>
      <c r="AB618" s="19">
        <f t="shared" si="94"/>
        <v>51913.36</v>
      </c>
      <c r="AC618" s="19">
        <f t="shared" si="95"/>
        <v>51913.36</v>
      </c>
      <c r="AD618" s="19">
        <f t="shared" si="96"/>
        <v>25956.68</v>
      </c>
      <c r="AE618" s="19" t="s">
        <v>53</v>
      </c>
      <c r="AF618" s="25">
        <v>24452.27</v>
      </c>
      <c r="AG618" s="31">
        <f t="shared" si="97"/>
        <v>6.1524349273094102E-2</v>
      </c>
      <c r="AH618" t="e">
        <f ca="1">IF(_xlfn.XLOOKUP(D618,'参考（不要动）'!A:A,'参考（不要动）'!B:B)&lt;1,"无养老金")</f>
        <v>#NAME?</v>
      </c>
      <c r="AI618" t="e">
        <f>IF(_xlfn.XLOOKUP(D618,'参考（不要动）'!D:D,'参考（不要动）'!E:E)&lt;1,"无公益岗工资")</f>
        <v>#N/A</v>
      </c>
      <c r="AJ618" t="e">
        <f ca="1">IF(_xlfn.XLOOKUP(D618,'参考（不要动）'!G:G,'参考（不要动）'!H:H)&lt;1,"无其他工资")</f>
        <v>#NAME?</v>
      </c>
      <c r="AK618" t="e">
        <f>IF(_xlfn.XLOOKUP(D618,'参考（不要动）'!J:J,'参考（不要动）'!K:K)&lt;1,"无低保金")</f>
        <v>#N/A</v>
      </c>
      <c r="AL618" t="e">
        <f>IF(_xlfn.XLOOKUP(D618,'参考（不要动）'!M:M,'参考（不要动）'!N:N)&lt;1,"无五保金")</f>
        <v>#N/A</v>
      </c>
      <c r="AM618" t="e">
        <f>IF(_xlfn.XLOOKUP(D618,'参考（不要动）'!P:P,'参考（不要动）'!Q:Q)&lt;1,"无产业奖励2000元")</f>
        <v>#N/A</v>
      </c>
      <c r="AN618" t="e">
        <f>_xlfn.XLOOKUP(D618,'参考（不要动）'!S:S,'参考（不要动）'!W:W)</f>
        <v>#N/A</v>
      </c>
      <c r="AO618" t="str">
        <f t="shared" si="98"/>
        <v>合格</v>
      </c>
      <c r="AP618" s="31" t="e">
        <f t="shared" si="99"/>
        <v>#DIV/0!</v>
      </c>
      <c r="AQ618" s="31" t="e">
        <f t="shared" si="100"/>
        <v>#DIV/0!</v>
      </c>
    </row>
    <row r="619" spans="1:44" ht="15">
      <c r="A619" s="18">
        <v>617</v>
      </c>
      <c r="B619" s="19" t="s">
        <v>2565</v>
      </c>
      <c r="C619" s="19" t="s">
        <v>2603</v>
      </c>
      <c r="D619" s="19" t="s">
        <v>2604</v>
      </c>
      <c r="E619" s="19" t="s">
        <v>2605</v>
      </c>
      <c r="F619" s="19" t="s">
        <v>2606</v>
      </c>
      <c r="G619" s="51" t="s">
        <v>2607</v>
      </c>
      <c r="H619" s="19">
        <v>5</v>
      </c>
      <c r="I619" s="19">
        <v>5</v>
      </c>
      <c r="J619" s="19" t="s">
        <v>47</v>
      </c>
      <c r="K619" s="19">
        <f t="shared" si="91"/>
        <v>13690</v>
      </c>
      <c r="L619" s="19">
        <v>3190</v>
      </c>
      <c r="M619" s="19">
        <v>10500</v>
      </c>
      <c r="N619" s="19">
        <v>0</v>
      </c>
      <c r="O619" s="19">
        <f t="shared" si="92"/>
        <v>21249.040000000001</v>
      </c>
      <c r="P619" s="19">
        <v>10830</v>
      </c>
      <c r="Q619" s="19">
        <v>0</v>
      </c>
      <c r="R619" s="19">
        <v>3720</v>
      </c>
      <c r="S619" s="19">
        <v>0</v>
      </c>
      <c r="T619" s="19">
        <v>0</v>
      </c>
      <c r="U619" s="19"/>
      <c r="V619" s="19"/>
      <c r="W619" s="19">
        <v>6699.04</v>
      </c>
      <c r="X619" s="19">
        <v>48256</v>
      </c>
      <c r="Y619" s="19">
        <f t="shared" si="93"/>
        <v>18096</v>
      </c>
      <c r="Z619" s="19">
        <v>18096</v>
      </c>
      <c r="AA619" s="19"/>
      <c r="AB619" s="19">
        <f t="shared" si="94"/>
        <v>83195.039999999994</v>
      </c>
      <c r="AC619" s="19">
        <f t="shared" si="95"/>
        <v>65099.040000000001</v>
      </c>
      <c r="AD619" s="19">
        <f t="shared" si="96"/>
        <v>13019.808000000001</v>
      </c>
      <c r="AE619" s="19" t="s">
        <v>48</v>
      </c>
      <c r="AF619" s="25">
        <v>12587.92</v>
      </c>
      <c r="AG619" s="31">
        <f t="shared" si="97"/>
        <v>3.43097191593211E-2</v>
      </c>
      <c r="AH619" t="e">
        <f ca="1">IF(_xlfn.XLOOKUP(D619,'参考（不要动）'!A:A,'参考（不要动）'!B:B)&lt;1,"无养老金")</f>
        <v>#NAME?</v>
      </c>
      <c r="AI619" t="b">
        <f>IF(_xlfn.XLOOKUP(D619,'参考（不要动）'!D:D,'参考（不要动）'!E:E)&lt;1,"无公益岗工资")</f>
        <v>0</v>
      </c>
      <c r="AJ619" t="e">
        <f ca="1">IF(_xlfn.XLOOKUP(D619,'参考（不要动）'!G:G,'参考（不要动）'!H:H)&lt;1,"无其他工资")</f>
        <v>#NAME?</v>
      </c>
      <c r="AK619" t="b">
        <f>IF(_xlfn.XLOOKUP(D619,'参考（不要动）'!J:J,'参考（不要动）'!K:K)&lt;1,"无低保金")</f>
        <v>0</v>
      </c>
      <c r="AL619" t="e">
        <f>IF(_xlfn.XLOOKUP(D619,'参考（不要动）'!M:M,'参考（不要动）'!N:N)&lt;1,"无五保金")</f>
        <v>#N/A</v>
      </c>
      <c r="AM619" t="e">
        <f>IF(_xlfn.XLOOKUP(D619,'参考（不要动）'!P:P,'参考（不要动）'!Q:Q)&lt;1,"无产业奖励2000元")</f>
        <v>#N/A</v>
      </c>
      <c r="AN619" t="e">
        <f>_xlfn.XLOOKUP(D619,'参考（不要动）'!S:S,'参考（不要动）'!W:W)</f>
        <v>#N/A</v>
      </c>
      <c r="AO619" t="str">
        <f t="shared" si="98"/>
        <v>合格</v>
      </c>
      <c r="AP619" s="31">
        <f t="shared" si="99"/>
        <v>0.375</v>
      </c>
      <c r="AQ619" s="31" t="str">
        <f t="shared" si="100"/>
        <v>合格</v>
      </c>
    </row>
    <row r="620" spans="1:44" ht="15">
      <c r="A620" s="18">
        <v>618</v>
      </c>
      <c r="B620" s="19" t="s">
        <v>2565</v>
      </c>
      <c r="C620" s="19" t="s">
        <v>2608</v>
      </c>
      <c r="D620" s="19" t="s">
        <v>2609</v>
      </c>
      <c r="E620" s="19" t="s">
        <v>2610</v>
      </c>
      <c r="F620" s="19" t="s">
        <v>2611</v>
      </c>
      <c r="G620" s="51" t="s">
        <v>2608</v>
      </c>
      <c r="H620" s="19">
        <v>2</v>
      </c>
      <c r="I620" s="19">
        <v>2</v>
      </c>
      <c r="J620" s="19" t="s">
        <v>47</v>
      </c>
      <c r="K620" s="19">
        <f t="shared" si="91"/>
        <v>0</v>
      </c>
      <c r="L620" s="19">
        <v>0</v>
      </c>
      <c r="M620" s="19">
        <v>0</v>
      </c>
      <c r="N620" s="19">
        <v>12134</v>
      </c>
      <c r="O620" s="19">
        <f t="shared" si="92"/>
        <v>17820.45</v>
      </c>
      <c r="P620" s="19">
        <v>0</v>
      </c>
      <c r="Q620" s="19">
        <v>0</v>
      </c>
      <c r="R620" s="19">
        <v>3960</v>
      </c>
      <c r="S620" s="19">
        <v>0</v>
      </c>
      <c r="T620" s="19">
        <v>28.2</v>
      </c>
      <c r="U620" s="19"/>
      <c r="V620" s="19"/>
      <c r="W620" s="19">
        <v>13832.25</v>
      </c>
      <c r="X620" s="19">
        <v>0</v>
      </c>
      <c r="Y620" s="19">
        <f t="shared" si="93"/>
        <v>0</v>
      </c>
      <c r="Z620" s="19">
        <v>0</v>
      </c>
      <c r="AA620" s="19"/>
      <c r="AB620" s="19">
        <f t="shared" si="94"/>
        <v>29954.45</v>
      </c>
      <c r="AC620" s="19">
        <f t="shared" si="95"/>
        <v>29954.45</v>
      </c>
      <c r="AD620" s="19">
        <f t="shared" si="96"/>
        <v>14977.225</v>
      </c>
      <c r="AE620" s="19" t="s">
        <v>53</v>
      </c>
      <c r="AF620" s="25">
        <v>14473.58</v>
      </c>
      <c r="AG620" s="31">
        <f t="shared" si="97"/>
        <v>3.4797541451389399E-2</v>
      </c>
      <c r="AH620" t="e">
        <f ca="1">IF(_xlfn.XLOOKUP(D620,'参考（不要动）'!A:A,'参考（不要动）'!B:B)&lt;1,"无养老金")</f>
        <v>#NAME?</v>
      </c>
      <c r="AI620" t="e">
        <f>IF(_xlfn.XLOOKUP(D620,'参考（不要动）'!D:D,'参考（不要动）'!E:E)&lt;1,"无公益岗工资")</f>
        <v>#N/A</v>
      </c>
      <c r="AJ620" t="e">
        <f ca="1">IF(_xlfn.XLOOKUP(D620,'参考（不要动）'!G:G,'参考（不要动）'!H:H)&lt;1,"无其他工资")</f>
        <v>#NAME?</v>
      </c>
      <c r="AK620" t="e">
        <f>IF(_xlfn.XLOOKUP(D620,'参考（不要动）'!J:J,'参考（不要动）'!K:K)&lt;1,"无低保金")</f>
        <v>#N/A</v>
      </c>
      <c r="AL620" t="e">
        <f>IF(_xlfn.XLOOKUP(D620,'参考（不要动）'!M:M,'参考（不要动）'!N:N)&lt;1,"无五保金")</f>
        <v>#N/A</v>
      </c>
      <c r="AM620" t="e">
        <f>IF(_xlfn.XLOOKUP(D620,'参考（不要动）'!P:P,'参考（不要动）'!Q:Q)&lt;1,"无产业奖励2000元")</f>
        <v>#N/A</v>
      </c>
      <c r="AN620" t="e">
        <f>_xlfn.XLOOKUP(D620,'参考（不要动）'!S:S,'参考（不要动）'!W:W)</f>
        <v>#N/A</v>
      </c>
      <c r="AO620" t="str">
        <f t="shared" si="98"/>
        <v>合格</v>
      </c>
      <c r="AP620" s="31" t="e">
        <f t="shared" si="99"/>
        <v>#DIV/0!</v>
      </c>
      <c r="AQ620" s="31" t="e">
        <f t="shared" si="100"/>
        <v>#DIV/0!</v>
      </c>
    </row>
    <row r="621" spans="1:44" ht="15">
      <c r="A621" s="18">
        <v>619</v>
      </c>
      <c r="B621" s="19" t="s">
        <v>2565</v>
      </c>
      <c r="C621" s="19" t="s">
        <v>2612</v>
      </c>
      <c r="D621" s="19" t="s">
        <v>2613</v>
      </c>
      <c r="E621" s="19" t="s">
        <v>2614</v>
      </c>
      <c r="F621" s="19" t="s">
        <v>2615</v>
      </c>
      <c r="G621" s="51" t="s">
        <v>2616</v>
      </c>
      <c r="H621" s="19">
        <v>3</v>
      </c>
      <c r="I621" s="19">
        <v>3</v>
      </c>
      <c r="J621" s="19" t="s">
        <v>47</v>
      </c>
      <c r="K621" s="19">
        <f t="shared" si="91"/>
        <v>30000</v>
      </c>
      <c r="L621" s="19">
        <v>0</v>
      </c>
      <c r="M621" s="19">
        <v>30000</v>
      </c>
      <c r="N621" s="19">
        <v>0</v>
      </c>
      <c r="O621" s="19">
        <f t="shared" si="92"/>
        <v>3018.04</v>
      </c>
      <c r="P621" s="19">
        <v>0</v>
      </c>
      <c r="Q621" s="19">
        <v>0</v>
      </c>
      <c r="R621" s="19">
        <v>0</v>
      </c>
      <c r="S621" s="19">
        <v>0</v>
      </c>
      <c r="T621" s="19">
        <v>28.2</v>
      </c>
      <c r="U621" s="19"/>
      <c r="V621" s="19"/>
      <c r="W621" s="19">
        <v>2989.84</v>
      </c>
      <c r="X621" s="19">
        <v>105000</v>
      </c>
      <c r="Y621" s="19">
        <f t="shared" si="93"/>
        <v>66000</v>
      </c>
      <c r="Z621" s="19">
        <v>66000</v>
      </c>
      <c r="AA621" s="19"/>
      <c r="AB621" s="19">
        <f t="shared" si="94"/>
        <v>138018.04</v>
      </c>
      <c r="AC621" s="19">
        <f t="shared" si="95"/>
        <v>72018.039999999994</v>
      </c>
      <c r="AD621" s="19">
        <f t="shared" si="96"/>
        <v>24006.0133333333</v>
      </c>
      <c r="AE621" s="19" t="s">
        <v>48</v>
      </c>
      <c r="AF621" s="25">
        <v>23858.66</v>
      </c>
      <c r="AG621" s="31">
        <f t="shared" si="97"/>
        <v>6.1760942707301996E-3</v>
      </c>
      <c r="AH621" t="e">
        <f ca="1">IF(_xlfn.XLOOKUP(D621,'参考（不要动）'!A:A,'参考（不要动）'!B:B)&lt;1,"无养老金")</f>
        <v>#NAME?</v>
      </c>
      <c r="AI621" t="e">
        <f>IF(_xlfn.XLOOKUP(D621,'参考（不要动）'!D:D,'参考（不要动）'!E:E)&lt;1,"无公益岗工资")</f>
        <v>#N/A</v>
      </c>
      <c r="AJ621" t="e">
        <f ca="1">IF(_xlfn.XLOOKUP(D621,'参考（不要动）'!G:G,'参考（不要动）'!H:H)&lt;1,"无其他工资")</f>
        <v>#NAME?</v>
      </c>
      <c r="AK621" t="e">
        <f>IF(_xlfn.XLOOKUP(D621,'参考（不要动）'!J:J,'参考（不要动）'!K:K)&lt;1,"无低保金")</f>
        <v>#N/A</v>
      </c>
      <c r="AL621" t="e">
        <f>IF(_xlfn.XLOOKUP(D621,'参考（不要动）'!M:M,'参考（不要动）'!N:N)&lt;1,"无五保金")</f>
        <v>#N/A</v>
      </c>
      <c r="AM621" t="e">
        <f>IF(_xlfn.XLOOKUP(D621,'参考（不要动）'!P:P,'参考（不要动）'!Q:Q)&lt;1,"无产业奖励2000元")</f>
        <v>#N/A</v>
      </c>
      <c r="AN621" t="e">
        <f>_xlfn.XLOOKUP(D621,'参考（不要动）'!S:S,'参考（不要动）'!W:W)</f>
        <v>#N/A</v>
      </c>
      <c r="AO621" t="str">
        <f t="shared" si="98"/>
        <v>合格</v>
      </c>
      <c r="AP621" s="31">
        <f t="shared" si="99"/>
        <v>0.628571428571429</v>
      </c>
      <c r="AQ621" s="31" t="str">
        <f t="shared" si="100"/>
        <v>合格</v>
      </c>
    </row>
    <row r="622" spans="1:44" ht="15">
      <c r="A622" s="18">
        <v>620</v>
      </c>
      <c r="B622" s="19" t="s">
        <v>2565</v>
      </c>
      <c r="C622" s="19" t="s">
        <v>2617</v>
      </c>
      <c r="D622" s="19" t="s">
        <v>2618</v>
      </c>
      <c r="E622" s="19" t="s">
        <v>2619</v>
      </c>
      <c r="F622" s="19" t="s">
        <v>2620</v>
      </c>
      <c r="G622" s="51" t="s">
        <v>2617</v>
      </c>
      <c r="H622" s="19">
        <v>2</v>
      </c>
      <c r="I622" s="19">
        <v>2</v>
      </c>
      <c r="J622" s="19" t="s">
        <v>47</v>
      </c>
      <c r="K622" s="19">
        <f t="shared" si="91"/>
        <v>0</v>
      </c>
      <c r="L622" s="19">
        <v>0</v>
      </c>
      <c r="M622" s="19">
        <v>0</v>
      </c>
      <c r="N622" s="19">
        <v>0</v>
      </c>
      <c r="O622" s="19">
        <f t="shared" si="92"/>
        <v>10462.51</v>
      </c>
      <c r="P622" s="19">
        <v>5015</v>
      </c>
      <c r="Q622" s="19">
        <v>0</v>
      </c>
      <c r="R622" s="19">
        <v>1980</v>
      </c>
      <c r="S622" s="19">
        <v>0</v>
      </c>
      <c r="T622" s="19">
        <v>0</v>
      </c>
      <c r="U622" s="19"/>
      <c r="V622" s="19"/>
      <c r="W622" s="19">
        <v>3467.51</v>
      </c>
      <c r="X622" s="19">
        <v>52736</v>
      </c>
      <c r="Y622" s="19">
        <f t="shared" si="93"/>
        <v>19776</v>
      </c>
      <c r="Z622" s="19">
        <v>19776</v>
      </c>
      <c r="AA622" s="19"/>
      <c r="AB622" s="19">
        <f t="shared" si="94"/>
        <v>63198.51</v>
      </c>
      <c r="AC622" s="19">
        <f t="shared" si="95"/>
        <v>43422.51</v>
      </c>
      <c r="AD622" s="19">
        <f t="shared" si="96"/>
        <v>21711.255000000001</v>
      </c>
      <c r="AE622" s="19" t="s">
        <v>48</v>
      </c>
      <c r="AF622" s="25">
        <v>21521.61</v>
      </c>
      <c r="AG622" s="31">
        <f t="shared" si="97"/>
        <v>8.8118407498324006E-3</v>
      </c>
      <c r="AH622" t="e">
        <f ca="1">IF(_xlfn.XLOOKUP(D622,'参考（不要动）'!A:A,'参考（不要动）'!B:B)&lt;1,"无养老金")</f>
        <v>#NAME?</v>
      </c>
      <c r="AI622" t="e">
        <f>IF(_xlfn.XLOOKUP(D622,'参考（不要动）'!D:D,'参考（不要动）'!E:E)&lt;1,"无公益岗工资")</f>
        <v>#N/A</v>
      </c>
      <c r="AJ622" t="e">
        <f ca="1">IF(_xlfn.XLOOKUP(D622,'参考（不要动）'!G:G,'参考（不要动）'!H:H)&lt;1,"无其他工资")</f>
        <v>#NAME?</v>
      </c>
      <c r="AK622" t="b">
        <f>IF(_xlfn.XLOOKUP(D622,'参考（不要动）'!J:J,'参考（不要动）'!K:K)&lt;1,"无低保金")</f>
        <v>0</v>
      </c>
      <c r="AL622" t="e">
        <f>IF(_xlfn.XLOOKUP(D622,'参考（不要动）'!M:M,'参考（不要动）'!N:N)&lt;1,"无五保金")</f>
        <v>#N/A</v>
      </c>
      <c r="AM622" t="e">
        <f>IF(_xlfn.XLOOKUP(D622,'参考（不要动）'!P:P,'参考（不要动）'!Q:Q)&lt;1,"无产业奖励2000元")</f>
        <v>#N/A</v>
      </c>
      <c r="AN622" t="e">
        <f>_xlfn.XLOOKUP(D622,'参考（不要动）'!S:S,'参考（不要动）'!W:W)</f>
        <v>#N/A</v>
      </c>
      <c r="AO622" t="str">
        <f t="shared" si="98"/>
        <v>合格</v>
      </c>
      <c r="AP622" s="31">
        <f t="shared" si="99"/>
        <v>0.375</v>
      </c>
      <c r="AQ622" s="31" t="str">
        <f t="shared" si="100"/>
        <v>合格</v>
      </c>
    </row>
    <row r="623" spans="1:44" ht="15">
      <c r="A623" s="18">
        <v>621</v>
      </c>
      <c r="B623" s="19" t="s">
        <v>2565</v>
      </c>
      <c r="C623" s="19" t="s">
        <v>2621</v>
      </c>
      <c r="D623" s="19" t="s">
        <v>2622</v>
      </c>
      <c r="E623" s="19" t="s">
        <v>2623</v>
      </c>
      <c r="F623" s="19" t="s">
        <v>2624</v>
      </c>
      <c r="G623" s="51" t="s">
        <v>2621</v>
      </c>
      <c r="H623" s="19">
        <v>3</v>
      </c>
      <c r="I623" s="19">
        <v>3.83</v>
      </c>
      <c r="J623" s="19" t="s">
        <v>47</v>
      </c>
      <c r="K623" s="19">
        <f t="shared" si="91"/>
        <v>96000</v>
      </c>
      <c r="L623" s="19">
        <v>0</v>
      </c>
      <c r="M623" s="35">
        <v>96000</v>
      </c>
      <c r="N623" s="19">
        <v>0</v>
      </c>
      <c r="O623" s="19">
        <f t="shared" si="92"/>
        <v>18780.72</v>
      </c>
      <c r="P623" s="19">
        <v>8455</v>
      </c>
      <c r="Q623" s="19">
        <v>0</v>
      </c>
      <c r="R623" s="19">
        <v>3410</v>
      </c>
      <c r="S623" s="19">
        <v>0</v>
      </c>
      <c r="T623" s="19">
        <v>28.2</v>
      </c>
      <c r="U623" s="19"/>
      <c r="V623" s="19"/>
      <c r="W623" s="19">
        <v>6887.52</v>
      </c>
      <c r="X623" s="19">
        <v>49170</v>
      </c>
      <c r="Y623" s="19">
        <f t="shared" si="93"/>
        <v>19668</v>
      </c>
      <c r="Z623" s="19">
        <v>19668</v>
      </c>
      <c r="AA623" s="19"/>
      <c r="AB623" s="19">
        <f t="shared" si="94"/>
        <v>163950.72</v>
      </c>
      <c r="AC623" s="19">
        <f t="shared" si="95"/>
        <v>144282.72</v>
      </c>
      <c r="AD623" s="19">
        <f t="shared" si="96"/>
        <v>37671.728459530001</v>
      </c>
      <c r="AE623" s="19" t="s">
        <v>53</v>
      </c>
      <c r="AF623" s="25">
        <v>37600.5</v>
      </c>
      <c r="AG623" s="31">
        <f t="shared" si="97"/>
        <v>1.8943487328626099E-3</v>
      </c>
      <c r="AH623" t="e">
        <f ca="1">IF(_xlfn.XLOOKUP(D623,'参考（不要动）'!A:A,'参考（不要动）'!B:B)&lt;1,"无养老金")</f>
        <v>#NAME?</v>
      </c>
      <c r="AI623" t="e">
        <f>IF(_xlfn.XLOOKUP(D623,'参考（不要动）'!D:D,'参考（不要动）'!E:E)&lt;1,"无公益岗工资")</f>
        <v>#N/A</v>
      </c>
      <c r="AJ623" t="e">
        <f ca="1">IF(_xlfn.XLOOKUP(D623,'参考（不要动）'!G:G,'参考（不要动）'!H:H)&lt;1,"无其他工资")</f>
        <v>#NAME?</v>
      </c>
      <c r="AK623" t="b">
        <f>IF(_xlfn.XLOOKUP(D623,'参考（不要动）'!J:J,'参考（不要动）'!K:K)&lt;1,"无低保金")</f>
        <v>0</v>
      </c>
      <c r="AL623" t="e">
        <f>IF(_xlfn.XLOOKUP(D623,'参考（不要动）'!M:M,'参考（不要动）'!N:N)&lt;1,"无五保金")</f>
        <v>#N/A</v>
      </c>
      <c r="AM623" t="e">
        <f>IF(_xlfn.XLOOKUP(D623,'参考（不要动）'!P:P,'参考（不要动）'!Q:Q)&lt;1,"无产业奖励2000元")</f>
        <v>#N/A</v>
      </c>
      <c r="AN623" t="e">
        <f>_xlfn.XLOOKUP(D623,'参考（不要动）'!S:S,'参考（不要动）'!W:W)</f>
        <v>#N/A</v>
      </c>
      <c r="AO623" t="str">
        <f t="shared" si="98"/>
        <v>合格</v>
      </c>
      <c r="AP623" s="31">
        <f t="shared" si="99"/>
        <v>0.4</v>
      </c>
      <c r="AQ623" s="31" t="str">
        <f t="shared" si="100"/>
        <v>合格</v>
      </c>
      <c r="AR623" s="36" t="s">
        <v>2582</v>
      </c>
    </row>
    <row r="624" spans="1:44" ht="15">
      <c r="A624" s="18">
        <v>622</v>
      </c>
      <c r="B624" s="19" t="s">
        <v>2565</v>
      </c>
      <c r="C624" s="19" t="s">
        <v>2625</v>
      </c>
      <c r="D624" s="19" t="s">
        <v>2626</v>
      </c>
      <c r="E624" s="19" t="s">
        <v>2627</v>
      </c>
      <c r="F624" s="19" t="s">
        <v>2628</v>
      </c>
      <c r="G624" s="51" t="s">
        <v>2625</v>
      </c>
      <c r="H624" s="19">
        <v>2</v>
      </c>
      <c r="I624" s="19">
        <v>2</v>
      </c>
      <c r="J624" s="19" t="s">
        <v>47</v>
      </c>
      <c r="K624" s="19">
        <f t="shared" si="91"/>
        <v>0</v>
      </c>
      <c r="L624" s="19">
        <v>0</v>
      </c>
      <c r="M624" s="19">
        <v>0</v>
      </c>
      <c r="N624" s="19">
        <v>10336</v>
      </c>
      <c r="O624" s="19">
        <f t="shared" si="92"/>
        <v>13777.28</v>
      </c>
      <c r="P624" s="19">
        <v>0</v>
      </c>
      <c r="Q624" s="19">
        <v>0</v>
      </c>
      <c r="R624" s="19">
        <v>3960</v>
      </c>
      <c r="S624" s="19">
        <v>0</v>
      </c>
      <c r="T624" s="19">
        <v>28.2</v>
      </c>
      <c r="U624" s="19"/>
      <c r="V624" s="19"/>
      <c r="W624" s="19">
        <v>9789.08</v>
      </c>
      <c r="X624" s="19">
        <v>0</v>
      </c>
      <c r="Y624" s="19">
        <f t="shared" si="93"/>
        <v>0</v>
      </c>
      <c r="Z624" s="19">
        <v>0</v>
      </c>
      <c r="AA624" s="19"/>
      <c r="AB624" s="19">
        <f t="shared" si="94"/>
        <v>24113.279999999999</v>
      </c>
      <c r="AC624" s="19">
        <f t="shared" si="95"/>
        <v>24113.279999999999</v>
      </c>
      <c r="AD624" s="19">
        <f t="shared" si="96"/>
        <v>12056.64</v>
      </c>
      <c r="AE624" s="19" t="s">
        <v>124</v>
      </c>
      <c r="AF624" s="25">
        <v>11066.22</v>
      </c>
      <c r="AG624" s="30">
        <f t="shared" si="97"/>
        <v>8.9499395457527497E-2</v>
      </c>
      <c r="AH624" t="e">
        <f ca="1">IF(_xlfn.XLOOKUP(D624,'参考（不要动）'!A:A,'参考（不要动）'!B:B)&lt;1,"无养老金")</f>
        <v>#NAME?</v>
      </c>
      <c r="AI624" t="e">
        <f>IF(_xlfn.XLOOKUP(D624,'参考（不要动）'!D:D,'参考（不要动）'!E:E)&lt;1,"无公益岗工资")</f>
        <v>#N/A</v>
      </c>
      <c r="AJ624" t="e">
        <f ca="1">IF(_xlfn.XLOOKUP(D624,'参考（不要动）'!G:G,'参考（不要动）'!H:H)&lt;1,"无其他工资")</f>
        <v>#NAME?</v>
      </c>
      <c r="AK624" t="e">
        <f>IF(_xlfn.XLOOKUP(D624,'参考（不要动）'!J:J,'参考（不要动）'!K:K)&lt;1,"无低保金")</f>
        <v>#N/A</v>
      </c>
      <c r="AL624" t="e">
        <f>IF(_xlfn.XLOOKUP(D624,'参考（不要动）'!M:M,'参考（不要动）'!N:N)&lt;1,"无五保金")</f>
        <v>#N/A</v>
      </c>
      <c r="AM624" t="e">
        <f>IF(_xlfn.XLOOKUP(D624,'参考（不要动）'!P:P,'参考（不要动）'!Q:Q)&lt;1,"无产业奖励2000元")</f>
        <v>#N/A</v>
      </c>
      <c r="AN624" t="e">
        <f>_xlfn.XLOOKUP(D624,'参考（不要动）'!S:S,'参考（不要动）'!W:W)</f>
        <v>#N/A</v>
      </c>
      <c r="AO624" t="str">
        <f t="shared" si="98"/>
        <v>合格</v>
      </c>
      <c r="AP624" s="31" t="e">
        <f t="shared" si="99"/>
        <v>#DIV/0!</v>
      </c>
      <c r="AQ624" s="31" t="e">
        <f t="shared" si="100"/>
        <v>#DIV/0!</v>
      </c>
    </row>
    <row r="625" spans="1:43" ht="15">
      <c r="A625" s="18">
        <v>623</v>
      </c>
      <c r="B625" s="19" t="s">
        <v>2565</v>
      </c>
      <c r="C625" s="19" t="s">
        <v>2629</v>
      </c>
      <c r="D625" s="19" t="s">
        <v>2630</v>
      </c>
      <c r="E625" s="19" t="s">
        <v>2631</v>
      </c>
      <c r="F625" s="19" t="s">
        <v>2632</v>
      </c>
      <c r="G625" s="51" t="s">
        <v>2629</v>
      </c>
      <c r="H625" s="19">
        <v>1</v>
      </c>
      <c r="I625" s="19">
        <v>1</v>
      </c>
      <c r="J625" s="19" t="s">
        <v>47</v>
      </c>
      <c r="K625" s="19">
        <f t="shared" si="91"/>
        <v>0</v>
      </c>
      <c r="L625" s="19">
        <v>0</v>
      </c>
      <c r="M625" s="19">
        <v>0</v>
      </c>
      <c r="N625" s="19">
        <v>4800</v>
      </c>
      <c r="O625" s="19">
        <f t="shared" si="92"/>
        <v>9496.1200000000008</v>
      </c>
      <c r="P625" s="19">
        <v>0</v>
      </c>
      <c r="Q625" s="19">
        <v>0</v>
      </c>
      <c r="R625" s="19">
        <v>1980</v>
      </c>
      <c r="S625" s="19">
        <v>0</v>
      </c>
      <c r="T625" s="19">
        <v>28.2</v>
      </c>
      <c r="U625" s="19"/>
      <c r="V625" s="19"/>
      <c r="W625" s="19">
        <v>7487.92</v>
      </c>
      <c r="X625" s="19">
        <v>0</v>
      </c>
      <c r="Y625" s="19">
        <f t="shared" si="93"/>
        <v>0</v>
      </c>
      <c r="Z625" s="19">
        <v>0</v>
      </c>
      <c r="AA625" s="19"/>
      <c r="AB625" s="19">
        <f t="shared" si="94"/>
        <v>14296.12</v>
      </c>
      <c r="AC625" s="19">
        <f t="shared" si="95"/>
        <v>14296.12</v>
      </c>
      <c r="AD625" s="19">
        <f t="shared" si="96"/>
        <v>14296.12</v>
      </c>
      <c r="AE625" s="19" t="s">
        <v>53</v>
      </c>
      <c r="AF625" s="25">
        <v>13993.1</v>
      </c>
      <c r="AG625" s="31">
        <f t="shared" si="97"/>
        <v>2.1654958515268299E-2</v>
      </c>
      <c r="AH625" t="e">
        <f ca="1">IF(_xlfn.XLOOKUP(D625,'参考（不要动）'!A:A,'参考（不要动）'!B:B)&lt;1,"无养老金")</f>
        <v>#NAME?</v>
      </c>
      <c r="AI625" t="e">
        <f>IF(_xlfn.XLOOKUP(D625,'参考（不要动）'!D:D,'参考（不要动）'!E:E)&lt;1,"无公益岗工资")</f>
        <v>#N/A</v>
      </c>
      <c r="AJ625" t="e">
        <f ca="1">IF(_xlfn.XLOOKUP(D625,'参考（不要动）'!G:G,'参考（不要动）'!H:H)&lt;1,"无其他工资")</f>
        <v>#NAME?</v>
      </c>
      <c r="AK625" t="e">
        <f>IF(_xlfn.XLOOKUP(D625,'参考（不要动）'!J:J,'参考（不要动）'!K:K)&lt;1,"无低保金")</f>
        <v>#N/A</v>
      </c>
      <c r="AL625" t="e">
        <f>IF(_xlfn.XLOOKUP(D625,'参考（不要动）'!M:M,'参考（不要动）'!N:N)&lt;1,"无五保金")</f>
        <v>#N/A</v>
      </c>
      <c r="AM625" t="e">
        <f>IF(_xlfn.XLOOKUP(D625,'参考（不要动）'!P:P,'参考（不要动）'!Q:Q)&lt;1,"无产业奖励2000元")</f>
        <v>#N/A</v>
      </c>
      <c r="AN625" t="e">
        <f>_xlfn.XLOOKUP(D625,'参考（不要动）'!S:S,'参考（不要动）'!W:W)</f>
        <v>#N/A</v>
      </c>
      <c r="AO625" t="str">
        <f t="shared" si="98"/>
        <v>合格</v>
      </c>
      <c r="AP625" s="31" t="e">
        <f t="shared" si="99"/>
        <v>#DIV/0!</v>
      </c>
      <c r="AQ625" s="31" t="e">
        <f t="shared" si="100"/>
        <v>#DIV/0!</v>
      </c>
    </row>
    <row r="626" spans="1:43" ht="15">
      <c r="A626" s="18">
        <v>624</v>
      </c>
      <c r="B626" s="19" t="s">
        <v>2565</v>
      </c>
      <c r="C626" s="19" t="s">
        <v>2633</v>
      </c>
      <c r="D626" s="19" t="s">
        <v>2634</v>
      </c>
      <c r="E626" s="19" t="s">
        <v>2635</v>
      </c>
      <c r="F626" s="19" t="s">
        <v>2636</v>
      </c>
      <c r="G626" s="51" t="s">
        <v>2633</v>
      </c>
      <c r="H626" s="19">
        <v>4</v>
      </c>
      <c r="I626" s="19">
        <v>4</v>
      </c>
      <c r="J626" s="19" t="s">
        <v>47</v>
      </c>
      <c r="K626" s="19">
        <f t="shared" si="91"/>
        <v>48000</v>
      </c>
      <c r="L626" s="19">
        <v>0</v>
      </c>
      <c r="M626" s="19">
        <v>48000</v>
      </c>
      <c r="N626" s="19"/>
      <c r="O626" s="19">
        <f t="shared" si="92"/>
        <v>20118.55</v>
      </c>
      <c r="P626" s="19">
        <v>9830</v>
      </c>
      <c r="Q626" s="19">
        <v>0</v>
      </c>
      <c r="R626" s="19">
        <v>3720</v>
      </c>
      <c r="S626" s="19">
        <v>0</v>
      </c>
      <c r="T626" s="19">
        <v>28.2</v>
      </c>
      <c r="U626" s="19"/>
      <c r="V626" s="19"/>
      <c r="W626" s="19">
        <v>6540.35</v>
      </c>
      <c r="X626" s="19">
        <v>61575</v>
      </c>
      <c r="Y626" s="19">
        <f t="shared" si="93"/>
        <v>21030</v>
      </c>
      <c r="Z626" s="19">
        <v>21030</v>
      </c>
      <c r="AA626" s="19"/>
      <c r="AB626" s="19">
        <f t="shared" si="94"/>
        <v>129693.55</v>
      </c>
      <c r="AC626" s="19">
        <f t="shared" si="95"/>
        <v>108663.55</v>
      </c>
      <c r="AD626" s="19">
        <f t="shared" si="96"/>
        <v>27165.887500000001</v>
      </c>
      <c r="AE626" s="19" t="s">
        <v>48</v>
      </c>
      <c r="AF626" s="25">
        <v>26042.53</v>
      </c>
      <c r="AG626" s="31">
        <f t="shared" si="97"/>
        <v>4.3135497971971297E-2</v>
      </c>
      <c r="AH626" t="e">
        <f ca="1">IF(_xlfn.XLOOKUP(D626,'参考（不要动）'!A:A,'参考（不要动）'!B:B)&lt;1,"无养老金")</f>
        <v>#NAME?</v>
      </c>
      <c r="AI626" t="e">
        <f>IF(_xlfn.XLOOKUP(D626,'参考（不要动）'!D:D,'参考（不要动）'!E:E)&lt;1,"无公益岗工资")</f>
        <v>#N/A</v>
      </c>
      <c r="AJ626" t="e">
        <f ca="1">IF(_xlfn.XLOOKUP(D626,'参考（不要动）'!G:G,'参考（不要动）'!H:H)&lt;1,"无其他工资")</f>
        <v>#NAME?</v>
      </c>
      <c r="AK626" t="b">
        <f>IF(_xlfn.XLOOKUP(D626,'参考（不要动）'!J:J,'参考（不要动）'!K:K)&lt;1,"无低保金")</f>
        <v>0</v>
      </c>
      <c r="AL626" t="e">
        <f>IF(_xlfn.XLOOKUP(D626,'参考（不要动）'!M:M,'参考（不要动）'!N:N)&lt;1,"无五保金")</f>
        <v>#N/A</v>
      </c>
      <c r="AM626" t="e">
        <f>IF(_xlfn.XLOOKUP(D626,'参考（不要动）'!P:P,'参考（不要动）'!Q:Q)&lt;1,"无产业奖励2000元")</f>
        <v>#N/A</v>
      </c>
      <c r="AN626" t="e">
        <f>_xlfn.XLOOKUP(D626,'参考（不要动）'!S:S,'参考（不要动）'!W:W)</f>
        <v>#N/A</v>
      </c>
      <c r="AO626" t="str">
        <f t="shared" si="98"/>
        <v>合格</v>
      </c>
      <c r="AP626" s="31">
        <f t="shared" si="99"/>
        <v>0.34153471376370298</v>
      </c>
      <c r="AQ626" s="31" t="str">
        <f t="shared" si="100"/>
        <v>合格</v>
      </c>
    </row>
    <row r="627" spans="1:43" ht="15">
      <c r="A627" s="18">
        <v>625</v>
      </c>
      <c r="B627" s="19" t="s">
        <v>2565</v>
      </c>
      <c r="C627" s="19" t="s">
        <v>2637</v>
      </c>
      <c r="D627" s="19" t="s">
        <v>2638</v>
      </c>
      <c r="E627" s="19" t="s">
        <v>2639</v>
      </c>
      <c r="F627" s="19" t="s">
        <v>2640</v>
      </c>
      <c r="G627" s="51" t="s">
        <v>2641</v>
      </c>
      <c r="H627" s="19">
        <v>5</v>
      </c>
      <c r="I627" s="19">
        <v>5</v>
      </c>
      <c r="J627" s="19" t="s">
        <v>47</v>
      </c>
      <c r="K627" s="19">
        <f t="shared" si="91"/>
        <v>37300</v>
      </c>
      <c r="L627" s="19">
        <v>7300</v>
      </c>
      <c r="M627" s="19">
        <v>30000</v>
      </c>
      <c r="N627" s="19">
        <v>0</v>
      </c>
      <c r="O627" s="19">
        <f t="shared" si="92"/>
        <v>12482.12</v>
      </c>
      <c r="P627" s="19">
        <v>5535</v>
      </c>
      <c r="Q627" s="19">
        <v>0</v>
      </c>
      <c r="R627" s="19">
        <v>1860</v>
      </c>
      <c r="S627" s="19">
        <v>0</v>
      </c>
      <c r="T627" s="19">
        <v>28.2</v>
      </c>
      <c r="U627" s="19"/>
      <c r="V627" s="19"/>
      <c r="W627" s="19">
        <v>5058.92</v>
      </c>
      <c r="X627" s="19">
        <v>49275</v>
      </c>
      <c r="Y627" s="19">
        <f t="shared" si="93"/>
        <v>19710</v>
      </c>
      <c r="Z627" s="19">
        <v>19710</v>
      </c>
      <c r="AA627" s="19"/>
      <c r="AB627" s="19">
        <f t="shared" si="94"/>
        <v>99057.12</v>
      </c>
      <c r="AC627" s="19">
        <f t="shared" si="95"/>
        <v>79347.12</v>
      </c>
      <c r="AD627" s="19">
        <f t="shared" si="96"/>
        <v>15869.424000000001</v>
      </c>
      <c r="AE627" s="19" t="s">
        <v>48</v>
      </c>
      <c r="AF627" s="25">
        <v>15367.43</v>
      </c>
      <c r="AG627" s="31">
        <f t="shared" si="97"/>
        <v>3.26660996666326E-2</v>
      </c>
      <c r="AH627" t="e">
        <f ca="1">IF(_xlfn.XLOOKUP(D627,'参考（不要动）'!A:A,'参考（不要动）'!B:B)&lt;1,"无养老金")</f>
        <v>#NAME?</v>
      </c>
      <c r="AI627" t="b">
        <f>IF(_xlfn.XLOOKUP(D627,'参考（不要动）'!D:D,'参考（不要动）'!E:E)&lt;1,"无公益岗工资")</f>
        <v>0</v>
      </c>
      <c r="AJ627" t="e">
        <f ca="1">IF(_xlfn.XLOOKUP(D627,'参考（不要动）'!G:G,'参考（不要动）'!H:H)&lt;1,"无其他工资")</f>
        <v>#NAME?</v>
      </c>
      <c r="AK627" t="b">
        <f>IF(_xlfn.XLOOKUP(D627,'参考（不要动）'!J:J,'参考（不要动）'!K:K)&lt;1,"无低保金")</f>
        <v>0</v>
      </c>
      <c r="AL627" t="e">
        <f>IF(_xlfn.XLOOKUP(D627,'参考（不要动）'!M:M,'参考（不要动）'!N:N)&lt;1,"无五保金")</f>
        <v>#N/A</v>
      </c>
      <c r="AM627" t="e">
        <f>IF(_xlfn.XLOOKUP(D627,'参考（不要动）'!P:P,'参考（不要动）'!Q:Q)&lt;1,"无产业奖励2000元")</f>
        <v>#N/A</v>
      </c>
      <c r="AN627" t="e">
        <f>_xlfn.XLOOKUP(D627,'参考（不要动）'!S:S,'参考（不要动）'!W:W)</f>
        <v>#N/A</v>
      </c>
      <c r="AO627" t="str">
        <f t="shared" si="98"/>
        <v>合格</v>
      </c>
      <c r="AP627" s="31">
        <f t="shared" si="99"/>
        <v>0.4</v>
      </c>
      <c r="AQ627" s="31" t="str">
        <f t="shared" si="100"/>
        <v>合格</v>
      </c>
    </row>
    <row r="628" spans="1:43" ht="15">
      <c r="A628" s="18">
        <v>626</v>
      </c>
      <c r="B628" s="19" t="s">
        <v>2565</v>
      </c>
      <c r="C628" s="19" t="s">
        <v>2642</v>
      </c>
      <c r="D628" s="19" t="s">
        <v>2643</v>
      </c>
      <c r="E628" s="19" t="s">
        <v>2644</v>
      </c>
      <c r="F628" s="19" t="s">
        <v>2645</v>
      </c>
      <c r="G628" s="51" t="s">
        <v>2642</v>
      </c>
      <c r="H628" s="19">
        <v>4</v>
      </c>
      <c r="I628" s="19">
        <v>4</v>
      </c>
      <c r="J628" s="19" t="s">
        <v>47</v>
      </c>
      <c r="K628" s="19">
        <f t="shared" si="91"/>
        <v>55300</v>
      </c>
      <c r="L628" s="19">
        <v>7300</v>
      </c>
      <c r="M628" s="19">
        <v>48000</v>
      </c>
      <c r="N628" s="19">
        <v>0</v>
      </c>
      <c r="O628" s="19">
        <f t="shared" si="92"/>
        <v>1532.79</v>
      </c>
      <c r="P628" s="19">
        <v>0</v>
      </c>
      <c r="Q628" s="19">
        <v>0</v>
      </c>
      <c r="R628" s="19">
        <v>0</v>
      </c>
      <c r="S628" s="19">
        <v>0</v>
      </c>
      <c r="T628" s="19">
        <v>28.2</v>
      </c>
      <c r="U628" s="19"/>
      <c r="V628" s="19"/>
      <c r="W628" s="19">
        <v>1504.59</v>
      </c>
      <c r="X628" s="19">
        <v>18890</v>
      </c>
      <c r="Y628" s="19">
        <f t="shared" si="93"/>
        <v>7559</v>
      </c>
      <c r="Z628" s="19">
        <v>7559</v>
      </c>
      <c r="AA628" s="19"/>
      <c r="AB628" s="19">
        <f t="shared" si="94"/>
        <v>75722.789999999994</v>
      </c>
      <c r="AC628" s="19">
        <f t="shared" si="95"/>
        <v>68163.789999999994</v>
      </c>
      <c r="AD628" s="19">
        <f t="shared" si="96"/>
        <v>17040.947499999998</v>
      </c>
      <c r="AE628" s="19" t="s">
        <v>48</v>
      </c>
      <c r="AF628" s="25">
        <v>16251.11</v>
      </c>
      <c r="AG628" s="31">
        <f t="shared" si="97"/>
        <v>4.8602064720501999E-2</v>
      </c>
      <c r="AH628" t="e">
        <f ca="1">IF(_xlfn.XLOOKUP(D628,'参考（不要动）'!A:A,'参考（不要动）'!B:B)&lt;1,"无养老金")</f>
        <v>#NAME?</v>
      </c>
      <c r="AI628" t="b">
        <f>IF(_xlfn.XLOOKUP(D628,'参考（不要动）'!D:D,'参考（不要动）'!E:E)&lt;1,"无公益岗工资")</f>
        <v>0</v>
      </c>
      <c r="AJ628" t="e">
        <f ca="1">IF(_xlfn.XLOOKUP(D628,'参考（不要动）'!G:G,'参考（不要动）'!H:H)&lt;1,"无其他工资")</f>
        <v>#NAME?</v>
      </c>
      <c r="AK628" t="e">
        <f>IF(_xlfn.XLOOKUP(D628,'参考（不要动）'!J:J,'参考（不要动）'!K:K)&lt;1,"无低保金")</f>
        <v>#N/A</v>
      </c>
      <c r="AL628" t="e">
        <f>IF(_xlfn.XLOOKUP(D628,'参考（不要动）'!M:M,'参考（不要动）'!N:N)&lt;1,"无五保金")</f>
        <v>#N/A</v>
      </c>
      <c r="AM628" t="e">
        <f>IF(_xlfn.XLOOKUP(D628,'参考（不要动）'!P:P,'参考（不要动）'!Q:Q)&lt;1,"无产业奖励2000元")</f>
        <v>#N/A</v>
      </c>
      <c r="AN628" t="e">
        <f>_xlfn.XLOOKUP(D628,'参考（不要动）'!S:S,'参考（不要动）'!W:W)</f>
        <v>#N/A</v>
      </c>
      <c r="AO628" t="str">
        <f t="shared" si="98"/>
        <v>合格</v>
      </c>
      <c r="AP628" s="31">
        <f t="shared" si="99"/>
        <v>0.40015881418740101</v>
      </c>
      <c r="AQ628" s="31" t="str">
        <f t="shared" si="100"/>
        <v>合格</v>
      </c>
    </row>
    <row r="629" spans="1:43" ht="15">
      <c r="A629" s="18">
        <v>627</v>
      </c>
      <c r="B629" s="19" t="s">
        <v>2565</v>
      </c>
      <c r="C629" s="19" t="s">
        <v>2646</v>
      </c>
      <c r="D629" s="19" t="s">
        <v>2647</v>
      </c>
      <c r="E629" s="19" t="s">
        <v>2648</v>
      </c>
      <c r="F629" s="19" t="s">
        <v>2649</v>
      </c>
      <c r="G629" s="51" t="s">
        <v>2646</v>
      </c>
      <c r="H629" s="19">
        <v>6</v>
      </c>
      <c r="I629" s="19">
        <v>6</v>
      </c>
      <c r="J629" s="19" t="s">
        <v>47</v>
      </c>
      <c r="K629" s="19">
        <f t="shared" si="91"/>
        <v>36000</v>
      </c>
      <c r="L629" s="19">
        <v>0</v>
      </c>
      <c r="M629" s="19">
        <v>36000</v>
      </c>
      <c r="N629" s="19">
        <v>0</v>
      </c>
      <c r="O629" s="19">
        <f t="shared" si="92"/>
        <v>11537.4</v>
      </c>
      <c r="P629" s="19">
        <v>0</v>
      </c>
      <c r="Q629" s="19">
        <v>0</v>
      </c>
      <c r="R629" s="19">
        <v>3720</v>
      </c>
      <c r="S629" s="19">
        <v>0</v>
      </c>
      <c r="T629" s="19">
        <v>151.41999999999999</v>
      </c>
      <c r="U629" s="19"/>
      <c r="V629" s="19"/>
      <c r="W629" s="19">
        <v>7665.98</v>
      </c>
      <c r="X629" s="19">
        <v>180000</v>
      </c>
      <c r="Y629" s="19">
        <f t="shared" si="93"/>
        <v>72000</v>
      </c>
      <c r="Z629" s="19">
        <v>72000</v>
      </c>
      <c r="AA629" s="19"/>
      <c r="AB629" s="19">
        <f t="shared" si="94"/>
        <v>227537.4</v>
      </c>
      <c r="AC629" s="19">
        <f t="shared" si="95"/>
        <v>155537.4</v>
      </c>
      <c r="AD629" s="19">
        <f t="shared" si="96"/>
        <v>25922.9</v>
      </c>
      <c r="AE629" s="19" t="s">
        <v>53</v>
      </c>
      <c r="AF629" s="25">
        <v>25604.81</v>
      </c>
      <c r="AG629" s="31">
        <f t="shared" si="97"/>
        <v>1.2423056449159401E-2</v>
      </c>
      <c r="AH629" t="e">
        <f ca="1">IF(_xlfn.XLOOKUP(D629,'参考（不要动）'!A:A,'参考（不要动）'!B:B)&lt;1,"无养老金")</f>
        <v>#NAME?</v>
      </c>
      <c r="AI629" t="e">
        <f>IF(_xlfn.XLOOKUP(D629,'参考（不要动）'!D:D,'参考（不要动）'!E:E)&lt;1,"无公益岗工资")</f>
        <v>#N/A</v>
      </c>
      <c r="AJ629" t="e">
        <f ca="1">IF(_xlfn.XLOOKUP(D629,'参考（不要动）'!G:G,'参考（不要动）'!H:H)&lt;1,"无其他工资")</f>
        <v>#NAME?</v>
      </c>
      <c r="AK629" t="e">
        <f>IF(_xlfn.XLOOKUP(D629,'参考（不要动）'!J:J,'参考（不要动）'!K:K)&lt;1,"无低保金")</f>
        <v>#N/A</v>
      </c>
      <c r="AL629" t="e">
        <f>IF(_xlfn.XLOOKUP(D629,'参考（不要动）'!M:M,'参考（不要动）'!N:N)&lt;1,"无五保金")</f>
        <v>#N/A</v>
      </c>
      <c r="AM629" t="e">
        <f>IF(_xlfn.XLOOKUP(D629,'参考（不要动）'!P:P,'参考（不要动）'!Q:Q)&lt;1,"无产业奖励2000元")</f>
        <v>#N/A</v>
      </c>
      <c r="AN629" t="e">
        <f>_xlfn.XLOOKUP(D629,'参考（不要动）'!S:S,'参考（不要动）'!W:W)</f>
        <v>#N/A</v>
      </c>
      <c r="AO629" t="str">
        <f t="shared" si="98"/>
        <v>合格</v>
      </c>
      <c r="AP629" s="31">
        <f t="shared" si="99"/>
        <v>0.4</v>
      </c>
      <c r="AQ629" s="31" t="str">
        <f t="shared" si="100"/>
        <v>合格</v>
      </c>
    </row>
    <row r="630" spans="1:43" ht="15">
      <c r="A630" s="18">
        <v>628</v>
      </c>
      <c r="B630" s="19" t="s">
        <v>2565</v>
      </c>
      <c r="C630" s="19" t="s">
        <v>2650</v>
      </c>
      <c r="D630" s="19" t="s">
        <v>2651</v>
      </c>
      <c r="E630" s="19" t="s">
        <v>2652</v>
      </c>
      <c r="F630" s="19" t="s">
        <v>2653</v>
      </c>
      <c r="G630" s="51" t="s">
        <v>2650</v>
      </c>
      <c r="H630" s="19">
        <v>2</v>
      </c>
      <c r="I630" s="19">
        <v>2</v>
      </c>
      <c r="J630" s="19" t="s">
        <v>47</v>
      </c>
      <c r="K630" s="19">
        <f t="shared" si="91"/>
        <v>23300</v>
      </c>
      <c r="L630" s="19">
        <v>7300</v>
      </c>
      <c r="M630" s="19">
        <v>16000</v>
      </c>
      <c r="N630" s="19">
        <v>0</v>
      </c>
      <c r="O630" s="19">
        <f t="shared" si="92"/>
        <v>12481.4</v>
      </c>
      <c r="P630" s="19">
        <v>4295</v>
      </c>
      <c r="Q630" s="19">
        <v>0</v>
      </c>
      <c r="R630" s="19">
        <v>2015</v>
      </c>
      <c r="S630" s="19">
        <v>0</v>
      </c>
      <c r="T630" s="19">
        <v>56.4</v>
      </c>
      <c r="U630" s="19"/>
      <c r="V630" s="19">
        <v>1200</v>
      </c>
      <c r="W630" s="19">
        <v>4915</v>
      </c>
      <c r="X630" s="19">
        <v>45735</v>
      </c>
      <c r="Y630" s="19">
        <f t="shared" si="93"/>
        <v>15250</v>
      </c>
      <c r="Z630" s="19">
        <v>15250</v>
      </c>
      <c r="AA630" s="19"/>
      <c r="AB630" s="19">
        <f t="shared" si="94"/>
        <v>81516.399999999994</v>
      </c>
      <c r="AC630" s="19">
        <f t="shared" si="95"/>
        <v>66266.399999999994</v>
      </c>
      <c r="AD630" s="19">
        <f t="shared" si="96"/>
        <v>33133.199999999997</v>
      </c>
      <c r="AE630" s="19" t="s">
        <v>48</v>
      </c>
      <c r="AF630" s="25">
        <v>29625.08</v>
      </c>
      <c r="AG630" s="30">
        <f t="shared" si="97"/>
        <v>0.118417232966122</v>
      </c>
      <c r="AH630" t="e">
        <f ca="1">IF(_xlfn.XLOOKUP(D630,'参考（不要动）'!A:A,'参考（不要动）'!B:B)&lt;1,"无养老金")</f>
        <v>#NAME?</v>
      </c>
      <c r="AI630" t="b">
        <f>IF(_xlfn.XLOOKUP(D630,'参考（不要动）'!D:D,'参考（不要动）'!E:E)&lt;1,"无公益岗工资")</f>
        <v>0</v>
      </c>
      <c r="AJ630" t="e">
        <f ca="1">IF(_xlfn.XLOOKUP(D630,'参考（不要动）'!G:G,'参考（不要动）'!H:H)&lt;1,"无其他工资")</f>
        <v>#NAME?</v>
      </c>
      <c r="AK630" t="b">
        <f>IF(_xlfn.XLOOKUP(D630,'参考（不要动）'!J:J,'参考（不要动）'!K:K)&lt;1,"无低保金")</f>
        <v>0</v>
      </c>
      <c r="AL630" t="e">
        <f>IF(_xlfn.XLOOKUP(D630,'参考（不要动）'!M:M,'参考（不要动）'!N:N)&lt;1,"无五保金")</f>
        <v>#N/A</v>
      </c>
      <c r="AM630" t="e">
        <f>IF(_xlfn.XLOOKUP(D630,'参考（不要动）'!P:P,'参考（不要动）'!Q:Q)&lt;1,"无产业奖励2000元")</f>
        <v>#N/A</v>
      </c>
      <c r="AN630">
        <v>0</v>
      </c>
      <c r="AO630" t="str">
        <f t="shared" si="98"/>
        <v>合格</v>
      </c>
      <c r="AP630" s="31">
        <f t="shared" si="99"/>
        <v>0.33344265879523299</v>
      </c>
      <c r="AQ630" s="31" t="str">
        <f t="shared" si="100"/>
        <v>合格</v>
      </c>
    </row>
    <row r="631" spans="1:43" ht="15">
      <c r="A631" s="18">
        <v>629</v>
      </c>
      <c r="B631" s="19" t="s">
        <v>2565</v>
      </c>
      <c r="C631" s="19" t="s">
        <v>2654</v>
      </c>
      <c r="D631" s="19" t="s">
        <v>2655</v>
      </c>
      <c r="E631" s="19" t="s">
        <v>2656</v>
      </c>
      <c r="F631" s="19" t="s">
        <v>2657</v>
      </c>
      <c r="G631" s="51" t="s">
        <v>2654</v>
      </c>
      <c r="H631" s="19">
        <v>3</v>
      </c>
      <c r="I631" s="19">
        <v>3</v>
      </c>
      <c r="J631" s="19" t="s">
        <v>47</v>
      </c>
      <c r="K631" s="19">
        <f t="shared" si="91"/>
        <v>27000</v>
      </c>
      <c r="L631" s="19">
        <v>0</v>
      </c>
      <c r="M631" s="19">
        <v>27000</v>
      </c>
      <c r="N631" s="19">
        <v>0</v>
      </c>
      <c r="O631" s="19">
        <f t="shared" si="92"/>
        <v>23416.31</v>
      </c>
      <c r="P631" s="19">
        <v>8590</v>
      </c>
      <c r="Q631" s="19">
        <v>0</v>
      </c>
      <c r="R631" s="19">
        <v>3720</v>
      </c>
      <c r="S631" s="19">
        <v>9540</v>
      </c>
      <c r="T631" s="19">
        <v>28.2</v>
      </c>
      <c r="U631" s="19"/>
      <c r="V631" s="19"/>
      <c r="W631" s="19">
        <v>1538.11</v>
      </c>
      <c r="X631" s="19">
        <v>19950</v>
      </c>
      <c r="Y631" s="19">
        <f t="shared" si="93"/>
        <v>7980</v>
      </c>
      <c r="Z631" s="19">
        <v>7980</v>
      </c>
      <c r="AA631" s="19"/>
      <c r="AB631" s="19">
        <f t="shared" si="94"/>
        <v>70366.31</v>
      </c>
      <c r="AC631" s="19">
        <f t="shared" si="95"/>
        <v>62386.31</v>
      </c>
      <c r="AD631" s="19">
        <f t="shared" si="96"/>
        <v>20795.436666666701</v>
      </c>
      <c r="AE631" s="19" t="s">
        <v>48</v>
      </c>
      <c r="AF631" s="25">
        <v>19415.04</v>
      </c>
      <c r="AG631" s="31">
        <f t="shared" si="97"/>
        <v>7.1099347035427196E-2</v>
      </c>
      <c r="AH631" t="e">
        <f ca="1">IF(_xlfn.XLOOKUP(D631,'参考（不要动）'!A:A,'参考（不要动）'!B:B)&lt;1,"无养老金")</f>
        <v>#NAME?</v>
      </c>
      <c r="AI631" t="e">
        <f>IF(_xlfn.XLOOKUP(D631,'参考（不要动）'!D:D,'参考（不要动）'!E:E)&lt;1,"无公益岗工资")</f>
        <v>#N/A</v>
      </c>
      <c r="AJ631" t="e">
        <f ca="1">IF(_xlfn.XLOOKUP(D631,'参考（不要动）'!G:G,'参考（不要动）'!H:H)&lt;1,"无其他工资")</f>
        <v>#NAME?</v>
      </c>
      <c r="AK631" t="b">
        <f>IF(_xlfn.XLOOKUP(D631,'参考（不要动）'!J:J,'参考（不要动）'!K:K)&lt;1,"无低保金")</f>
        <v>0</v>
      </c>
      <c r="AL631" t="e">
        <f>IF(_xlfn.XLOOKUP(D631,'参考（不要动）'!M:M,'参考（不要动）'!N:N)&lt;1,"无五保金")</f>
        <v>#N/A</v>
      </c>
      <c r="AM631" t="e">
        <f>IF(_xlfn.XLOOKUP(D631,'参考（不要动）'!P:P,'参考（不要动）'!Q:Q)&lt;1,"无产业奖励2000元")</f>
        <v>#N/A</v>
      </c>
      <c r="AN631" t="e">
        <f>_xlfn.XLOOKUP(D631,'参考（不要动）'!S:S,'参考（不要动）'!W:W)</f>
        <v>#N/A</v>
      </c>
      <c r="AO631" t="str">
        <f t="shared" si="98"/>
        <v>合格</v>
      </c>
      <c r="AP631" s="31">
        <f t="shared" si="99"/>
        <v>0.4</v>
      </c>
      <c r="AQ631" s="31" t="str">
        <f t="shared" si="100"/>
        <v>合格</v>
      </c>
    </row>
    <row r="632" spans="1:43" ht="15">
      <c r="A632" s="18">
        <v>630</v>
      </c>
      <c r="B632" s="19" t="s">
        <v>2565</v>
      </c>
      <c r="C632" s="19" t="s">
        <v>2658</v>
      </c>
      <c r="D632" s="19" t="s">
        <v>2659</v>
      </c>
      <c r="E632" s="19" t="s">
        <v>2660</v>
      </c>
      <c r="F632" s="19" t="s">
        <v>2661</v>
      </c>
      <c r="G632" s="51" t="s">
        <v>2658</v>
      </c>
      <c r="H632" s="19">
        <v>2</v>
      </c>
      <c r="I632" s="19">
        <v>2</v>
      </c>
      <c r="J632" s="19" t="s">
        <v>47</v>
      </c>
      <c r="K632" s="19">
        <f t="shared" si="91"/>
        <v>37300</v>
      </c>
      <c r="L632" s="19">
        <v>7300</v>
      </c>
      <c r="M632" s="19">
        <v>30000</v>
      </c>
      <c r="N632" s="19">
        <v>0</v>
      </c>
      <c r="O632" s="19">
        <f t="shared" si="92"/>
        <v>3483.55</v>
      </c>
      <c r="P632" s="19">
        <v>0</v>
      </c>
      <c r="Q632" s="19">
        <v>0</v>
      </c>
      <c r="R632" s="19">
        <v>0</v>
      </c>
      <c r="S632" s="19">
        <v>0</v>
      </c>
      <c r="T632" s="19">
        <v>28.2</v>
      </c>
      <c r="U632" s="19"/>
      <c r="V632" s="19"/>
      <c r="W632" s="19">
        <v>3455.35</v>
      </c>
      <c r="X632" s="19">
        <v>43485</v>
      </c>
      <c r="Y632" s="19">
        <f t="shared" si="93"/>
        <v>17394</v>
      </c>
      <c r="Z632" s="19">
        <v>17394</v>
      </c>
      <c r="AA632" s="19"/>
      <c r="AB632" s="19">
        <f t="shared" si="94"/>
        <v>84268.55</v>
      </c>
      <c r="AC632" s="19">
        <f t="shared" si="95"/>
        <v>66874.55</v>
      </c>
      <c r="AD632" s="19">
        <f t="shared" si="96"/>
        <v>33437.275000000001</v>
      </c>
      <c r="AE632" s="19" t="s">
        <v>48</v>
      </c>
      <c r="AF632" s="25">
        <v>31058.7</v>
      </c>
      <c r="AG632" s="31">
        <f t="shared" si="97"/>
        <v>7.6583211789289299E-2</v>
      </c>
      <c r="AH632" t="e">
        <f ca="1">IF(_xlfn.XLOOKUP(D632,'参考（不要动）'!A:A,'参考（不要动）'!B:B)&lt;1,"无养老金")</f>
        <v>#NAME?</v>
      </c>
      <c r="AI632" t="b">
        <f>IF(_xlfn.XLOOKUP(D632,'参考（不要动）'!D:D,'参考（不要动）'!E:E)&lt;1,"无公益岗工资")</f>
        <v>0</v>
      </c>
      <c r="AJ632" t="e">
        <f ca="1">IF(_xlfn.XLOOKUP(D632,'参考（不要动）'!G:G,'参考（不要动）'!H:H)&lt;1,"无其他工资")</f>
        <v>#NAME?</v>
      </c>
      <c r="AK632" t="e">
        <f>IF(_xlfn.XLOOKUP(D632,'参考（不要动）'!J:J,'参考（不要动）'!K:K)&lt;1,"无低保金")</f>
        <v>#N/A</v>
      </c>
      <c r="AL632" t="e">
        <f>IF(_xlfn.XLOOKUP(D632,'参考（不要动）'!M:M,'参考（不要动）'!N:N)&lt;1,"无五保金")</f>
        <v>#N/A</v>
      </c>
      <c r="AM632" t="e">
        <f>IF(_xlfn.XLOOKUP(D632,'参考（不要动）'!P:P,'参考（不要动）'!Q:Q)&lt;1,"无产业奖励2000元")</f>
        <v>#N/A</v>
      </c>
      <c r="AN632" t="e">
        <f>_xlfn.XLOOKUP(D632,'参考（不要动）'!S:S,'参考（不要动）'!W:W)</f>
        <v>#N/A</v>
      </c>
      <c r="AO632" t="str">
        <f t="shared" si="98"/>
        <v>合格</v>
      </c>
      <c r="AP632" s="31">
        <f t="shared" si="99"/>
        <v>0.4</v>
      </c>
      <c r="AQ632" s="31" t="str">
        <f t="shared" si="100"/>
        <v>合格</v>
      </c>
    </row>
    <row r="633" spans="1:43" ht="15">
      <c r="A633" s="18">
        <v>631</v>
      </c>
      <c r="B633" s="19" t="s">
        <v>2565</v>
      </c>
      <c r="C633" s="19" t="s">
        <v>2662</v>
      </c>
      <c r="D633" s="19" t="s">
        <v>2663</v>
      </c>
      <c r="E633" s="19" t="s">
        <v>2664</v>
      </c>
      <c r="F633" s="19" t="s">
        <v>2665</v>
      </c>
      <c r="G633" s="51" t="s">
        <v>2662</v>
      </c>
      <c r="H633" s="19">
        <v>3</v>
      </c>
      <c r="I633" s="19">
        <v>3</v>
      </c>
      <c r="J633" s="19" t="s">
        <v>47</v>
      </c>
      <c r="K633" s="19">
        <f t="shared" si="91"/>
        <v>91300</v>
      </c>
      <c r="L633" s="19">
        <v>7300</v>
      </c>
      <c r="M633" s="19">
        <v>84000</v>
      </c>
      <c r="N633" s="19">
        <v>0</v>
      </c>
      <c r="O633" s="19">
        <f t="shared" si="92"/>
        <v>2884.91</v>
      </c>
      <c r="P633" s="19">
        <v>0</v>
      </c>
      <c r="Q633" s="19">
        <v>0</v>
      </c>
      <c r="R633" s="19">
        <v>0</v>
      </c>
      <c r="S633" s="19">
        <v>0</v>
      </c>
      <c r="T633" s="19">
        <v>28.2</v>
      </c>
      <c r="U633" s="19"/>
      <c r="V633" s="19"/>
      <c r="W633" s="19">
        <v>2856.71</v>
      </c>
      <c r="X633" s="19">
        <v>32925</v>
      </c>
      <c r="Y633" s="19">
        <f t="shared" si="93"/>
        <v>13170</v>
      </c>
      <c r="Z633" s="19">
        <v>13170</v>
      </c>
      <c r="AA633" s="19"/>
      <c r="AB633" s="19">
        <f t="shared" si="94"/>
        <v>127109.91</v>
      </c>
      <c r="AC633" s="19">
        <f t="shared" si="95"/>
        <v>113939.91</v>
      </c>
      <c r="AD633" s="19">
        <f t="shared" si="96"/>
        <v>37979.97</v>
      </c>
      <c r="AE633" s="19" t="s">
        <v>48</v>
      </c>
      <c r="AF633" s="25">
        <v>33083.57</v>
      </c>
      <c r="AG633" s="30">
        <f t="shared" si="97"/>
        <v>0.14800095636595501</v>
      </c>
      <c r="AH633" t="e">
        <f ca="1">IF(_xlfn.XLOOKUP(D633,'参考（不要动）'!A:A,'参考（不要动）'!B:B)&lt;1,"无养老金")</f>
        <v>#NAME?</v>
      </c>
      <c r="AI633" t="b">
        <f>IF(_xlfn.XLOOKUP(D633,'参考（不要动）'!D:D,'参考（不要动）'!E:E)&lt;1,"无公益岗工资")</f>
        <v>0</v>
      </c>
      <c r="AJ633" t="e">
        <f ca="1">IF(_xlfn.XLOOKUP(D633,'参考（不要动）'!G:G,'参考（不要动）'!H:H)&lt;1,"无其他工资")</f>
        <v>#NAME?</v>
      </c>
      <c r="AK633" t="e">
        <f>IF(_xlfn.XLOOKUP(D633,'参考（不要动）'!J:J,'参考（不要动）'!K:K)&lt;1,"无低保金")</f>
        <v>#N/A</v>
      </c>
      <c r="AL633" t="e">
        <f>IF(_xlfn.XLOOKUP(D633,'参考（不要动）'!M:M,'参考（不要动）'!N:N)&lt;1,"无五保金")</f>
        <v>#N/A</v>
      </c>
      <c r="AM633" t="e">
        <f>IF(_xlfn.XLOOKUP(D633,'参考（不要动）'!P:P,'参考（不要动）'!Q:Q)&lt;1,"无产业奖励2000元")</f>
        <v>#N/A</v>
      </c>
      <c r="AN633" t="e">
        <f>_xlfn.XLOOKUP(D633,'参考（不要动）'!S:S,'参考（不要动）'!W:W)</f>
        <v>#N/A</v>
      </c>
      <c r="AO633" t="str">
        <f t="shared" si="98"/>
        <v>合格</v>
      </c>
      <c r="AP633" s="31">
        <f t="shared" si="99"/>
        <v>0.4</v>
      </c>
      <c r="AQ633" s="31" t="str">
        <f t="shared" si="100"/>
        <v>合格</v>
      </c>
    </row>
    <row r="634" spans="1:43" ht="15">
      <c r="A634" s="18">
        <v>632</v>
      </c>
      <c r="B634" s="19" t="s">
        <v>2565</v>
      </c>
      <c r="C634" s="19" t="s">
        <v>2666</v>
      </c>
      <c r="D634" s="19" t="s">
        <v>2667</v>
      </c>
      <c r="E634" s="19" t="s">
        <v>2668</v>
      </c>
      <c r="F634" s="19" t="s">
        <v>2669</v>
      </c>
      <c r="G634" s="51" t="s">
        <v>2666</v>
      </c>
      <c r="H634" s="19">
        <v>3</v>
      </c>
      <c r="I634" s="19">
        <v>3</v>
      </c>
      <c r="J634" s="19" t="s">
        <v>47</v>
      </c>
      <c r="K634" s="19">
        <f t="shared" si="91"/>
        <v>63000</v>
      </c>
      <c r="L634" s="19">
        <v>0</v>
      </c>
      <c r="M634" s="19">
        <v>63000</v>
      </c>
      <c r="N634" s="19">
        <v>10705</v>
      </c>
      <c r="O634" s="19">
        <f t="shared" si="92"/>
        <v>5516.11</v>
      </c>
      <c r="P634" s="19">
        <v>0</v>
      </c>
      <c r="Q634" s="19">
        <v>0</v>
      </c>
      <c r="R634" s="19">
        <v>0</v>
      </c>
      <c r="S634" s="19">
        <v>0</v>
      </c>
      <c r="T634" s="19">
        <v>0</v>
      </c>
      <c r="U634" s="19"/>
      <c r="V634" s="19">
        <v>2400</v>
      </c>
      <c r="W634" s="19">
        <v>3116.11</v>
      </c>
      <c r="X634" s="19">
        <v>0</v>
      </c>
      <c r="Y634" s="19">
        <f t="shared" si="93"/>
        <v>0</v>
      </c>
      <c r="Z634" s="19">
        <v>0</v>
      </c>
      <c r="AA634" s="19"/>
      <c r="AB634" s="19">
        <f t="shared" si="94"/>
        <v>79221.11</v>
      </c>
      <c r="AC634" s="19">
        <f t="shared" si="95"/>
        <v>79221.11</v>
      </c>
      <c r="AD634" s="19">
        <f t="shared" si="96"/>
        <v>26407.0366666667</v>
      </c>
      <c r="AE634" s="19" t="s">
        <v>48</v>
      </c>
      <c r="AF634" s="25">
        <v>23510.48</v>
      </c>
      <c r="AG634" s="30">
        <f t="shared" si="97"/>
        <v>0.123202787295993</v>
      </c>
      <c r="AH634" t="e">
        <f ca="1">IF(_xlfn.XLOOKUP(D634,'参考（不要动）'!A:A,'参考（不要动）'!B:B)&lt;1,"无养老金")</f>
        <v>#NAME?</v>
      </c>
      <c r="AI634" t="e">
        <f>IF(_xlfn.XLOOKUP(D634,'参考（不要动）'!D:D,'参考（不要动）'!E:E)&lt;1,"无公益岗工资")</f>
        <v>#N/A</v>
      </c>
      <c r="AJ634" t="e">
        <f ca="1">IF(_xlfn.XLOOKUP(D634,'参考（不要动）'!G:G,'参考（不要动）'!H:H)&lt;1,"无其他工资")</f>
        <v>#NAME?</v>
      </c>
      <c r="AK634" t="e">
        <f>IF(_xlfn.XLOOKUP(D634,'参考（不要动）'!J:J,'参考（不要动）'!K:K)&lt;1,"无低保金")</f>
        <v>#N/A</v>
      </c>
      <c r="AL634" t="e">
        <f>IF(_xlfn.XLOOKUP(D634,'参考（不要动）'!M:M,'参考（不要动）'!N:N)&lt;1,"无五保金")</f>
        <v>#N/A</v>
      </c>
      <c r="AM634" t="e">
        <f>IF(_xlfn.XLOOKUP(D634,'参考（不要动）'!P:P,'参考（不要动）'!Q:Q)&lt;1,"无产业奖励2000元")</f>
        <v>#N/A</v>
      </c>
      <c r="AN634">
        <v>0</v>
      </c>
      <c r="AO634" t="str">
        <f t="shared" si="98"/>
        <v>合格</v>
      </c>
      <c r="AP634" s="31" t="e">
        <f t="shared" si="99"/>
        <v>#DIV/0!</v>
      </c>
      <c r="AQ634" s="31" t="e">
        <f t="shared" si="100"/>
        <v>#DIV/0!</v>
      </c>
    </row>
    <row r="635" spans="1:43" ht="15">
      <c r="A635" s="18">
        <v>633</v>
      </c>
      <c r="B635" s="19" t="s">
        <v>2670</v>
      </c>
      <c r="C635" s="19" t="s">
        <v>2671</v>
      </c>
      <c r="D635" s="19" t="s">
        <v>2672</v>
      </c>
      <c r="E635" s="19" t="s">
        <v>2673</v>
      </c>
      <c r="F635" s="19" t="s">
        <v>2674</v>
      </c>
      <c r="G635" s="51" t="s">
        <v>2675</v>
      </c>
      <c r="H635" s="19">
        <v>1</v>
      </c>
      <c r="I635" s="19">
        <v>1</v>
      </c>
      <c r="J635" s="19" t="s">
        <v>47</v>
      </c>
      <c r="K635" s="19">
        <f t="shared" si="91"/>
        <v>0</v>
      </c>
      <c r="L635" s="19"/>
      <c r="M635" s="19"/>
      <c r="N635" s="19">
        <v>7300</v>
      </c>
      <c r="O635" s="19">
        <f t="shared" si="92"/>
        <v>12191</v>
      </c>
      <c r="P635" s="19"/>
      <c r="Q635" s="19">
        <v>9630</v>
      </c>
      <c r="R635" s="19">
        <v>2040</v>
      </c>
      <c r="S635" s="19"/>
      <c r="T635" s="19"/>
      <c r="U635" s="19"/>
      <c r="V635" s="19"/>
      <c r="W635" s="19">
        <v>521</v>
      </c>
      <c r="X635" s="19">
        <v>8500</v>
      </c>
      <c r="Y635" s="19">
        <f t="shared" si="93"/>
        <v>2200</v>
      </c>
      <c r="Z635" s="19">
        <v>2200</v>
      </c>
      <c r="AA635" s="19"/>
      <c r="AB635" s="19">
        <f t="shared" si="94"/>
        <v>27991</v>
      </c>
      <c r="AC635" s="19">
        <f t="shared" si="95"/>
        <v>25791</v>
      </c>
      <c r="AD635" s="19">
        <f t="shared" si="96"/>
        <v>25791</v>
      </c>
      <c r="AE635" s="19" t="s">
        <v>48</v>
      </c>
      <c r="AF635" s="25">
        <v>25707.9</v>
      </c>
      <c r="AG635" s="31">
        <f t="shared" si="97"/>
        <v>3.2324693965667599E-3</v>
      </c>
      <c r="AH635" t="e">
        <f ca="1">IF(_xlfn.XLOOKUP(D635,'参考（不要动）'!A:A,'参考（不要动）'!B:B)&lt;1,"无养老金")</f>
        <v>#NAME?</v>
      </c>
      <c r="AI635" t="e">
        <f>IF(_xlfn.XLOOKUP(D635,'参考（不要动）'!D:D,'参考（不要动）'!E:E)&lt;1,"无公益岗工资")</f>
        <v>#N/A</v>
      </c>
      <c r="AJ635" t="e">
        <f ca="1">IF(_xlfn.XLOOKUP(D635,'参考（不要动）'!G:G,'参考（不要动）'!H:H)&lt;1,"无其他工资")</f>
        <v>#NAME?</v>
      </c>
      <c r="AK635" t="e">
        <f>IF(_xlfn.XLOOKUP(D635,'参考（不要动）'!J:J,'参考（不要动）'!K:K)&lt;1,"无低保金")</f>
        <v>#N/A</v>
      </c>
      <c r="AL635" t="b">
        <f>IF(_xlfn.XLOOKUP(D635,'参考（不要动）'!M:M,'参考（不要动）'!N:N)&lt;1,"无五保金")</f>
        <v>0</v>
      </c>
      <c r="AM635" t="e">
        <f>IF(_xlfn.XLOOKUP(D635,'参考（不要动）'!P:P,'参考（不要动）'!Q:Q)&lt;1,"无产业奖励2000元")</f>
        <v>#N/A</v>
      </c>
      <c r="AN635" t="e">
        <f>_xlfn.XLOOKUP(D635,'参考（不要动）'!S:S,'参考（不要动）'!W:W)</f>
        <v>#N/A</v>
      </c>
      <c r="AO635" t="str">
        <f t="shared" si="98"/>
        <v>合格</v>
      </c>
      <c r="AP635" s="31">
        <f t="shared" si="99"/>
        <v>0.25882352941176501</v>
      </c>
      <c r="AQ635" s="31" t="str">
        <f t="shared" si="100"/>
        <v>合格</v>
      </c>
    </row>
    <row r="636" spans="1:43" ht="15">
      <c r="A636" s="18">
        <v>634</v>
      </c>
      <c r="B636" s="19" t="s">
        <v>2670</v>
      </c>
      <c r="C636" s="19" t="s">
        <v>2676</v>
      </c>
      <c r="D636" s="19" t="s">
        <v>2677</v>
      </c>
      <c r="E636" s="19" t="s">
        <v>2678</v>
      </c>
      <c r="F636" s="19" t="s">
        <v>2679</v>
      </c>
      <c r="G636" s="51" t="s">
        <v>2680</v>
      </c>
      <c r="H636" s="19">
        <v>1</v>
      </c>
      <c r="I636" s="19">
        <v>1</v>
      </c>
      <c r="J636" s="19" t="s">
        <v>47</v>
      </c>
      <c r="K636" s="19">
        <f t="shared" si="91"/>
        <v>8760</v>
      </c>
      <c r="L636" s="19">
        <v>8760</v>
      </c>
      <c r="M636" s="19"/>
      <c r="N636" s="19">
        <v>4800</v>
      </c>
      <c r="O636" s="19">
        <f t="shared" si="92"/>
        <v>5889.6</v>
      </c>
      <c r="P636" s="19">
        <v>4320</v>
      </c>
      <c r="Q636" s="19"/>
      <c r="R636" s="19"/>
      <c r="S636" s="19"/>
      <c r="T636" s="19"/>
      <c r="U636" s="19"/>
      <c r="V636" s="19"/>
      <c r="W636" s="19">
        <v>1569.6</v>
      </c>
      <c r="X636" s="19">
        <v>15500</v>
      </c>
      <c r="Y636" s="19">
        <f t="shared" si="93"/>
        <v>4800</v>
      </c>
      <c r="Z636" s="19">
        <v>4800</v>
      </c>
      <c r="AA636" s="19"/>
      <c r="AB636" s="19">
        <f t="shared" si="94"/>
        <v>34949.599999999999</v>
      </c>
      <c r="AC636" s="19">
        <f t="shared" si="95"/>
        <v>30149.599999999999</v>
      </c>
      <c r="AD636" s="19">
        <f t="shared" si="96"/>
        <v>30149.599999999999</v>
      </c>
      <c r="AE636" s="19" t="s">
        <v>48</v>
      </c>
      <c r="AF636" s="25">
        <v>29955.35</v>
      </c>
      <c r="AG636" s="31">
        <f t="shared" si="97"/>
        <v>6.4846513227186497E-3</v>
      </c>
      <c r="AH636" t="e">
        <f ca="1">IF(_xlfn.XLOOKUP(D636,'参考（不要动）'!A:A,'参考（不要动）'!B:B)&lt;1,"无养老金")</f>
        <v>#NAME?</v>
      </c>
      <c r="AI636" t="b">
        <f>IF(_xlfn.XLOOKUP(D636,'参考（不要动）'!D:D,'参考（不要动）'!E:E)&lt;1,"无公益岗工资")</f>
        <v>0</v>
      </c>
      <c r="AJ636" t="e">
        <f ca="1">IF(_xlfn.XLOOKUP(D636,'参考（不要动）'!G:G,'参考（不要动）'!H:H)&lt;1,"无其他工资")</f>
        <v>#NAME?</v>
      </c>
      <c r="AK636" t="b">
        <f>IF(_xlfn.XLOOKUP(D636,'参考（不要动）'!J:J,'参考（不要动）'!K:K)&lt;1,"无低保金")</f>
        <v>0</v>
      </c>
      <c r="AL636" t="e">
        <f>IF(_xlfn.XLOOKUP(D636,'参考（不要动）'!M:M,'参考（不要动）'!N:N)&lt;1,"无五保金")</f>
        <v>#N/A</v>
      </c>
      <c r="AM636" t="e">
        <f>IF(_xlfn.XLOOKUP(D636,'参考（不要动）'!P:P,'参考（不要动）'!Q:Q)&lt;1,"无产业奖励2000元")</f>
        <v>#N/A</v>
      </c>
      <c r="AN636" t="e">
        <f>_xlfn.XLOOKUP(D636,'参考（不要动）'!S:S,'参考（不要动）'!W:W)</f>
        <v>#N/A</v>
      </c>
      <c r="AO636" t="str">
        <f t="shared" si="98"/>
        <v>合格</v>
      </c>
      <c r="AP636" s="31">
        <f t="shared" si="99"/>
        <v>0.309677419354839</v>
      </c>
      <c r="AQ636" s="31" t="str">
        <f t="shared" si="100"/>
        <v>合格</v>
      </c>
    </row>
    <row r="637" spans="1:43" ht="15">
      <c r="A637" s="18">
        <v>635</v>
      </c>
      <c r="B637" s="19" t="s">
        <v>2670</v>
      </c>
      <c r="C637" s="19" t="s">
        <v>2681</v>
      </c>
      <c r="D637" s="19" t="s">
        <v>2682</v>
      </c>
      <c r="E637" s="19" t="s">
        <v>2683</v>
      </c>
      <c r="F637" s="19" t="s">
        <v>2684</v>
      </c>
      <c r="G637" s="51" t="s">
        <v>2681</v>
      </c>
      <c r="H637" s="19">
        <v>4</v>
      </c>
      <c r="I637" s="19">
        <v>4</v>
      </c>
      <c r="J637" s="19" t="s">
        <v>47</v>
      </c>
      <c r="K637" s="19">
        <f t="shared" si="91"/>
        <v>18000</v>
      </c>
      <c r="L637" s="19"/>
      <c r="M637" s="19">
        <v>18000</v>
      </c>
      <c r="N637" s="19"/>
      <c r="O637" s="19">
        <f t="shared" si="92"/>
        <v>14594</v>
      </c>
      <c r="P637" s="19">
        <v>8640</v>
      </c>
      <c r="Q637" s="19"/>
      <c r="R637" s="19"/>
      <c r="S637" s="19"/>
      <c r="T637" s="19">
        <v>656</v>
      </c>
      <c r="U637" s="19"/>
      <c r="V637" s="19"/>
      <c r="W637" s="19">
        <v>5298</v>
      </c>
      <c r="X637" s="19">
        <v>54000</v>
      </c>
      <c r="Y637" s="19">
        <f t="shared" si="93"/>
        <v>18700</v>
      </c>
      <c r="Z637" s="19">
        <v>18700</v>
      </c>
      <c r="AA637" s="19"/>
      <c r="AB637" s="19">
        <f t="shared" si="94"/>
        <v>86594</v>
      </c>
      <c r="AC637" s="19">
        <f t="shared" si="95"/>
        <v>67894</v>
      </c>
      <c r="AD637" s="19">
        <f t="shared" si="96"/>
        <v>16973.5</v>
      </c>
      <c r="AE637" s="19" t="s">
        <v>48</v>
      </c>
      <c r="AF637" s="25">
        <v>16588.96</v>
      </c>
      <c r="AG637" s="31">
        <f t="shared" si="97"/>
        <v>2.3180476654353299E-2</v>
      </c>
      <c r="AH637" t="e">
        <f ca="1">IF(_xlfn.XLOOKUP(D637,'参考（不要动）'!A:A,'参考（不要动）'!B:B)&lt;1,"无养老金")</f>
        <v>#NAME?</v>
      </c>
      <c r="AI637" t="e">
        <f>IF(_xlfn.XLOOKUP(D637,'参考（不要动）'!D:D,'参考（不要动）'!E:E)&lt;1,"无公益岗工资")</f>
        <v>#N/A</v>
      </c>
      <c r="AJ637" t="e">
        <f ca="1">IF(_xlfn.XLOOKUP(D637,'参考（不要动）'!G:G,'参考（不要动）'!H:H)&lt;1,"无其他工资")</f>
        <v>#NAME?</v>
      </c>
      <c r="AK637" t="b">
        <f>IF(_xlfn.XLOOKUP(D637,'参考（不要动）'!J:J,'参考（不要动）'!K:K)&lt;1,"无低保金")</f>
        <v>0</v>
      </c>
      <c r="AL637" t="e">
        <f>IF(_xlfn.XLOOKUP(D637,'参考（不要动）'!M:M,'参考（不要动）'!N:N)&lt;1,"无五保金")</f>
        <v>#N/A</v>
      </c>
      <c r="AM637" t="e">
        <f>IF(_xlfn.XLOOKUP(D637,'参考（不要动）'!P:P,'参考（不要动）'!Q:Q)&lt;1,"无产业奖励2000元")</f>
        <v>#N/A</v>
      </c>
      <c r="AN637" t="e">
        <f>_xlfn.XLOOKUP(D637,'参考（不要动）'!S:S,'参考（不要动）'!W:W)</f>
        <v>#N/A</v>
      </c>
      <c r="AO637" t="str">
        <f t="shared" si="98"/>
        <v>合格</v>
      </c>
      <c r="AP637" s="31">
        <f t="shared" si="99"/>
        <v>0.34629629629629599</v>
      </c>
      <c r="AQ637" s="31" t="str">
        <f t="shared" si="100"/>
        <v>合格</v>
      </c>
    </row>
    <row r="638" spans="1:43" ht="15">
      <c r="A638" s="18">
        <v>636</v>
      </c>
      <c r="B638" s="19" t="s">
        <v>2670</v>
      </c>
      <c r="C638" s="19" t="s">
        <v>2685</v>
      </c>
      <c r="D638" s="19" t="s">
        <v>2686</v>
      </c>
      <c r="E638" s="19" t="s">
        <v>2687</v>
      </c>
      <c r="F638" s="19" t="s">
        <v>2688</v>
      </c>
      <c r="G638" s="51" t="s">
        <v>2685</v>
      </c>
      <c r="H638" s="19">
        <v>1</v>
      </c>
      <c r="I638" s="19">
        <v>1</v>
      </c>
      <c r="J638" s="19" t="s">
        <v>47</v>
      </c>
      <c r="K638" s="19">
        <f t="shared" si="91"/>
        <v>21760</v>
      </c>
      <c r="L638" s="19">
        <v>8760</v>
      </c>
      <c r="M638" s="19">
        <v>13000</v>
      </c>
      <c r="N638" s="19">
        <v>4800</v>
      </c>
      <c r="O638" s="19">
        <f t="shared" si="92"/>
        <v>12039.6</v>
      </c>
      <c r="P638" s="19"/>
      <c r="Q638" s="19">
        <v>9630</v>
      </c>
      <c r="R638" s="19">
        <v>2040</v>
      </c>
      <c r="S638" s="19"/>
      <c r="T638" s="19"/>
      <c r="U638" s="19"/>
      <c r="V638" s="19"/>
      <c r="W638" s="19">
        <v>369.6</v>
      </c>
      <c r="X638" s="19"/>
      <c r="Y638" s="19">
        <f t="shared" si="93"/>
        <v>0</v>
      </c>
      <c r="Z638" s="19"/>
      <c r="AA638" s="19"/>
      <c r="AB638" s="19">
        <f t="shared" si="94"/>
        <v>38599.599999999999</v>
      </c>
      <c r="AC638" s="19">
        <f t="shared" si="95"/>
        <v>38599.599999999999</v>
      </c>
      <c r="AD638" s="19">
        <f t="shared" si="96"/>
        <v>38599.599999999999</v>
      </c>
      <c r="AE638" s="19" t="s">
        <v>48</v>
      </c>
      <c r="AF638" s="25">
        <v>38234.47</v>
      </c>
      <c r="AG638" s="31">
        <f t="shared" si="97"/>
        <v>9.5497596802047308E-3</v>
      </c>
      <c r="AH638" t="e">
        <f ca="1">IF(_xlfn.XLOOKUP(D638,'参考（不要动）'!A:A,'参考（不要动）'!B:B)&lt;1,"无养老金")</f>
        <v>#NAME?</v>
      </c>
      <c r="AI638" t="b">
        <f>IF(_xlfn.XLOOKUP(D638,'参考（不要动）'!D:D,'参考（不要动）'!E:E)&lt;1,"无公益岗工资")</f>
        <v>0</v>
      </c>
      <c r="AJ638" t="e">
        <f ca="1">IF(_xlfn.XLOOKUP(D638,'参考（不要动）'!G:G,'参考（不要动）'!H:H)&lt;1,"无其他工资")</f>
        <v>#NAME?</v>
      </c>
      <c r="AK638" t="e">
        <f>IF(_xlfn.XLOOKUP(D638,'参考（不要动）'!J:J,'参考（不要动）'!K:K)&lt;1,"无低保金")</f>
        <v>#N/A</v>
      </c>
      <c r="AL638" t="b">
        <f>IF(_xlfn.XLOOKUP(D638,'参考（不要动）'!M:M,'参考（不要动）'!N:N)&lt;1,"无五保金")</f>
        <v>0</v>
      </c>
      <c r="AM638" t="e">
        <f>IF(_xlfn.XLOOKUP(D638,'参考（不要动）'!P:P,'参考（不要动）'!Q:Q)&lt;1,"无产业奖励2000元")</f>
        <v>#N/A</v>
      </c>
      <c r="AN638" t="e">
        <f>_xlfn.XLOOKUP(D638,'参考（不要动）'!S:S,'参考（不要动）'!W:W)</f>
        <v>#N/A</v>
      </c>
      <c r="AO638" t="str">
        <f t="shared" si="98"/>
        <v>合格</v>
      </c>
      <c r="AP638" s="31" t="e">
        <f t="shared" si="99"/>
        <v>#DIV/0!</v>
      </c>
      <c r="AQ638" s="31" t="e">
        <f t="shared" si="100"/>
        <v>#DIV/0!</v>
      </c>
    </row>
    <row r="639" spans="1:43" ht="15">
      <c r="A639" s="18">
        <v>637</v>
      </c>
      <c r="B639" s="19" t="s">
        <v>2670</v>
      </c>
      <c r="C639" s="19" t="s">
        <v>2689</v>
      </c>
      <c r="D639" s="19" t="s">
        <v>2690</v>
      </c>
      <c r="E639" s="19" t="s">
        <v>2691</v>
      </c>
      <c r="F639" s="19" t="s">
        <v>2692</v>
      </c>
      <c r="G639" s="51" t="s">
        <v>2689</v>
      </c>
      <c r="H639" s="19">
        <v>3</v>
      </c>
      <c r="I639" s="19">
        <v>3</v>
      </c>
      <c r="J639" s="19" t="s">
        <v>47</v>
      </c>
      <c r="K639" s="19">
        <f t="shared" si="91"/>
        <v>74000</v>
      </c>
      <c r="L639" s="19"/>
      <c r="M639" s="19">
        <v>74000</v>
      </c>
      <c r="N639" s="19"/>
      <c r="O639" s="19">
        <f t="shared" si="92"/>
        <v>1875</v>
      </c>
      <c r="P639" s="19"/>
      <c r="Q639" s="19"/>
      <c r="R639" s="19"/>
      <c r="S639" s="19"/>
      <c r="T639" s="19"/>
      <c r="U639" s="19"/>
      <c r="V639" s="19">
        <v>1200</v>
      </c>
      <c r="W639" s="19">
        <v>675</v>
      </c>
      <c r="X639" s="19"/>
      <c r="Y639" s="19">
        <f t="shared" si="93"/>
        <v>0</v>
      </c>
      <c r="Z639" s="19"/>
      <c r="AA639" s="19"/>
      <c r="AB639" s="19">
        <f t="shared" si="94"/>
        <v>75875</v>
      </c>
      <c r="AC639" s="19">
        <f t="shared" si="95"/>
        <v>75875</v>
      </c>
      <c r="AD639" s="19">
        <f t="shared" si="96"/>
        <v>25291.666666666701</v>
      </c>
      <c r="AE639" s="19" t="s">
        <v>48</v>
      </c>
      <c r="AF639" s="25">
        <v>24793.35</v>
      </c>
      <c r="AG639" s="31">
        <f t="shared" si="97"/>
        <v>2.0098803375368901E-2</v>
      </c>
      <c r="AH639" t="e">
        <f ca="1">IF(_xlfn.XLOOKUP(D639,'参考（不要动）'!A:A,'参考（不要动）'!B:B)&lt;1,"无养老金")</f>
        <v>#NAME?</v>
      </c>
      <c r="AI639" t="e">
        <f>IF(_xlfn.XLOOKUP(D639,'参考（不要动）'!D:D,'参考（不要动）'!E:E)&lt;1,"无公益岗工资")</f>
        <v>#N/A</v>
      </c>
      <c r="AJ639" t="e">
        <f ca="1">IF(_xlfn.XLOOKUP(D639,'参考（不要动）'!G:G,'参考（不要动）'!H:H)&lt;1,"无其他工资")</f>
        <v>#NAME?</v>
      </c>
      <c r="AK639" t="e">
        <f>IF(_xlfn.XLOOKUP(D639,'参考（不要动）'!J:J,'参考（不要动）'!K:K)&lt;1,"无低保金")</f>
        <v>#N/A</v>
      </c>
      <c r="AL639" t="e">
        <f>IF(_xlfn.XLOOKUP(D639,'参考（不要动）'!M:M,'参考（不要动）'!N:N)&lt;1,"无五保金")</f>
        <v>#N/A</v>
      </c>
      <c r="AM639" t="e">
        <f>IF(_xlfn.XLOOKUP(D639,'参考（不要动）'!P:P,'参考（不要动）'!Q:Q)&lt;1,"无产业奖励2000元")</f>
        <v>#N/A</v>
      </c>
      <c r="AN639" t="str">
        <f>_xlfn.XLOOKUP(D639,'参考（不要动）'!S:S,'参考（不要动）'!W:W)</f>
        <v>无就业奖励1200</v>
      </c>
      <c r="AO639" t="str">
        <f t="shared" si="98"/>
        <v>合格</v>
      </c>
      <c r="AP639" s="31" t="e">
        <f t="shared" si="99"/>
        <v>#DIV/0!</v>
      </c>
      <c r="AQ639" s="31" t="e">
        <f t="shared" si="100"/>
        <v>#DIV/0!</v>
      </c>
    </row>
    <row r="640" spans="1:43" ht="15">
      <c r="A640" s="18">
        <v>638</v>
      </c>
      <c r="B640" s="19" t="s">
        <v>2670</v>
      </c>
      <c r="C640" s="19" t="s">
        <v>2693</v>
      </c>
      <c r="D640" s="19" t="s">
        <v>2694</v>
      </c>
      <c r="E640" s="19" t="s">
        <v>2695</v>
      </c>
      <c r="F640" s="19" t="s">
        <v>2696</v>
      </c>
      <c r="G640" s="51" t="s">
        <v>2693</v>
      </c>
      <c r="H640" s="19">
        <v>2</v>
      </c>
      <c r="I640" s="19">
        <v>2.67</v>
      </c>
      <c r="J640" s="19" t="s">
        <v>47</v>
      </c>
      <c r="K640" s="19">
        <f t="shared" si="91"/>
        <v>35000</v>
      </c>
      <c r="L640" s="19"/>
      <c r="M640" s="19">
        <v>35000</v>
      </c>
      <c r="N640" s="19"/>
      <c r="O640" s="19">
        <f t="shared" si="92"/>
        <v>6868</v>
      </c>
      <c r="P640" s="19">
        <v>4320</v>
      </c>
      <c r="Q640" s="19"/>
      <c r="R640" s="19"/>
      <c r="S640" s="19"/>
      <c r="T640" s="19">
        <v>492</v>
      </c>
      <c r="U640" s="19"/>
      <c r="V640" s="19"/>
      <c r="W640" s="19">
        <v>2056</v>
      </c>
      <c r="X640" s="19"/>
      <c r="Y640" s="19">
        <f t="shared" si="93"/>
        <v>0</v>
      </c>
      <c r="Z640" s="19"/>
      <c r="AA640" s="19"/>
      <c r="AB640" s="19">
        <f t="shared" si="94"/>
        <v>41868</v>
      </c>
      <c r="AC640" s="19">
        <f t="shared" si="95"/>
        <v>41868</v>
      </c>
      <c r="AD640" s="19">
        <f t="shared" si="96"/>
        <v>15680.898876404501</v>
      </c>
      <c r="AE640" s="19" t="s">
        <v>124</v>
      </c>
      <c r="AF640" s="25">
        <v>15627.52</v>
      </c>
      <c r="AG640" s="31">
        <f t="shared" si="97"/>
        <v>3.4156972062425899E-3</v>
      </c>
      <c r="AH640" t="e">
        <f ca="1">IF(_xlfn.XLOOKUP(D640,'参考（不要动）'!A:A,'参考（不要动）'!B:B)&lt;1,"无养老金")</f>
        <v>#NAME?</v>
      </c>
      <c r="AI640" t="e">
        <f>IF(_xlfn.XLOOKUP(D640,'参考（不要动）'!D:D,'参考（不要动）'!E:E)&lt;1,"无公益岗工资")</f>
        <v>#N/A</v>
      </c>
      <c r="AJ640" t="e">
        <f ca="1">IF(_xlfn.XLOOKUP(D640,'参考（不要动）'!G:G,'参考（不要动）'!H:H)&lt;1,"无其他工资")</f>
        <v>#NAME?</v>
      </c>
      <c r="AK640" t="b">
        <f>IF(_xlfn.XLOOKUP(D640,'参考（不要动）'!J:J,'参考（不要动）'!K:K)&lt;1,"无低保金")</f>
        <v>0</v>
      </c>
      <c r="AL640" t="e">
        <f>IF(_xlfn.XLOOKUP(D640,'参考（不要动）'!M:M,'参考（不要动）'!N:N)&lt;1,"无五保金")</f>
        <v>#N/A</v>
      </c>
      <c r="AM640" t="e">
        <f>IF(_xlfn.XLOOKUP(D640,'参考（不要动）'!P:P,'参考（不要动）'!Q:Q)&lt;1,"无产业奖励2000元")</f>
        <v>#N/A</v>
      </c>
      <c r="AN640" t="e">
        <f>_xlfn.XLOOKUP(D640,'参考（不要动）'!S:S,'参考（不要动）'!W:W)</f>
        <v>#N/A</v>
      </c>
      <c r="AO640" t="str">
        <f t="shared" si="98"/>
        <v>合格</v>
      </c>
      <c r="AP640" s="31" t="e">
        <f t="shared" si="99"/>
        <v>#DIV/0!</v>
      </c>
      <c r="AQ640" s="31" t="e">
        <f t="shared" si="100"/>
        <v>#DIV/0!</v>
      </c>
    </row>
    <row r="641" spans="1:43" ht="15">
      <c r="A641" s="18">
        <v>639</v>
      </c>
      <c r="B641" s="19" t="s">
        <v>2697</v>
      </c>
      <c r="C641" s="19" t="s">
        <v>2698</v>
      </c>
      <c r="D641" s="19" t="s">
        <v>2699</v>
      </c>
      <c r="E641" s="19" t="s">
        <v>2700</v>
      </c>
      <c r="F641" s="19" t="s">
        <v>2701</v>
      </c>
      <c r="G641" s="51" t="s">
        <v>2698</v>
      </c>
      <c r="H641" s="19">
        <v>2</v>
      </c>
      <c r="I641" s="19">
        <v>2</v>
      </c>
      <c r="J641" s="19" t="s">
        <v>47</v>
      </c>
      <c r="K641" s="19">
        <f t="shared" si="91"/>
        <v>0</v>
      </c>
      <c r="L641" s="19"/>
      <c r="M641" s="19"/>
      <c r="N641" s="19">
        <v>10500</v>
      </c>
      <c r="O641" s="19">
        <f t="shared" si="92"/>
        <v>16958.900000000001</v>
      </c>
      <c r="P641" s="19">
        <v>8590</v>
      </c>
      <c r="Q641" s="19"/>
      <c r="R641" s="19">
        <v>2040</v>
      </c>
      <c r="S641" s="19"/>
      <c r="T641" s="19">
        <v>27.08</v>
      </c>
      <c r="U641" s="19"/>
      <c r="V641" s="19"/>
      <c r="W641" s="19">
        <v>6301.82</v>
      </c>
      <c r="X641" s="19"/>
      <c r="Y641" s="19">
        <f t="shared" si="93"/>
        <v>0</v>
      </c>
      <c r="Z641" s="19"/>
      <c r="AA641" s="19"/>
      <c r="AB641" s="19">
        <f t="shared" si="94"/>
        <v>27458.9</v>
      </c>
      <c r="AC641" s="19">
        <f t="shared" si="95"/>
        <v>27458.9</v>
      </c>
      <c r="AD641" s="19">
        <f t="shared" si="96"/>
        <v>13729.45</v>
      </c>
      <c r="AE641" s="19" t="s">
        <v>53</v>
      </c>
      <c r="AF641" s="25">
        <v>12051.92</v>
      </c>
      <c r="AG641" s="30">
        <f t="shared" si="97"/>
        <v>0.139191929584664</v>
      </c>
      <c r="AH641" t="e">
        <f ca="1">IF(_xlfn.XLOOKUP(D641,'参考（不要动）'!A:A,'参考（不要动）'!B:B)&lt;1,"无养老金")</f>
        <v>#NAME?</v>
      </c>
      <c r="AI641" t="e">
        <f>IF(_xlfn.XLOOKUP(D641,'参考（不要动）'!D:D,'参考（不要动）'!E:E)&lt;1,"无公益岗工资")</f>
        <v>#N/A</v>
      </c>
      <c r="AJ641" t="e">
        <f ca="1">IF(_xlfn.XLOOKUP(D641,'参考（不要动）'!G:G,'参考（不要动）'!H:H)&lt;1,"无其他工资")</f>
        <v>#NAME?</v>
      </c>
      <c r="AK641" t="b">
        <f>IF(_xlfn.XLOOKUP(D641,'参考（不要动）'!J:J,'参考（不要动）'!K:K)&lt;1,"无低保金")</f>
        <v>0</v>
      </c>
      <c r="AL641" t="e">
        <f>IF(_xlfn.XLOOKUP(D641,'参考（不要动）'!M:M,'参考（不要动）'!N:N)&lt;1,"无五保金")</f>
        <v>#N/A</v>
      </c>
      <c r="AM641" t="e">
        <f>IF(_xlfn.XLOOKUP(D641,'参考（不要动）'!P:P,'参考（不要动）'!Q:Q)&lt;1,"无产业奖励2000元")</f>
        <v>#N/A</v>
      </c>
      <c r="AN641" t="e">
        <f>_xlfn.XLOOKUP(D641,'参考（不要动）'!S:S,'参考（不要动）'!W:W)</f>
        <v>#N/A</v>
      </c>
      <c r="AO641" t="str">
        <f t="shared" si="98"/>
        <v>合格</v>
      </c>
      <c r="AP641" s="31" t="e">
        <f t="shared" si="99"/>
        <v>#DIV/0!</v>
      </c>
      <c r="AQ641" s="31" t="e">
        <f t="shared" si="100"/>
        <v>#DIV/0!</v>
      </c>
    </row>
    <row r="642" spans="1:43" ht="15">
      <c r="A642" s="18">
        <v>640</v>
      </c>
      <c r="B642" s="19" t="s">
        <v>2697</v>
      </c>
      <c r="C642" s="19" t="s">
        <v>2702</v>
      </c>
      <c r="D642" s="19" t="s">
        <v>2703</v>
      </c>
      <c r="E642" s="19" t="s">
        <v>2704</v>
      </c>
      <c r="F642" s="19" t="s">
        <v>2705</v>
      </c>
      <c r="G642" s="51" t="s">
        <v>2706</v>
      </c>
      <c r="H642" s="19">
        <v>2</v>
      </c>
      <c r="I642" s="19">
        <v>2</v>
      </c>
      <c r="J642" s="19" t="s">
        <v>47</v>
      </c>
      <c r="K642" s="19">
        <f t="shared" si="91"/>
        <v>0</v>
      </c>
      <c r="L642" s="19"/>
      <c r="M642" s="19"/>
      <c r="N642" s="19"/>
      <c r="O642" s="19">
        <f t="shared" si="92"/>
        <v>7448.88</v>
      </c>
      <c r="P642" s="19"/>
      <c r="Q642" s="19"/>
      <c r="R642" s="19">
        <v>4080</v>
      </c>
      <c r="S642" s="19"/>
      <c r="T642" s="19">
        <v>341.14</v>
      </c>
      <c r="U642" s="19"/>
      <c r="V642" s="19"/>
      <c r="W642" s="19">
        <v>3027.74</v>
      </c>
      <c r="X642" s="19">
        <v>34000</v>
      </c>
      <c r="Y642" s="19">
        <f t="shared" si="93"/>
        <v>10000</v>
      </c>
      <c r="Z642" s="19">
        <v>10000</v>
      </c>
      <c r="AA642" s="19"/>
      <c r="AB642" s="19">
        <f t="shared" si="94"/>
        <v>41448.879999999997</v>
      </c>
      <c r="AC642" s="19">
        <f t="shared" si="95"/>
        <v>31448.880000000001</v>
      </c>
      <c r="AD642" s="19">
        <f t="shared" si="96"/>
        <v>15724.44</v>
      </c>
      <c r="AE642" s="19" t="s">
        <v>53</v>
      </c>
      <c r="AF642" s="25">
        <v>12768.91</v>
      </c>
      <c r="AG642" s="32">
        <f t="shared" si="97"/>
        <v>0.231462983136384</v>
      </c>
      <c r="AH642" t="e">
        <f ca="1">IF(_xlfn.XLOOKUP(D642,'参考（不要动）'!A:A,'参考（不要动）'!B:B)&lt;1,"无养老金")</f>
        <v>#NAME?</v>
      </c>
      <c r="AI642" t="e">
        <f>IF(_xlfn.XLOOKUP(D642,'参考（不要动）'!D:D,'参考（不要动）'!E:E)&lt;1,"无公益岗工资")</f>
        <v>#N/A</v>
      </c>
      <c r="AJ642" t="e">
        <f ca="1">IF(_xlfn.XLOOKUP(D642,'参考（不要动）'!G:G,'参考（不要动）'!H:H)&lt;1,"无其他工资")</f>
        <v>#NAME?</v>
      </c>
      <c r="AK642" t="e">
        <f>IF(_xlfn.XLOOKUP(D642,'参考（不要动）'!J:J,'参考（不要动）'!K:K)&lt;1,"无低保金")</f>
        <v>#N/A</v>
      </c>
      <c r="AL642" t="e">
        <f>IF(_xlfn.XLOOKUP(D642,'参考（不要动）'!M:M,'参考（不要动）'!N:N)&lt;1,"无五保金")</f>
        <v>#N/A</v>
      </c>
      <c r="AM642" t="e">
        <f>IF(_xlfn.XLOOKUP(D642,'参考（不要动）'!P:P,'参考（不要动）'!Q:Q)&lt;1,"无产业奖励2000元")</f>
        <v>#N/A</v>
      </c>
      <c r="AN642" t="e">
        <f>_xlfn.XLOOKUP(D642,'参考（不要动）'!S:S,'参考（不要动）'!W:W)</f>
        <v>#N/A</v>
      </c>
      <c r="AO642" t="str">
        <f t="shared" si="98"/>
        <v>合格</v>
      </c>
      <c r="AP642" s="31">
        <f t="shared" si="99"/>
        <v>0.29411764705882398</v>
      </c>
      <c r="AQ642" s="31" t="str">
        <f t="shared" si="100"/>
        <v>合格</v>
      </c>
    </row>
    <row r="643" spans="1:43" ht="15">
      <c r="A643" s="18">
        <v>641</v>
      </c>
      <c r="B643" s="19" t="s">
        <v>2697</v>
      </c>
      <c r="C643" s="19" t="s">
        <v>2707</v>
      </c>
      <c r="D643" s="19" t="s">
        <v>2708</v>
      </c>
      <c r="E643" s="19" t="s">
        <v>2709</v>
      </c>
      <c r="F643" s="19" t="s">
        <v>2710</v>
      </c>
      <c r="G643" s="51" t="s">
        <v>2711</v>
      </c>
      <c r="H643" s="19">
        <v>2</v>
      </c>
      <c r="I643" s="19">
        <v>2</v>
      </c>
      <c r="J643" s="19" t="s">
        <v>47</v>
      </c>
      <c r="K643" s="19">
        <f t="shared" si="91"/>
        <v>8760</v>
      </c>
      <c r="L643" s="19">
        <v>8760</v>
      </c>
      <c r="M643" s="19"/>
      <c r="N643" s="19">
        <v>10486</v>
      </c>
      <c r="O643" s="19">
        <f t="shared" si="92"/>
        <v>10739.51</v>
      </c>
      <c r="P643" s="19">
        <v>4415</v>
      </c>
      <c r="Q643" s="19"/>
      <c r="R643" s="19">
        <v>4080</v>
      </c>
      <c r="S643" s="19"/>
      <c r="T643" s="19">
        <v>150.08000000000001</v>
      </c>
      <c r="U643" s="19"/>
      <c r="V643" s="19"/>
      <c r="W643" s="19">
        <v>2094.4299999999998</v>
      </c>
      <c r="X643" s="19"/>
      <c r="Y643" s="19">
        <f t="shared" si="93"/>
        <v>0</v>
      </c>
      <c r="Z643" s="19"/>
      <c r="AA643" s="19"/>
      <c r="AB643" s="19">
        <f t="shared" si="94"/>
        <v>29985.51</v>
      </c>
      <c r="AC643" s="19">
        <f t="shared" si="95"/>
        <v>29985.51</v>
      </c>
      <c r="AD643" s="19">
        <f t="shared" si="96"/>
        <v>14992.754999999999</v>
      </c>
      <c r="AE643" s="19" t="s">
        <v>48</v>
      </c>
      <c r="AF643" s="25">
        <v>12386.68</v>
      </c>
      <c r="AG643" s="32">
        <f t="shared" si="97"/>
        <v>0.21039334188014899</v>
      </c>
      <c r="AH643" t="e">
        <f ca="1">IF(_xlfn.XLOOKUP(D643,'参考（不要动）'!A:A,'参考（不要动）'!B:B)&lt;1,"无养老金")</f>
        <v>#NAME?</v>
      </c>
      <c r="AI643" t="b">
        <f>IF(_xlfn.XLOOKUP(D643,'参考（不要动）'!D:D,'参考（不要动）'!E:E)&lt;1,"无公益岗工资")</f>
        <v>0</v>
      </c>
      <c r="AJ643" t="e">
        <f ca="1">IF(_xlfn.XLOOKUP(D643,'参考（不要动）'!G:G,'参考（不要动）'!H:H)&lt;1,"无其他工资")</f>
        <v>#NAME?</v>
      </c>
      <c r="AK643" t="b">
        <f>IF(_xlfn.XLOOKUP(D643,'参考（不要动）'!J:J,'参考（不要动）'!K:K)&lt;1,"无低保金")</f>
        <v>0</v>
      </c>
      <c r="AL643" t="e">
        <f>IF(_xlfn.XLOOKUP(D643,'参考（不要动）'!M:M,'参考（不要动）'!N:N)&lt;1,"无五保金")</f>
        <v>#N/A</v>
      </c>
      <c r="AM643" t="e">
        <f>IF(_xlfn.XLOOKUP(D643,'参考（不要动）'!P:P,'参考（不要动）'!Q:Q)&lt;1,"无产业奖励2000元")</f>
        <v>#N/A</v>
      </c>
      <c r="AN643" t="e">
        <f>_xlfn.XLOOKUP(D643,'参考（不要动）'!S:S,'参考（不要动）'!W:W)</f>
        <v>#N/A</v>
      </c>
      <c r="AO643" t="str">
        <f t="shared" si="98"/>
        <v>合格</v>
      </c>
      <c r="AP643" s="31" t="e">
        <f t="shared" si="99"/>
        <v>#DIV/0!</v>
      </c>
      <c r="AQ643" s="31" t="e">
        <f t="shared" si="100"/>
        <v>#DIV/0!</v>
      </c>
    </row>
    <row r="644" spans="1:43" ht="15">
      <c r="A644" s="18">
        <v>642</v>
      </c>
      <c r="B644" s="19" t="s">
        <v>2697</v>
      </c>
      <c r="C644" s="19" t="s">
        <v>2712</v>
      </c>
      <c r="D644" s="19" t="s">
        <v>2713</v>
      </c>
      <c r="E644" s="19" t="s">
        <v>2714</v>
      </c>
      <c r="F644" s="19" t="s">
        <v>2715</v>
      </c>
      <c r="G644" s="51" t="s">
        <v>2712</v>
      </c>
      <c r="H644" s="19">
        <v>2</v>
      </c>
      <c r="I644" s="19">
        <v>2</v>
      </c>
      <c r="J644" s="19" t="s">
        <v>47</v>
      </c>
      <c r="K644" s="19">
        <f t="shared" ref="K644:K707" si="101">L644+M644</f>
        <v>3000</v>
      </c>
      <c r="L644" s="19">
        <v>3000</v>
      </c>
      <c r="M644" s="19"/>
      <c r="N644" s="19"/>
      <c r="O644" s="19">
        <f t="shared" ref="O644:O707" si="102">P644+Q644+R644+S644+T644+U644+V644+W644</f>
        <v>11245.15</v>
      </c>
      <c r="P644" s="19"/>
      <c r="Q644" s="19"/>
      <c r="R644" s="19">
        <v>4080</v>
      </c>
      <c r="S644" s="19"/>
      <c r="T644" s="19">
        <v>89.08</v>
      </c>
      <c r="U644" s="19"/>
      <c r="V644" s="19"/>
      <c r="W644" s="19">
        <v>7076.07</v>
      </c>
      <c r="X644" s="19">
        <v>17068</v>
      </c>
      <c r="Y644" s="19">
        <f t="shared" ref="Y644:Y707" si="103">Z644</f>
        <v>5020</v>
      </c>
      <c r="Z644" s="19">
        <v>5020</v>
      </c>
      <c r="AA644" s="19"/>
      <c r="AB644" s="19">
        <f t="shared" ref="AB644:AB707" si="104">L644+M644+N644+P644+Q644+R644+S644+T644+W644+X644+U644+V644</f>
        <v>31313.15</v>
      </c>
      <c r="AC644" s="19">
        <f t="shared" ref="AC644:AC707" si="105">AB644-Z644</f>
        <v>26293.15</v>
      </c>
      <c r="AD644" s="19">
        <f t="shared" ref="AD644:AD707" si="106">AC644/I644</f>
        <v>13146.575000000001</v>
      </c>
      <c r="AE644" s="19" t="s">
        <v>53</v>
      </c>
      <c r="AF644" s="25">
        <v>10250.82</v>
      </c>
      <c r="AG644" s="32">
        <f t="shared" ref="AG644:AG707" si="107">(AD644-AF644)/AF644</f>
        <v>0.28249008372013201</v>
      </c>
      <c r="AH644" t="e">
        <f ca="1">IF(_xlfn.XLOOKUP(D644,'参考（不要动）'!A:A,'参考（不要动）'!B:B)&lt;1,"无养老金")</f>
        <v>#NAME?</v>
      </c>
      <c r="AI644" t="e">
        <f>IF(_xlfn.XLOOKUP(D644,'参考（不要动）'!D:D,'参考（不要动）'!E:E)&lt;1,"无公益岗工资")</f>
        <v>#N/A</v>
      </c>
      <c r="AJ644" t="e">
        <f ca="1">IF(_xlfn.XLOOKUP(D644,'参考（不要动）'!G:G,'参考（不要动）'!H:H)&lt;1,"无其他工资")</f>
        <v>#NAME?</v>
      </c>
      <c r="AK644" t="e">
        <f>IF(_xlfn.XLOOKUP(D644,'参考（不要动）'!J:J,'参考（不要动）'!K:K)&lt;1,"无低保金")</f>
        <v>#N/A</v>
      </c>
      <c r="AL644" t="e">
        <f>IF(_xlfn.XLOOKUP(D644,'参考（不要动）'!M:M,'参考（不要动）'!N:N)&lt;1,"无五保金")</f>
        <v>#N/A</v>
      </c>
      <c r="AM644" t="e">
        <f>IF(_xlfn.XLOOKUP(D644,'参考（不要动）'!P:P,'参考（不要动）'!Q:Q)&lt;1,"无产业奖励2000元")</f>
        <v>#N/A</v>
      </c>
      <c r="AN644" t="e">
        <f>_xlfn.XLOOKUP(D644,'参考（不要动）'!S:S,'参考（不要动）'!W:W)</f>
        <v>#N/A</v>
      </c>
      <c r="AO644" t="str">
        <f t="shared" ref="AO644:AO707" si="108">IF(AD644&lt;12000,"小于12000元",IF(AD644&lt;AF644,"不合格",IF(AD644&gt;AF644,"合格")))</f>
        <v>合格</v>
      </c>
      <c r="AP644" s="31">
        <f t="shared" ref="AP644:AP707" si="109">Z644/X644</f>
        <v>0.29411764705882398</v>
      </c>
      <c r="AQ644" s="31" t="str">
        <f t="shared" si="100"/>
        <v>合格</v>
      </c>
    </row>
    <row r="645" spans="1:43" ht="15">
      <c r="A645" s="18">
        <v>643</v>
      </c>
      <c r="B645" s="19" t="s">
        <v>2697</v>
      </c>
      <c r="C645" s="19" t="s">
        <v>2716</v>
      </c>
      <c r="D645" s="19" t="s">
        <v>2717</v>
      </c>
      <c r="E645" s="19" t="s">
        <v>2718</v>
      </c>
      <c r="F645" s="19" t="s">
        <v>2719</v>
      </c>
      <c r="G645" s="51" t="s">
        <v>2716</v>
      </c>
      <c r="H645" s="19">
        <v>2</v>
      </c>
      <c r="I645" s="19">
        <v>2</v>
      </c>
      <c r="J645" s="19" t="s">
        <v>47</v>
      </c>
      <c r="K645" s="19">
        <f t="shared" si="101"/>
        <v>3000</v>
      </c>
      <c r="L645" s="19">
        <v>3000</v>
      </c>
      <c r="M645" s="19"/>
      <c r="N645" s="19">
        <v>4921</v>
      </c>
      <c r="O645" s="19">
        <f t="shared" si="102"/>
        <v>17042.189999999999</v>
      </c>
      <c r="P645" s="19">
        <v>8590</v>
      </c>
      <c r="Q645" s="19"/>
      <c r="R645" s="19">
        <v>2040</v>
      </c>
      <c r="S645" s="19"/>
      <c r="T645" s="19">
        <v>155.08000000000001</v>
      </c>
      <c r="U645" s="19"/>
      <c r="V645" s="19"/>
      <c r="W645" s="19">
        <v>6257.11</v>
      </c>
      <c r="X645" s="19"/>
      <c r="Y645" s="19">
        <f t="shared" si="103"/>
        <v>0</v>
      </c>
      <c r="Z645" s="19"/>
      <c r="AA645" s="19"/>
      <c r="AB645" s="19">
        <f t="shared" si="104"/>
        <v>24963.19</v>
      </c>
      <c r="AC645" s="19">
        <f t="shared" si="105"/>
        <v>24963.19</v>
      </c>
      <c r="AD645" s="19">
        <f t="shared" si="106"/>
        <v>12481.594999999999</v>
      </c>
      <c r="AE645" s="19" t="s">
        <v>48</v>
      </c>
      <c r="AF645" s="25">
        <v>10726.12</v>
      </c>
      <c r="AG645" s="30">
        <f t="shared" si="107"/>
        <v>0.163663561474233</v>
      </c>
      <c r="AH645" t="e">
        <f ca="1">IF(_xlfn.XLOOKUP(D645,'参考（不要动）'!A:A,'参考（不要动）'!B:B)&lt;1,"无养老金")</f>
        <v>#NAME?</v>
      </c>
      <c r="AI645" t="e">
        <f>IF(_xlfn.XLOOKUP(D645,'参考（不要动）'!D:D,'参考（不要动）'!E:E)&lt;1,"无公益岗工资")</f>
        <v>#N/A</v>
      </c>
      <c r="AJ645" t="e">
        <f ca="1">IF(_xlfn.XLOOKUP(D645,'参考（不要动）'!G:G,'参考（不要动）'!H:H)&lt;1,"无其他工资")</f>
        <v>#NAME?</v>
      </c>
      <c r="AK645" t="b">
        <f>IF(_xlfn.XLOOKUP(D645,'参考（不要动）'!J:J,'参考（不要动）'!K:K)&lt;1,"无低保金")</f>
        <v>0</v>
      </c>
      <c r="AL645" t="e">
        <f>IF(_xlfn.XLOOKUP(D645,'参考（不要动）'!M:M,'参考（不要动）'!N:N)&lt;1,"无五保金")</f>
        <v>#N/A</v>
      </c>
      <c r="AM645" t="e">
        <f>IF(_xlfn.XLOOKUP(D645,'参考（不要动）'!P:P,'参考（不要动）'!Q:Q)&lt;1,"无产业奖励2000元")</f>
        <v>#N/A</v>
      </c>
      <c r="AN645" t="e">
        <f>_xlfn.XLOOKUP(D645,'参考（不要动）'!S:S,'参考（不要动）'!W:W)</f>
        <v>#N/A</v>
      </c>
      <c r="AO645" t="str">
        <f t="shared" si="108"/>
        <v>合格</v>
      </c>
      <c r="AP645" s="31" t="e">
        <f t="shared" si="109"/>
        <v>#DIV/0!</v>
      </c>
      <c r="AQ645" s="31" t="e">
        <f t="shared" si="100"/>
        <v>#DIV/0!</v>
      </c>
    </row>
    <row r="646" spans="1:43" ht="15">
      <c r="A646" s="18">
        <v>644</v>
      </c>
      <c r="B646" s="19" t="s">
        <v>2697</v>
      </c>
      <c r="C646" s="19" t="s">
        <v>2720</v>
      </c>
      <c r="D646" s="19" t="s">
        <v>2721</v>
      </c>
      <c r="E646" s="19" t="s">
        <v>2722</v>
      </c>
      <c r="F646" s="19" t="s">
        <v>2723</v>
      </c>
      <c r="G646" s="51" t="s">
        <v>2720</v>
      </c>
      <c r="H646" s="19">
        <v>1</v>
      </c>
      <c r="I646" s="19">
        <v>1</v>
      </c>
      <c r="J646" s="19" t="s">
        <v>47</v>
      </c>
      <c r="K646" s="19">
        <f t="shared" si="101"/>
        <v>0</v>
      </c>
      <c r="L646" s="19"/>
      <c r="M646" s="19"/>
      <c r="N646" s="19">
        <v>9716</v>
      </c>
      <c r="O646" s="19">
        <f t="shared" si="102"/>
        <v>4167.0600000000004</v>
      </c>
      <c r="P646" s="19"/>
      <c r="Q646" s="19"/>
      <c r="R646" s="19">
        <v>2040</v>
      </c>
      <c r="S646" s="19"/>
      <c r="T646" s="19">
        <v>231.68</v>
      </c>
      <c r="U646" s="19"/>
      <c r="V646" s="19"/>
      <c r="W646" s="19">
        <v>1895.38</v>
      </c>
      <c r="X646" s="19"/>
      <c r="Y646" s="19">
        <f t="shared" si="103"/>
        <v>0</v>
      </c>
      <c r="Z646" s="19"/>
      <c r="AA646" s="19"/>
      <c r="AB646" s="19">
        <f t="shared" si="104"/>
        <v>13883.06</v>
      </c>
      <c r="AC646" s="19">
        <f t="shared" si="105"/>
        <v>13883.06</v>
      </c>
      <c r="AD646" s="19">
        <f t="shared" si="106"/>
        <v>13883.06</v>
      </c>
      <c r="AE646" s="19" t="s">
        <v>53</v>
      </c>
      <c r="AF646" s="25">
        <v>12590.6</v>
      </c>
      <c r="AG646" s="30">
        <f t="shared" si="107"/>
        <v>0.102652772703445</v>
      </c>
      <c r="AH646" t="e">
        <f ca="1">IF(_xlfn.XLOOKUP(D646,'参考（不要动）'!A:A,'参考（不要动）'!B:B)&lt;1,"无养老金")</f>
        <v>#NAME?</v>
      </c>
      <c r="AI646" t="e">
        <f>IF(_xlfn.XLOOKUP(D646,'参考（不要动）'!D:D,'参考（不要动）'!E:E)&lt;1,"无公益岗工资")</f>
        <v>#N/A</v>
      </c>
      <c r="AJ646" t="e">
        <f ca="1">IF(_xlfn.XLOOKUP(D646,'参考（不要动）'!G:G,'参考（不要动）'!H:H)&lt;1,"无其他工资")</f>
        <v>#NAME?</v>
      </c>
      <c r="AK646" t="e">
        <f>IF(_xlfn.XLOOKUP(D646,'参考（不要动）'!J:J,'参考（不要动）'!K:K)&lt;1,"无低保金")</f>
        <v>#N/A</v>
      </c>
      <c r="AL646" t="e">
        <f>IF(_xlfn.XLOOKUP(D646,'参考（不要动）'!M:M,'参考（不要动）'!N:N)&lt;1,"无五保金")</f>
        <v>#N/A</v>
      </c>
      <c r="AM646" t="e">
        <f>IF(_xlfn.XLOOKUP(D646,'参考（不要动）'!P:P,'参考（不要动）'!Q:Q)&lt;1,"无产业奖励2000元")</f>
        <v>#N/A</v>
      </c>
      <c r="AN646" t="e">
        <f>_xlfn.XLOOKUP(D646,'参考（不要动）'!S:S,'参考（不要动）'!W:W)</f>
        <v>#N/A</v>
      </c>
      <c r="AO646" t="str">
        <f t="shared" si="108"/>
        <v>合格</v>
      </c>
      <c r="AP646" s="31" t="e">
        <f t="shared" si="109"/>
        <v>#DIV/0!</v>
      </c>
      <c r="AQ646" s="31" t="e">
        <f t="shared" si="100"/>
        <v>#DIV/0!</v>
      </c>
    </row>
    <row r="647" spans="1:43" ht="15">
      <c r="A647" s="18">
        <v>645</v>
      </c>
      <c r="B647" s="19" t="s">
        <v>2697</v>
      </c>
      <c r="C647" s="19" t="s">
        <v>2724</v>
      </c>
      <c r="D647" s="19" t="s">
        <v>2725</v>
      </c>
      <c r="E647" s="19" t="s">
        <v>2726</v>
      </c>
      <c r="F647" s="19" t="s">
        <v>2727</v>
      </c>
      <c r="G647" s="51" t="s">
        <v>2724</v>
      </c>
      <c r="H647" s="19">
        <v>2</v>
      </c>
      <c r="I647" s="19">
        <v>2</v>
      </c>
      <c r="J647" s="19" t="s">
        <v>47</v>
      </c>
      <c r="K647" s="19">
        <f t="shared" si="101"/>
        <v>3000</v>
      </c>
      <c r="L647" s="19">
        <v>3000</v>
      </c>
      <c r="M647" s="19"/>
      <c r="N647" s="19"/>
      <c r="O647" s="19">
        <f t="shared" si="102"/>
        <v>9689.44</v>
      </c>
      <c r="P647" s="19"/>
      <c r="Q647" s="19"/>
      <c r="R647" s="19">
        <v>2040</v>
      </c>
      <c r="S647" s="19"/>
      <c r="T647" s="19">
        <v>95.08</v>
      </c>
      <c r="U647" s="19"/>
      <c r="V647" s="19"/>
      <c r="W647" s="19">
        <v>7554.36</v>
      </c>
      <c r="X647" s="19">
        <v>17068</v>
      </c>
      <c r="Y647" s="19">
        <f t="shared" si="103"/>
        <v>5020</v>
      </c>
      <c r="Z647" s="19">
        <v>5020</v>
      </c>
      <c r="AA647" s="19"/>
      <c r="AB647" s="19">
        <f t="shared" si="104"/>
        <v>29757.439999999999</v>
      </c>
      <c r="AC647" s="19">
        <f t="shared" si="105"/>
        <v>24737.439999999999</v>
      </c>
      <c r="AD647" s="19">
        <f t="shared" si="106"/>
        <v>12368.72</v>
      </c>
      <c r="AE647" s="19" t="s">
        <v>53</v>
      </c>
      <c r="AF647" s="25">
        <v>10581.82</v>
      </c>
      <c r="AG647" s="30">
        <f t="shared" si="107"/>
        <v>0.168865091260294</v>
      </c>
      <c r="AH647" t="e">
        <f ca="1">IF(_xlfn.XLOOKUP(D647,'参考（不要动）'!A:A,'参考（不要动）'!B:B)&lt;1,"无养老金")</f>
        <v>#NAME?</v>
      </c>
      <c r="AI647" t="e">
        <f>IF(_xlfn.XLOOKUP(D647,'参考（不要动）'!D:D,'参考（不要动）'!E:E)&lt;1,"无公益岗工资")</f>
        <v>#N/A</v>
      </c>
      <c r="AJ647" t="e">
        <f ca="1">IF(_xlfn.XLOOKUP(D647,'参考（不要动）'!G:G,'参考（不要动）'!H:H)&lt;1,"无其他工资")</f>
        <v>#NAME?</v>
      </c>
      <c r="AK647" t="e">
        <f>IF(_xlfn.XLOOKUP(D647,'参考（不要动）'!J:J,'参考（不要动）'!K:K)&lt;1,"无低保金")</f>
        <v>#N/A</v>
      </c>
      <c r="AL647" t="e">
        <f>IF(_xlfn.XLOOKUP(D647,'参考（不要动）'!M:M,'参考（不要动）'!N:N)&lt;1,"无五保金")</f>
        <v>#N/A</v>
      </c>
      <c r="AM647" t="e">
        <f>IF(_xlfn.XLOOKUP(D647,'参考（不要动）'!P:P,'参考（不要动）'!Q:Q)&lt;1,"无产业奖励2000元")</f>
        <v>#N/A</v>
      </c>
      <c r="AN647" t="e">
        <f>_xlfn.XLOOKUP(D647,'参考（不要动）'!S:S,'参考（不要动）'!W:W)</f>
        <v>#N/A</v>
      </c>
      <c r="AO647" t="str">
        <f t="shared" si="108"/>
        <v>合格</v>
      </c>
      <c r="AP647" s="31">
        <f t="shared" si="109"/>
        <v>0.29411764705882398</v>
      </c>
      <c r="AQ647" s="31" t="str">
        <f t="shared" si="100"/>
        <v>合格</v>
      </c>
    </row>
    <row r="648" spans="1:43" ht="15">
      <c r="A648" s="18">
        <v>646</v>
      </c>
      <c r="B648" s="19" t="s">
        <v>2697</v>
      </c>
      <c r="C648" s="19" t="s">
        <v>2728</v>
      </c>
      <c r="D648" s="19" t="s">
        <v>2729</v>
      </c>
      <c r="E648" s="19" t="s">
        <v>2730</v>
      </c>
      <c r="F648" s="19" t="s">
        <v>2731</v>
      </c>
      <c r="G648" s="51" t="s">
        <v>2728</v>
      </c>
      <c r="H648" s="19">
        <v>5</v>
      </c>
      <c r="I648" s="19">
        <v>5</v>
      </c>
      <c r="J648" s="19" t="s">
        <v>47</v>
      </c>
      <c r="K648" s="19">
        <f t="shared" si="101"/>
        <v>8760</v>
      </c>
      <c r="L648" s="19">
        <v>8760</v>
      </c>
      <c r="M648" s="19"/>
      <c r="N648" s="19"/>
      <c r="O648" s="19">
        <f t="shared" si="102"/>
        <v>5915.41</v>
      </c>
      <c r="P648" s="19"/>
      <c r="Q648" s="19"/>
      <c r="R648" s="19">
        <v>2280</v>
      </c>
      <c r="S648" s="19"/>
      <c r="T648" s="19">
        <v>54.14</v>
      </c>
      <c r="U648" s="19"/>
      <c r="V648" s="19"/>
      <c r="W648" s="19">
        <v>3581.27</v>
      </c>
      <c r="X648" s="19">
        <v>93500</v>
      </c>
      <c r="Y648" s="19">
        <f t="shared" si="103"/>
        <v>27500</v>
      </c>
      <c r="Z648" s="19">
        <v>27500</v>
      </c>
      <c r="AA648" s="19"/>
      <c r="AB648" s="19">
        <f t="shared" si="104"/>
        <v>108175.41</v>
      </c>
      <c r="AC648" s="19">
        <f t="shared" si="105"/>
        <v>80675.41</v>
      </c>
      <c r="AD648" s="19">
        <f t="shared" si="106"/>
        <v>16135.082</v>
      </c>
      <c r="AE648" s="19" t="s">
        <v>48</v>
      </c>
      <c r="AF648" s="25">
        <v>14787.04</v>
      </c>
      <c r="AG648" s="30">
        <f t="shared" si="107"/>
        <v>9.1163748796243199E-2</v>
      </c>
      <c r="AH648" t="e">
        <f ca="1">IF(_xlfn.XLOOKUP(D648,'参考（不要动）'!A:A,'参考（不要动）'!B:B)&lt;1,"无养老金")</f>
        <v>#NAME?</v>
      </c>
      <c r="AI648" t="b">
        <f>IF(_xlfn.XLOOKUP(D648,'参考（不要动）'!D:D,'参考（不要动）'!E:E)&lt;1,"无公益岗工资")</f>
        <v>0</v>
      </c>
      <c r="AJ648" t="e">
        <f ca="1">IF(_xlfn.XLOOKUP(D648,'参考（不要动）'!G:G,'参考（不要动）'!H:H)&lt;1,"无其他工资")</f>
        <v>#NAME?</v>
      </c>
      <c r="AK648" t="e">
        <f>IF(_xlfn.XLOOKUP(D648,'参考（不要动）'!J:J,'参考（不要动）'!K:K)&lt;1,"无低保金")</f>
        <v>#N/A</v>
      </c>
      <c r="AL648" t="e">
        <f>IF(_xlfn.XLOOKUP(D648,'参考（不要动）'!M:M,'参考（不要动）'!N:N)&lt;1,"无五保金")</f>
        <v>#N/A</v>
      </c>
      <c r="AM648" t="e">
        <f>IF(_xlfn.XLOOKUP(D648,'参考（不要动）'!P:P,'参考（不要动）'!Q:Q)&lt;1,"无产业奖励2000元")</f>
        <v>#N/A</v>
      </c>
      <c r="AN648" t="e">
        <f>_xlfn.XLOOKUP(D648,'参考（不要动）'!S:S,'参考（不要动）'!W:W)</f>
        <v>#N/A</v>
      </c>
      <c r="AO648" t="str">
        <f t="shared" si="108"/>
        <v>合格</v>
      </c>
      <c r="AP648" s="31">
        <f t="shared" si="109"/>
        <v>0.29411764705882398</v>
      </c>
      <c r="AQ648" s="31" t="str">
        <f t="shared" si="100"/>
        <v>合格</v>
      </c>
    </row>
    <row r="649" spans="1:43" ht="15">
      <c r="A649" s="18">
        <v>647</v>
      </c>
      <c r="B649" s="19" t="s">
        <v>2697</v>
      </c>
      <c r="C649" s="19" t="s">
        <v>2732</v>
      </c>
      <c r="D649" s="19" t="s">
        <v>2733</v>
      </c>
      <c r="E649" s="19" t="s">
        <v>2734</v>
      </c>
      <c r="F649" s="19" t="s">
        <v>2735</v>
      </c>
      <c r="G649" s="51" t="s">
        <v>2732</v>
      </c>
      <c r="H649" s="19">
        <v>1</v>
      </c>
      <c r="I649" s="19">
        <v>1</v>
      </c>
      <c r="J649" s="19" t="s">
        <v>47</v>
      </c>
      <c r="K649" s="19">
        <f t="shared" si="101"/>
        <v>0</v>
      </c>
      <c r="L649" s="19"/>
      <c r="M649" s="19"/>
      <c r="N649" s="19">
        <v>12000</v>
      </c>
      <c r="O649" s="19">
        <f t="shared" si="102"/>
        <v>9584.09</v>
      </c>
      <c r="P649" s="19">
        <v>4295</v>
      </c>
      <c r="Q649" s="19"/>
      <c r="R649" s="19">
        <v>2160</v>
      </c>
      <c r="S649" s="19"/>
      <c r="T649" s="19">
        <v>169.08</v>
      </c>
      <c r="U649" s="19"/>
      <c r="V649" s="19"/>
      <c r="W649" s="19">
        <v>2960.01</v>
      </c>
      <c r="X649" s="19"/>
      <c r="Y649" s="19">
        <f t="shared" si="103"/>
        <v>0</v>
      </c>
      <c r="Z649" s="19"/>
      <c r="AA649" s="19"/>
      <c r="AB649" s="19">
        <f t="shared" si="104"/>
        <v>21584.09</v>
      </c>
      <c r="AC649" s="19">
        <f t="shared" si="105"/>
        <v>21584.09</v>
      </c>
      <c r="AD649" s="19">
        <f t="shared" si="106"/>
        <v>21584.09</v>
      </c>
      <c r="AE649" s="19" t="s">
        <v>53</v>
      </c>
      <c r="AF649" s="25">
        <v>19694.150000000001</v>
      </c>
      <c r="AG649" s="30">
        <f t="shared" si="107"/>
        <v>9.5964537692664997E-2</v>
      </c>
      <c r="AH649" t="e">
        <f ca="1">IF(_xlfn.XLOOKUP(D649,'参考（不要动）'!A:A,'参考（不要动）'!B:B)&lt;1,"无养老金")</f>
        <v>#NAME?</v>
      </c>
      <c r="AI649" t="e">
        <f>IF(_xlfn.XLOOKUP(D649,'参考（不要动）'!D:D,'参考（不要动）'!E:E)&lt;1,"无公益岗工资")</f>
        <v>#N/A</v>
      </c>
      <c r="AJ649" t="e">
        <f ca="1">IF(_xlfn.XLOOKUP(D649,'参考（不要动）'!G:G,'参考（不要动）'!H:H)&lt;1,"无其他工资")</f>
        <v>#NAME?</v>
      </c>
      <c r="AK649" t="b">
        <f>IF(_xlfn.XLOOKUP(D649,'参考（不要动）'!J:J,'参考（不要动）'!K:K)&lt;1,"无低保金")</f>
        <v>0</v>
      </c>
      <c r="AL649" t="e">
        <f>IF(_xlfn.XLOOKUP(D649,'参考（不要动）'!M:M,'参考（不要动）'!N:N)&lt;1,"无五保金")</f>
        <v>#N/A</v>
      </c>
      <c r="AM649" t="e">
        <f>IF(_xlfn.XLOOKUP(D649,'参考（不要动）'!P:P,'参考（不要动）'!Q:Q)&lt;1,"无产业奖励2000元")</f>
        <v>#N/A</v>
      </c>
      <c r="AN649" t="e">
        <f>_xlfn.XLOOKUP(D649,'参考（不要动）'!S:S,'参考（不要动）'!W:W)</f>
        <v>#N/A</v>
      </c>
      <c r="AO649" t="str">
        <f t="shared" si="108"/>
        <v>合格</v>
      </c>
      <c r="AP649" s="31" t="e">
        <f t="shared" si="109"/>
        <v>#DIV/0!</v>
      </c>
      <c r="AQ649" s="31" t="e">
        <f t="shared" si="100"/>
        <v>#DIV/0!</v>
      </c>
    </row>
    <row r="650" spans="1:43" ht="15">
      <c r="A650" s="18">
        <v>648</v>
      </c>
      <c r="B650" s="19" t="s">
        <v>2697</v>
      </c>
      <c r="C650" s="19" t="s">
        <v>2736</v>
      </c>
      <c r="D650" s="19" t="s">
        <v>2737</v>
      </c>
      <c r="E650" s="19" t="s">
        <v>2738</v>
      </c>
      <c r="F650" s="19" t="s">
        <v>2739</v>
      </c>
      <c r="G650" s="51" t="s">
        <v>2736</v>
      </c>
      <c r="H650" s="19">
        <v>2</v>
      </c>
      <c r="I650" s="19">
        <v>2</v>
      </c>
      <c r="J650" s="19" t="s">
        <v>47</v>
      </c>
      <c r="K650" s="19">
        <f t="shared" si="101"/>
        <v>0</v>
      </c>
      <c r="L650" s="19"/>
      <c r="M650" s="19"/>
      <c r="N650" s="19"/>
      <c r="O650" s="19">
        <f t="shared" si="102"/>
        <v>6109.8</v>
      </c>
      <c r="P650" s="19"/>
      <c r="Q650" s="19"/>
      <c r="R650" s="19">
        <v>4080</v>
      </c>
      <c r="S650" s="19"/>
      <c r="T650" s="19">
        <v>191.08</v>
      </c>
      <c r="U650" s="19"/>
      <c r="V650" s="19"/>
      <c r="W650" s="19">
        <v>1838.72</v>
      </c>
      <c r="X650" s="19">
        <v>81600</v>
      </c>
      <c r="Y650" s="19">
        <f t="shared" si="103"/>
        <v>24000</v>
      </c>
      <c r="Z650" s="19">
        <v>24000</v>
      </c>
      <c r="AA650" s="19"/>
      <c r="AB650" s="19">
        <f t="shared" si="104"/>
        <v>87709.8</v>
      </c>
      <c r="AC650" s="19">
        <f t="shared" si="105"/>
        <v>63709.8</v>
      </c>
      <c r="AD650" s="19">
        <f t="shared" si="106"/>
        <v>31854.9</v>
      </c>
      <c r="AE650" s="19" t="s">
        <v>53</v>
      </c>
      <c r="AF650" s="25">
        <v>30449.59</v>
      </c>
      <c r="AG650" s="31">
        <f t="shared" si="107"/>
        <v>4.6152017153597201E-2</v>
      </c>
      <c r="AH650" t="e">
        <f ca="1">IF(_xlfn.XLOOKUP(D650,'参考（不要动）'!A:A,'参考（不要动）'!B:B)&lt;1,"无养老金")</f>
        <v>#NAME?</v>
      </c>
      <c r="AI650" t="e">
        <f>IF(_xlfn.XLOOKUP(D650,'参考（不要动）'!D:D,'参考（不要动）'!E:E)&lt;1,"无公益岗工资")</f>
        <v>#N/A</v>
      </c>
      <c r="AJ650" t="e">
        <f ca="1">IF(_xlfn.XLOOKUP(D650,'参考（不要动）'!G:G,'参考（不要动）'!H:H)&lt;1,"无其他工资")</f>
        <v>#NAME?</v>
      </c>
      <c r="AK650" t="e">
        <f>IF(_xlfn.XLOOKUP(D650,'参考（不要动）'!J:J,'参考（不要动）'!K:K)&lt;1,"无低保金")</f>
        <v>#N/A</v>
      </c>
      <c r="AL650" t="e">
        <f>IF(_xlfn.XLOOKUP(D650,'参考（不要动）'!M:M,'参考（不要动）'!N:N)&lt;1,"无五保金")</f>
        <v>#N/A</v>
      </c>
      <c r="AM650" t="e">
        <f>IF(_xlfn.XLOOKUP(D650,'参考（不要动）'!P:P,'参考（不要动）'!Q:Q)&lt;1,"无产业奖励2000元")</f>
        <v>#N/A</v>
      </c>
      <c r="AN650" t="e">
        <f>_xlfn.XLOOKUP(D650,'参考（不要动）'!S:S,'参考（不要动）'!W:W)</f>
        <v>#N/A</v>
      </c>
      <c r="AO650" t="str">
        <f t="shared" si="108"/>
        <v>合格</v>
      </c>
      <c r="AP650" s="31">
        <f t="shared" si="109"/>
        <v>0.29411764705882398</v>
      </c>
      <c r="AQ650" s="31" t="str">
        <f t="shared" si="100"/>
        <v>合格</v>
      </c>
    </row>
    <row r="651" spans="1:43" ht="15">
      <c r="A651" s="18">
        <v>649</v>
      </c>
      <c r="B651" s="19" t="s">
        <v>2697</v>
      </c>
      <c r="C651" s="19" t="s">
        <v>2740</v>
      </c>
      <c r="D651" s="19" t="s">
        <v>2741</v>
      </c>
      <c r="E651" s="19" t="s">
        <v>2742</v>
      </c>
      <c r="F651" s="19" t="s">
        <v>2743</v>
      </c>
      <c r="G651" s="51" t="s">
        <v>2740</v>
      </c>
      <c r="H651" s="19">
        <v>4</v>
      </c>
      <c r="I651" s="19">
        <v>4</v>
      </c>
      <c r="J651" s="19" t="s">
        <v>47</v>
      </c>
      <c r="K651" s="19">
        <f t="shared" si="101"/>
        <v>0</v>
      </c>
      <c r="L651" s="19"/>
      <c r="M651" s="19"/>
      <c r="N651" s="19"/>
      <c r="O651" s="19">
        <f t="shared" si="102"/>
        <v>4509.5</v>
      </c>
      <c r="P651" s="19"/>
      <c r="Q651" s="19"/>
      <c r="R651" s="19">
        <v>2160</v>
      </c>
      <c r="S651" s="19"/>
      <c r="T651" s="19">
        <v>300.14</v>
      </c>
      <c r="U651" s="19"/>
      <c r="V651" s="19"/>
      <c r="W651" s="19">
        <v>2049.36</v>
      </c>
      <c r="X651" s="19">
        <v>119000</v>
      </c>
      <c r="Y651" s="19">
        <f t="shared" si="103"/>
        <v>35000</v>
      </c>
      <c r="Z651" s="19">
        <v>35000</v>
      </c>
      <c r="AA651" s="19"/>
      <c r="AB651" s="19">
        <f t="shared" si="104"/>
        <v>123509.5</v>
      </c>
      <c r="AC651" s="19">
        <f t="shared" si="105"/>
        <v>88509.5</v>
      </c>
      <c r="AD651" s="19">
        <f t="shared" si="106"/>
        <v>22127.375</v>
      </c>
      <c r="AE651" s="19" t="s">
        <v>53</v>
      </c>
      <c r="AF651" s="25">
        <v>21008.39</v>
      </c>
      <c r="AG651" s="31">
        <f t="shared" si="107"/>
        <v>5.3263719875725903E-2</v>
      </c>
      <c r="AH651" t="e">
        <f ca="1">IF(_xlfn.XLOOKUP(D651,'参考（不要动）'!A:A,'参考（不要动）'!B:B)&lt;1,"无养老金")</f>
        <v>#NAME?</v>
      </c>
      <c r="AI651" t="e">
        <f>IF(_xlfn.XLOOKUP(D651,'参考（不要动）'!D:D,'参考（不要动）'!E:E)&lt;1,"无公益岗工资")</f>
        <v>#N/A</v>
      </c>
      <c r="AJ651" t="e">
        <f ca="1">IF(_xlfn.XLOOKUP(D651,'参考（不要动）'!G:G,'参考（不要动）'!H:H)&lt;1,"无其他工资")</f>
        <v>#NAME?</v>
      </c>
      <c r="AK651" t="e">
        <f>IF(_xlfn.XLOOKUP(D651,'参考（不要动）'!J:J,'参考（不要动）'!K:K)&lt;1,"无低保金")</f>
        <v>#N/A</v>
      </c>
      <c r="AL651" t="e">
        <f>IF(_xlfn.XLOOKUP(D651,'参考（不要动）'!M:M,'参考（不要动）'!N:N)&lt;1,"无五保金")</f>
        <v>#N/A</v>
      </c>
      <c r="AM651" t="e">
        <f>IF(_xlfn.XLOOKUP(D651,'参考（不要动）'!P:P,'参考（不要动）'!Q:Q)&lt;1,"无产业奖励2000元")</f>
        <v>#N/A</v>
      </c>
      <c r="AN651" t="e">
        <f>_xlfn.XLOOKUP(D651,'参考（不要动）'!S:S,'参考（不要动）'!W:W)</f>
        <v>#N/A</v>
      </c>
      <c r="AO651" t="str">
        <f t="shared" si="108"/>
        <v>合格</v>
      </c>
      <c r="AP651" s="31">
        <f t="shared" si="109"/>
        <v>0.29411764705882398</v>
      </c>
      <c r="AQ651" s="31" t="str">
        <f t="shared" si="100"/>
        <v>合格</v>
      </c>
    </row>
    <row r="652" spans="1:43" ht="15">
      <c r="A652" s="18">
        <v>650</v>
      </c>
      <c r="B652" s="19" t="s">
        <v>2697</v>
      </c>
      <c r="C652" s="19" t="s">
        <v>2744</v>
      </c>
      <c r="D652" s="19" t="s">
        <v>2745</v>
      </c>
      <c r="E652" s="19" t="s">
        <v>2746</v>
      </c>
      <c r="F652" s="19" t="s">
        <v>2747</v>
      </c>
      <c r="G652" s="51" t="s">
        <v>2748</v>
      </c>
      <c r="H652" s="19">
        <v>4</v>
      </c>
      <c r="I652" s="19">
        <v>4</v>
      </c>
      <c r="J652" s="19" t="s">
        <v>47</v>
      </c>
      <c r="K652" s="19">
        <f t="shared" si="101"/>
        <v>40000</v>
      </c>
      <c r="L652" s="19"/>
      <c r="M652" s="19">
        <v>40000</v>
      </c>
      <c r="N652" s="19">
        <v>10500</v>
      </c>
      <c r="O652" s="19">
        <f t="shared" si="102"/>
        <v>3234.99</v>
      </c>
      <c r="P652" s="19"/>
      <c r="Q652" s="19"/>
      <c r="R652" s="19"/>
      <c r="S652" s="19"/>
      <c r="T652" s="19">
        <v>54.14</v>
      </c>
      <c r="U652" s="19"/>
      <c r="V652" s="19">
        <v>2400</v>
      </c>
      <c r="W652" s="19">
        <v>780.85</v>
      </c>
      <c r="X652" s="19"/>
      <c r="Y652" s="19">
        <f t="shared" si="103"/>
        <v>0</v>
      </c>
      <c r="Z652" s="19"/>
      <c r="AA652" s="19"/>
      <c r="AB652" s="19">
        <f t="shared" si="104"/>
        <v>53734.99</v>
      </c>
      <c r="AC652" s="19">
        <f t="shared" si="105"/>
        <v>53734.99</v>
      </c>
      <c r="AD652" s="19">
        <f t="shared" si="106"/>
        <v>13433.747499999999</v>
      </c>
      <c r="AE652" s="19" t="s">
        <v>48</v>
      </c>
      <c r="AF652" s="25">
        <v>12276.55</v>
      </c>
      <c r="AG652" s="30">
        <f t="shared" si="107"/>
        <v>9.4260806171114903E-2</v>
      </c>
      <c r="AH652" t="e">
        <f ca="1">IF(_xlfn.XLOOKUP(D652,'参考（不要动）'!A:A,'参考（不要动）'!B:B)&lt;1,"无养老金")</f>
        <v>#NAME?</v>
      </c>
      <c r="AI652" t="e">
        <f>IF(_xlfn.XLOOKUP(D652,'参考（不要动）'!D:D,'参考（不要动）'!E:E)&lt;1,"无公益岗工资")</f>
        <v>#N/A</v>
      </c>
      <c r="AJ652" t="e">
        <f ca="1">IF(_xlfn.XLOOKUP(D652,'参考（不要动）'!G:G,'参考（不要动）'!H:H)&lt;1,"无其他工资")</f>
        <v>#NAME?</v>
      </c>
      <c r="AK652" t="e">
        <f>IF(_xlfn.XLOOKUP(D652,'参考（不要动）'!J:J,'参考（不要动）'!K:K)&lt;1,"无低保金")</f>
        <v>#N/A</v>
      </c>
      <c r="AL652" t="e">
        <f>IF(_xlfn.XLOOKUP(D652,'参考（不要动）'!M:M,'参考（不要动）'!N:N)&lt;1,"无五保金")</f>
        <v>#N/A</v>
      </c>
      <c r="AM652" t="e">
        <f>IF(_xlfn.XLOOKUP(D652,'参考（不要动）'!P:P,'参考（不要动）'!Q:Q)&lt;1,"无产业奖励2000元")</f>
        <v>#N/A</v>
      </c>
      <c r="AN652" t="str">
        <f>_xlfn.XLOOKUP(D652,'参考（不要动）'!S:S,'参考（不要动）'!W:W)</f>
        <v>无就业奖励2400</v>
      </c>
      <c r="AO652" t="str">
        <f t="shared" si="108"/>
        <v>合格</v>
      </c>
      <c r="AP652" s="31" t="e">
        <f t="shared" si="109"/>
        <v>#DIV/0!</v>
      </c>
      <c r="AQ652" s="31" t="e">
        <f t="shared" si="100"/>
        <v>#DIV/0!</v>
      </c>
    </row>
    <row r="653" spans="1:43" ht="15">
      <c r="A653" s="18">
        <v>651</v>
      </c>
      <c r="B653" s="19" t="s">
        <v>2697</v>
      </c>
      <c r="C653" s="19" t="s">
        <v>2749</v>
      </c>
      <c r="D653" s="19" t="s">
        <v>2750</v>
      </c>
      <c r="E653" s="19" t="s">
        <v>2751</v>
      </c>
      <c r="F653" s="19" t="s">
        <v>2752</v>
      </c>
      <c r="G653" s="51" t="s">
        <v>2749</v>
      </c>
      <c r="H653" s="19">
        <v>6</v>
      </c>
      <c r="I653" s="19">
        <v>6</v>
      </c>
      <c r="J653" s="19" t="s">
        <v>47</v>
      </c>
      <c r="K653" s="19">
        <f t="shared" si="101"/>
        <v>40000</v>
      </c>
      <c r="L653" s="19"/>
      <c r="M653" s="19">
        <v>40000</v>
      </c>
      <c r="N653" s="19">
        <v>33600</v>
      </c>
      <c r="O653" s="19">
        <f t="shared" si="102"/>
        <v>2970.91</v>
      </c>
      <c r="P653" s="19"/>
      <c r="Q653" s="19"/>
      <c r="R653" s="19"/>
      <c r="S653" s="19"/>
      <c r="T653" s="19">
        <v>81.22</v>
      </c>
      <c r="U653" s="19"/>
      <c r="V653" s="19">
        <v>1700</v>
      </c>
      <c r="W653" s="19">
        <v>1189.69</v>
      </c>
      <c r="X653" s="19"/>
      <c r="Y653" s="19">
        <f t="shared" si="103"/>
        <v>0</v>
      </c>
      <c r="Z653" s="19"/>
      <c r="AA653" s="19"/>
      <c r="AB653" s="19">
        <f t="shared" si="104"/>
        <v>76570.91</v>
      </c>
      <c r="AC653" s="19">
        <f t="shared" si="105"/>
        <v>76570.91</v>
      </c>
      <c r="AD653" s="19">
        <f t="shared" si="106"/>
        <v>12761.8183333333</v>
      </c>
      <c r="AE653" s="19" t="s">
        <v>48</v>
      </c>
      <c r="AF653" s="25">
        <v>11309.98</v>
      </c>
      <c r="AG653" s="30">
        <f t="shared" si="107"/>
        <v>0.128367895728666</v>
      </c>
      <c r="AH653" t="e">
        <f ca="1">IF(_xlfn.XLOOKUP(D653,'参考（不要动）'!A:A,'参考（不要动）'!B:B)&lt;1,"无养老金")</f>
        <v>#NAME?</v>
      </c>
      <c r="AI653" t="e">
        <f>IF(_xlfn.XLOOKUP(D653,'参考（不要动）'!D:D,'参考（不要动）'!E:E)&lt;1,"无公益岗工资")</f>
        <v>#N/A</v>
      </c>
      <c r="AJ653" t="e">
        <f ca="1">IF(_xlfn.XLOOKUP(D653,'参考（不要动）'!G:G,'参考（不要动）'!H:H)&lt;1,"无其他工资")</f>
        <v>#NAME?</v>
      </c>
      <c r="AK653" t="e">
        <f>IF(_xlfn.XLOOKUP(D653,'参考（不要动）'!J:J,'参考（不要动）'!K:K)&lt;1,"无低保金")</f>
        <v>#N/A</v>
      </c>
      <c r="AL653" t="e">
        <f>IF(_xlfn.XLOOKUP(D653,'参考（不要动）'!M:M,'参考（不要动）'!N:N)&lt;1,"无五保金")</f>
        <v>#N/A</v>
      </c>
      <c r="AM653" t="e">
        <f>IF(_xlfn.XLOOKUP(D653,'参考（不要动）'!P:P,'参考（不要动）'!Q:Q)&lt;1,"无产业奖励2000元")</f>
        <v>#N/A</v>
      </c>
      <c r="AN653" t="str">
        <f>_xlfn.XLOOKUP(D653,'参考（不要动）'!S:S,'参考（不要动）'!W:W)</f>
        <v>无就业奖励1700</v>
      </c>
      <c r="AO653" t="str">
        <f t="shared" si="108"/>
        <v>合格</v>
      </c>
      <c r="AP653" s="31" t="e">
        <f t="shared" si="109"/>
        <v>#DIV/0!</v>
      </c>
      <c r="AQ653" s="31" t="e">
        <f t="shared" si="100"/>
        <v>#DIV/0!</v>
      </c>
    </row>
    <row r="654" spans="1:43" ht="15">
      <c r="A654" s="18">
        <v>652</v>
      </c>
      <c r="B654" s="19" t="s">
        <v>2697</v>
      </c>
      <c r="C654" s="19" t="s">
        <v>2753</v>
      </c>
      <c r="D654" s="19" t="s">
        <v>2754</v>
      </c>
      <c r="E654" s="19" t="s">
        <v>2755</v>
      </c>
      <c r="F654" s="19" t="s">
        <v>2756</v>
      </c>
      <c r="G654" s="51" t="s">
        <v>2753</v>
      </c>
      <c r="H654" s="19">
        <v>5</v>
      </c>
      <c r="I654" s="19">
        <v>5</v>
      </c>
      <c r="J654" s="19" t="s">
        <v>47</v>
      </c>
      <c r="K654" s="19">
        <f t="shared" si="101"/>
        <v>28760</v>
      </c>
      <c r="L654" s="19">
        <v>8760</v>
      </c>
      <c r="M654" s="19">
        <v>20000</v>
      </c>
      <c r="N654" s="19"/>
      <c r="O654" s="19">
        <f t="shared" si="102"/>
        <v>2040.64</v>
      </c>
      <c r="P654" s="19"/>
      <c r="Q654" s="19"/>
      <c r="R654" s="19"/>
      <c r="S654" s="19"/>
      <c r="T654" s="19">
        <v>190.68</v>
      </c>
      <c r="U654" s="19"/>
      <c r="V654" s="19"/>
      <c r="W654" s="19">
        <v>1849.96</v>
      </c>
      <c r="X654" s="19">
        <v>102000</v>
      </c>
      <c r="Y654" s="19">
        <f t="shared" si="103"/>
        <v>30000</v>
      </c>
      <c r="Z654" s="19">
        <v>30000</v>
      </c>
      <c r="AA654" s="19"/>
      <c r="AB654" s="19">
        <f t="shared" si="104"/>
        <v>132800.64000000001</v>
      </c>
      <c r="AC654" s="19">
        <f t="shared" si="105"/>
        <v>102800.64</v>
      </c>
      <c r="AD654" s="19">
        <f t="shared" si="106"/>
        <v>20560.128000000001</v>
      </c>
      <c r="AE654" s="19" t="s">
        <v>48</v>
      </c>
      <c r="AF654" s="25">
        <v>19119.259999999998</v>
      </c>
      <c r="AG654" s="31">
        <f t="shared" si="107"/>
        <v>7.5362121755758404E-2</v>
      </c>
      <c r="AH654" t="e">
        <f ca="1">IF(_xlfn.XLOOKUP(D654,'参考（不要动）'!A:A,'参考（不要动）'!B:B)&lt;1,"无养老金")</f>
        <v>#NAME?</v>
      </c>
      <c r="AI654" t="b">
        <f>IF(_xlfn.XLOOKUP(D654,'参考（不要动）'!D:D,'参考（不要动）'!E:E)&lt;1,"无公益岗工资")</f>
        <v>0</v>
      </c>
      <c r="AJ654" t="e">
        <f ca="1">IF(_xlfn.XLOOKUP(D654,'参考（不要动）'!G:G,'参考（不要动）'!H:H)&lt;1,"无其他工资")</f>
        <v>#NAME?</v>
      </c>
      <c r="AK654" t="e">
        <f>IF(_xlfn.XLOOKUP(D654,'参考（不要动）'!J:J,'参考（不要动）'!K:K)&lt;1,"无低保金")</f>
        <v>#N/A</v>
      </c>
      <c r="AL654" t="e">
        <f>IF(_xlfn.XLOOKUP(D654,'参考（不要动）'!M:M,'参考（不要动）'!N:N)&lt;1,"无五保金")</f>
        <v>#N/A</v>
      </c>
      <c r="AM654" t="e">
        <f>IF(_xlfn.XLOOKUP(D654,'参考（不要动）'!P:P,'参考（不要动）'!Q:Q)&lt;1,"无产业奖励2000元")</f>
        <v>#N/A</v>
      </c>
      <c r="AN654" t="e">
        <f>_xlfn.XLOOKUP(D654,'参考（不要动）'!S:S,'参考（不要动）'!W:W)</f>
        <v>#N/A</v>
      </c>
      <c r="AO654" t="str">
        <f t="shared" si="108"/>
        <v>合格</v>
      </c>
      <c r="AP654" s="31">
        <f t="shared" si="109"/>
        <v>0.29411764705882398</v>
      </c>
      <c r="AQ654" s="31" t="str">
        <f t="shared" si="100"/>
        <v>合格</v>
      </c>
    </row>
    <row r="655" spans="1:43" ht="15">
      <c r="A655" s="18">
        <v>653</v>
      </c>
      <c r="B655" s="19" t="s">
        <v>2697</v>
      </c>
      <c r="C655" s="19" t="s">
        <v>2757</v>
      </c>
      <c r="D655" s="19" t="s">
        <v>2758</v>
      </c>
      <c r="E655" s="19" t="s">
        <v>2759</v>
      </c>
      <c r="F655" s="19" t="s">
        <v>2760</v>
      </c>
      <c r="G655" s="51" t="s">
        <v>2757</v>
      </c>
      <c r="H655" s="19">
        <v>1</v>
      </c>
      <c r="I655" s="19">
        <v>1</v>
      </c>
      <c r="J655" s="19" t="s">
        <v>47</v>
      </c>
      <c r="K655" s="19">
        <f t="shared" si="101"/>
        <v>0</v>
      </c>
      <c r="L655" s="19"/>
      <c r="M655" s="19"/>
      <c r="N655" s="19">
        <v>7028</v>
      </c>
      <c r="O655" s="19">
        <f t="shared" si="102"/>
        <v>13265.83</v>
      </c>
      <c r="P655" s="19">
        <v>4295</v>
      </c>
      <c r="Q655" s="19"/>
      <c r="R655" s="19">
        <v>2160</v>
      </c>
      <c r="S655" s="19"/>
      <c r="T655" s="19">
        <v>167.68</v>
      </c>
      <c r="U655" s="19"/>
      <c r="V655" s="19"/>
      <c r="W655" s="19">
        <v>6643.15</v>
      </c>
      <c r="X655" s="19"/>
      <c r="Y655" s="19">
        <f t="shared" si="103"/>
        <v>0</v>
      </c>
      <c r="Z655" s="19"/>
      <c r="AA655" s="19"/>
      <c r="AB655" s="19">
        <f t="shared" si="104"/>
        <v>20293.830000000002</v>
      </c>
      <c r="AC655" s="19">
        <f t="shared" si="105"/>
        <v>20293.830000000002</v>
      </c>
      <c r="AD655" s="19">
        <f t="shared" si="106"/>
        <v>20293.830000000002</v>
      </c>
      <c r="AE655" s="19" t="s">
        <v>53</v>
      </c>
      <c r="AF655" s="25">
        <v>19475.98</v>
      </c>
      <c r="AG655" s="31">
        <f t="shared" si="107"/>
        <v>4.1992752097712298E-2</v>
      </c>
      <c r="AH655" t="e">
        <f ca="1">IF(_xlfn.XLOOKUP(D655,'参考（不要动）'!A:A,'参考（不要动）'!B:B)&lt;1,"无养老金")</f>
        <v>#NAME?</v>
      </c>
      <c r="AI655" t="e">
        <f>IF(_xlfn.XLOOKUP(D655,'参考（不要动）'!D:D,'参考（不要动）'!E:E)&lt;1,"无公益岗工资")</f>
        <v>#N/A</v>
      </c>
      <c r="AJ655" t="e">
        <f ca="1">IF(_xlfn.XLOOKUP(D655,'参考（不要动）'!G:G,'参考（不要动）'!H:H)&lt;1,"无其他工资")</f>
        <v>#NAME?</v>
      </c>
      <c r="AK655" t="b">
        <f>IF(_xlfn.XLOOKUP(D655,'参考（不要动）'!J:J,'参考（不要动）'!K:K)&lt;1,"无低保金")</f>
        <v>0</v>
      </c>
      <c r="AL655" t="e">
        <f>IF(_xlfn.XLOOKUP(D655,'参考（不要动）'!M:M,'参考（不要动）'!N:N)&lt;1,"无五保金")</f>
        <v>#N/A</v>
      </c>
      <c r="AM655" t="e">
        <f>IF(_xlfn.XLOOKUP(D655,'参考（不要动）'!P:P,'参考（不要动）'!Q:Q)&lt;1,"无产业奖励2000元")</f>
        <v>#N/A</v>
      </c>
      <c r="AN655" t="e">
        <f>_xlfn.XLOOKUP(D655,'参考（不要动）'!S:S,'参考（不要动）'!W:W)</f>
        <v>#N/A</v>
      </c>
      <c r="AO655" t="str">
        <f t="shared" si="108"/>
        <v>合格</v>
      </c>
      <c r="AP655" s="31" t="e">
        <f t="shared" si="109"/>
        <v>#DIV/0!</v>
      </c>
      <c r="AQ655" s="31" t="e">
        <f t="shared" si="100"/>
        <v>#DIV/0!</v>
      </c>
    </row>
    <row r="656" spans="1:43" ht="15">
      <c r="A656" s="18">
        <v>654</v>
      </c>
      <c r="B656" s="19" t="s">
        <v>2697</v>
      </c>
      <c r="C656" s="19" t="s">
        <v>2761</v>
      </c>
      <c r="D656" s="19" t="s">
        <v>2762</v>
      </c>
      <c r="E656" s="19" t="s">
        <v>2763</v>
      </c>
      <c r="F656" s="19" t="s">
        <v>2764</v>
      </c>
      <c r="G656" s="51" t="s">
        <v>2761</v>
      </c>
      <c r="H656" s="19">
        <v>1</v>
      </c>
      <c r="I656" s="19">
        <v>1</v>
      </c>
      <c r="J656" s="19" t="s">
        <v>47</v>
      </c>
      <c r="K656" s="19">
        <f t="shared" si="101"/>
        <v>0</v>
      </c>
      <c r="L656" s="19"/>
      <c r="M656" s="19"/>
      <c r="N656" s="19">
        <v>9716</v>
      </c>
      <c r="O656" s="19">
        <f t="shared" si="102"/>
        <v>9844.92</v>
      </c>
      <c r="P656" s="19">
        <v>4295</v>
      </c>
      <c r="Q656" s="19"/>
      <c r="R656" s="19">
        <v>2040</v>
      </c>
      <c r="S656" s="19"/>
      <c r="T656" s="19">
        <v>300.54000000000002</v>
      </c>
      <c r="U656" s="19"/>
      <c r="V656" s="19"/>
      <c r="W656" s="19">
        <v>3209.38</v>
      </c>
      <c r="X656" s="19"/>
      <c r="Y656" s="19">
        <f t="shared" si="103"/>
        <v>0</v>
      </c>
      <c r="Z656" s="19"/>
      <c r="AA656" s="19"/>
      <c r="AB656" s="19">
        <f t="shared" si="104"/>
        <v>19560.919999999998</v>
      </c>
      <c r="AC656" s="19">
        <f t="shared" si="105"/>
        <v>19560.919999999998</v>
      </c>
      <c r="AD656" s="19">
        <f t="shared" si="106"/>
        <v>19560.919999999998</v>
      </c>
      <c r="AE656" s="19" t="s">
        <v>53</v>
      </c>
      <c r="AF656" s="25">
        <v>18013.009999999998</v>
      </c>
      <c r="AG656" s="30">
        <f t="shared" si="107"/>
        <v>8.5932889617004599E-2</v>
      </c>
      <c r="AH656" t="e">
        <f ca="1">IF(_xlfn.XLOOKUP(D656,'参考（不要动）'!A:A,'参考（不要动）'!B:B)&lt;1,"无养老金")</f>
        <v>#NAME?</v>
      </c>
      <c r="AI656" t="e">
        <f>IF(_xlfn.XLOOKUP(D656,'参考（不要动）'!D:D,'参考（不要动）'!E:E)&lt;1,"无公益岗工资")</f>
        <v>#N/A</v>
      </c>
      <c r="AJ656" t="e">
        <f ca="1">IF(_xlfn.XLOOKUP(D656,'参考（不要动）'!G:G,'参考（不要动）'!H:H)&lt;1,"无其他工资")</f>
        <v>#NAME?</v>
      </c>
      <c r="AK656" t="b">
        <f>IF(_xlfn.XLOOKUP(D656,'参考（不要动）'!J:J,'参考（不要动）'!K:K)&lt;1,"无低保金")</f>
        <v>0</v>
      </c>
      <c r="AL656" t="e">
        <f>IF(_xlfn.XLOOKUP(D656,'参考（不要动）'!M:M,'参考（不要动）'!N:N)&lt;1,"无五保金")</f>
        <v>#N/A</v>
      </c>
      <c r="AM656" t="e">
        <f>IF(_xlfn.XLOOKUP(D656,'参考（不要动）'!P:P,'参考（不要动）'!Q:Q)&lt;1,"无产业奖励2000元")</f>
        <v>#N/A</v>
      </c>
      <c r="AN656" t="e">
        <f>_xlfn.XLOOKUP(D656,'参考（不要动）'!S:S,'参考（不要动）'!W:W)</f>
        <v>#N/A</v>
      </c>
      <c r="AO656" t="str">
        <f t="shared" si="108"/>
        <v>合格</v>
      </c>
      <c r="AP656" s="31" t="e">
        <f t="shared" si="109"/>
        <v>#DIV/0!</v>
      </c>
      <c r="AQ656" s="31" t="e">
        <f t="shared" si="100"/>
        <v>#DIV/0!</v>
      </c>
    </row>
    <row r="657" spans="1:43" ht="15">
      <c r="A657" s="18">
        <v>655</v>
      </c>
      <c r="B657" s="19" t="s">
        <v>2697</v>
      </c>
      <c r="C657" s="19" t="s">
        <v>2765</v>
      </c>
      <c r="D657" s="19" t="s">
        <v>2766</v>
      </c>
      <c r="E657" s="19" t="s">
        <v>2767</v>
      </c>
      <c r="F657" s="19" t="s">
        <v>2768</v>
      </c>
      <c r="G657" s="51" t="s">
        <v>2765</v>
      </c>
      <c r="H657" s="19">
        <v>4</v>
      </c>
      <c r="I657" s="19">
        <v>4</v>
      </c>
      <c r="J657" s="19" t="s">
        <v>47</v>
      </c>
      <c r="K657" s="19">
        <f t="shared" si="101"/>
        <v>8760</v>
      </c>
      <c r="L657" s="19">
        <v>8760</v>
      </c>
      <c r="M657" s="19"/>
      <c r="N657" s="19"/>
      <c r="O657" s="19">
        <f t="shared" si="102"/>
        <v>20685.009999999998</v>
      </c>
      <c r="P657" s="19">
        <v>4295</v>
      </c>
      <c r="Q657" s="19"/>
      <c r="R657" s="19">
        <v>2280</v>
      </c>
      <c r="S657" s="19"/>
      <c r="T657" s="19">
        <v>54.14</v>
      </c>
      <c r="U657" s="19"/>
      <c r="V657" s="19"/>
      <c r="W657" s="19">
        <v>14055.87</v>
      </c>
      <c r="X657" s="19">
        <v>64600</v>
      </c>
      <c r="Y657" s="19">
        <f t="shared" si="103"/>
        <v>19000</v>
      </c>
      <c r="Z657" s="19">
        <v>19000</v>
      </c>
      <c r="AA657" s="19"/>
      <c r="AB657" s="19">
        <f t="shared" si="104"/>
        <v>94045.01</v>
      </c>
      <c r="AC657" s="19">
        <f t="shared" si="105"/>
        <v>75045.009999999995</v>
      </c>
      <c r="AD657" s="19">
        <f t="shared" si="106"/>
        <v>18761.252499999999</v>
      </c>
      <c r="AE657" s="19" t="s">
        <v>48</v>
      </c>
      <c r="AF657" s="25">
        <v>16415.73</v>
      </c>
      <c r="AG657" s="30">
        <f t="shared" si="107"/>
        <v>0.14288261929259299</v>
      </c>
      <c r="AH657" t="e">
        <f ca="1">IF(_xlfn.XLOOKUP(D657,'参考（不要动）'!A:A,'参考（不要动）'!B:B)&lt;1,"无养老金")</f>
        <v>#NAME?</v>
      </c>
      <c r="AI657" t="b">
        <f>IF(_xlfn.XLOOKUP(D657,'参考（不要动）'!D:D,'参考（不要动）'!E:E)&lt;1,"无公益岗工资")</f>
        <v>0</v>
      </c>
      <c r="AJ657" t="e">
        <f ca="1">IF(_xlfn.XLOOKUP(D657,'参考（不要动）'!G:G,'参考（不要动）'!H:H)&lt;1,"无其他工资")</f>
        <v>#NAME?</v>
      </c>
      <c r="AK657" t="b">
        <f>IF(_xlfn.XLOOKUP(D657,'参考（不要动）'!J:J,'参考（不要动）'!K:K)&lt;1,"无低保金")</f>
        <v>0</v>
      </c>
      <c r="AL657" t="e">
        <f>IF(_xlfn.XLOOKUP(D657,'参考（不要动）'!M:M,'参考（不要动）'!N:N)&lt;1,"无五保金")</f>
        <v>#N/A</v>
      </c>
      <c r="AM657" t="e">
        <f>IF(_xlfn.XLOOKUP(D657,'参考（不要动）'!P:P,'参考（不要动）'!Q:Q)&lt;1,"无产业奖励2000元")</f>
        <v>#N/A</v>
      </c>
      <c r="AN657" t="e">
        <f>_xlfn.XLOOKUP(D657,'参考（不要动）'!S:S,'参考（不要动）'!W:W)</f>
        <v>#N/A</v>
      </c>
      <c r="AO657" t="str">
        <f t="shared" si="108"/>
        <v>合格</v>
      </c>
      <c r="AP657" s="31">
        <f t="shared" si="109"/>
        <v>0.29411764705882398</v>
      </c>
      <c r="AQ657" s="31" t="str">
        <f t="shared" si="100"/>
        <v>合格</v>
      </c>
    </row>
    <row r="658" spans="1:43" ht="15">
      <c r="A658" s="18">
        <v>656</v>
      </c>
      <c r="B658" s="19" t="s">
        <v>2697</v>
      </c>
      <c r="C658" s="19" t="s">
        <v>2769</v>
      </c>
      <c r="D658" s="19" t="s">
        <v>2770</v>
      </c>
      <c r="E658" s="19" t="s">
        <v>2771</v>
      </c>
      <c r="F658" s="19" t="s">
        <v>2772</v>
      </c>
      <c r="G658" s="51" t="s">
        <v>2769</v>
      </c>
      <c r="H658" s="19">
        <v>1</v>
      </c>
      <c r="I658" s="19">
        <v>1</v>
      </c>
      <c r="J658" s="19" t="s">
        <v>47</v>
      </c>
      <c r="K658" s="19">
        <f t="shared" si="101"/>
        <v>0</v>
      </c>
      <c r="L658" s="19"/>
      <c r="M658" s="19"/>
      <c r="N658" s="19">
        <v>7028</v>
      </c>
      <c r="O658" s="19">
        <f t="shared" si="102"/>
        <v>8911.32</v>
      </c>
      <c r="P658" s="19">
        <v>4295</v>
      </c>
      <c r="Q658" s="19"/>
      <c r="R658" s="19">
        <v>2160</v>
      </c>
      <c r="S658" s="19"/>
      <c r="T658" s="19"/>
      <c r="U658" s="19"/>
      <c r="V658" s="19"/>
      <c r="W658" s="19">
        <v>2456.3200000000002</v>
      </c>
      <c r="X658" s="19"/>
      <c r="Y658" s="19">
        <f t="shared" si="103"/>
        <v>0</v>
      </c>
      <c r="Z658" s="19"/>
      <c r="AA658" s="19"/>
      <c r="AB658" s="19">
        <f t="shared" si="104"/>
        <v>15939.32</v>
      </c>
      <c r="AC658" s="19">
        <f t="shared" si="105"/>
        <v>15939.32</v>
      </c>
      <c r="AD658" s="19">
        <f t="shared" si="106"/>
        <v>15939.32</v>
      </c>
      <c r="AE658" s="19" t="s">
        <v>53</v>
      </c>
      <c r="AF658" s="25">
        <v>15067.07</v>
      </c>
      <c r="AG658" s="31">
        <f t="shared" si="107"/>
        <v>5.7891149374098602E-2</v>
      </c>
      <c r="AH658" t="e">
        <f ca="1">IF(_xlfn.XLOOKUP(D658,'参考（不要动）'!A:A,'参考（不要动）'!B:B)&lt;1,"无养老金")</f>
        <v>#NAME?</v>
      </c>
      <c r="AI658" t="e">
        <f>IF(_xlfn.XLOOKUP(D658,'参考（不要动）'!D:D,'参考（不要动）'!E:E)&lt;1,"无公益岗工资")</f>
        <v>#N/A</v>
      </c>
      <c r="AJ658" t="e">
        <f ca="1">IF(_xlfn.XLOOKUP(D658,'参考（不要动）'!G:G,'参考（不要动）'!H:H)&lt;1,"无其他工资")</f>
        <v>#NAME?</v>
      </c>
      <c r="AK658" t="b">
        <f>IF(_xlfn.XLOOKUP(D658,'参考（不要动）'!J:J,'参考（不要动）'!K:K)&lt;1,"无低保金")</f>
        <v>0</v>
      </c>
      <c r="AL658" t="e">
        <f>IF(_xlfn.XLOOKUP(D658,'参考（不要动）'!M:M,'参考（不要动）'!N:N)&lt;1,"无五保金")</f>
        <v>#N/A</v>
      </c>
      <c r="AM658" t="e">
        <f>IF(_xlfn.XLOOKUP(D658,'参考（不要动）'!P:P,'参考（不要动）'!Q:Q)&lt;1,"无产业奖励2000元")</f>
        <v>#N/A</v>
      </c>
      <c r="AN658" t="e">
        <f>_xlfn.XLOOKUP(D658,'参考（不要动）'!S:S,'参考（不要动）'!W:W)</f>
        <v>#N/A</v>
      </c>
      <c r="AO658" t="str">
        <f t="shared" si="108"/>
        <v>合格</v>
      </c>
      <c r="AP658" s="31" t="e">
        <f t="shared" si="109"/>
        <v>#DIV/0!</v>
      </c>
      <c r="AQ658" s="31" t="e">
        <f t="shared" si="100"/>
        <v>#DIV/0!</v>
      </c>
    </row>
    <row r="659" spans="1:43" ht="15">
      <c r="A659" s="18">
        <v>657</v>
      </c>
      <c r="B659" s="19" t="s">
        <v>2697</v>
      </c>
      <c r="C659" s="19" t="s">
        <v>2773</v>
      </c>
      <c r="D659" s="19" t="s">
        <v>2774</v>
      </c>
      <c r="E659" s="19" t="s">
        <v>2775</v>
      </c>
      <c r="F659" s="19" t="s">
        <v>2776</v>
      </c>
      <c r="G659" s="51" t="s">
        <v>2777</v>
      </c>
      <c r="H659" s="19">
        <v>2</v>
      </c>
      <c r="I659" s="19">
        <v>2</v>
      </c>
      <c r="J659" s="19" t="s">
        <v>47</v>
      </c>
      <c r="K659" s="19">
        <f t="shared" si="101"/>
        <v>0</v>
      </c>
      <c r="L659" s="19"/>
      <c r="M659" s="19"/>
      <c r="N659" s="19">
        <v>9716</v>
      </c>
      <c r="O659" s="19">
        <f t="shared" si="102"/>
        <v>14566.82</v>
      </c>
      <c r="P659" s="19">
        <v>5295</v>
      </c>
      <c r="Q659" s="19"/>
      <c r="R659" s="19">
        <v>4320</v>
      </c>
      <c r="S659" s="19"/>
      <c r="T659" s="19">
        <v>473.08</v>
      </c>
      <c r="U659" s="19"/>
      <c r="V659" s="19"/>
      <c r="W659" s="19">
        <v>4478.74</v>
      </c>
      <c r="X659" s="19"/>
      <c r="Y659" s="19">
        <f t="shared" si="103"/>
        <v>0</v>
      </c>
      <c r="Z659" s="19"/>
      <c r="AA659" s="19"/>
      <c r="AB659" s="19">
        <f t="shared" si="104"/>
        <v>24282.82</v>
      </c>
      <c r="AC659" s="19">
        <f t="shared" si="105"/>
        <v>24282.82</v>
      </c>
      <c r="AD659" s="19">
        <f t="shared" si="106"/>
        <v>12141.41</v>
      </c>
      <c r="AE659" s="19" t="s">
        <v>53</v>
      </c>
      <c r="AF659" s="25">
        <v>11408.96</v>
      </c>
      <c r="AG659" s="31">
        <f t="shared" si="107"/>
        <v>6.4199541413064901E-2</v>
      </c>
      <c r="AH659" t="e">
        <f ca="1">IF(_xlfn.XLOOKUP(D659,'参考（不要动）'!A:A,'参考（不要动）'!B:B)&lt;1,"无养老金")</f>
        <v>#NAME?</v>
      </c>
      <c r="AI659" t="e">
        <f>IF(_xlfn.XLOOKUP(D659,'参考（不要动）'!D:D,'参考（不要动）'!E:E)&lt;1,"无公益岗工资")</f>
        <v>#N/A</v>
      </c>
      <c r="AJ659" t="e">
        <f ca="1">IF(_xlfn.XLOOKUP(D659,'参考（不要动）'!G:G,'参考（不要动）'!H:H)&lt;1,"无其他工资")</f>
        <v>#NAME?</v>
      </c>
      <c r="AK659" t="b">
        <f>IF(_xlfn.XLOOKUP(D659,'参考（不要动）'!J:J,'参考（不要动）'!K:K)&lt;1,"无低保金")</f>
        <v>0</v>
      </c>
      <c r="AL659" t="e">
        <f>IF(_xlfn.XLOOKUP(D659,'参考（不要动）'!M:M,'参考（不要动）'!N:N)&lt;1,"无五保金")</f>
        <v>#N/A</v>
      </c>
      <c r="AM659" t="e">
        <f>IF(_xlfn.XLOOKUP(D659,'参考（不要动）'!P:P,'参考（不要动）'!Q:Q)&lt;1,"无产业奖励2000元")</f>
        <v>#N/A</v>
      </c>
      <c r="AN659" t="e">
        <f>_xlfn.XLOOKUP(D659,'参考（不要动）'!S:S,'参考（不要动）'!W:W)</f>
        <v>#N/A</v>
      </c>
      <c r="AO659" t="str">
        <f t="shared" si="108"/>
        <v>合格</v>
      </c>
      <c r="AP659" s="31" t="e">
        <f t="shared" si="109"/>
        <v>#DIV/0!</v>
      </c>
      <c r="AQ659" s="31" t="e">
        <f t="shared" si="100"/>
        <v>#DIV/0!</v>
      </c>
    </row>
    <row r="660" spans="1:43" ht="15">
      <c r="A660" s="18">
        <v>658</v>
      </c>
      <c r="B660" s="19" t="s">
        <v>2697</v>
      </c>
      <c r="C660" s="19" t="s">
        <v>2778</v>
      </c>
      <c r="D660" s="19" t="s">
        <v>2779</v>
      </c>
      <c r="E660" s="19" t="s">
        <v>2780</v>
      </c>
      <c r="F660" s="19" t="s">
        <v>2781</v>
      </c>
      <c r="G660" s="51" t="s">
        <v>2778</v>
      </c>
      <c r="H660" s="19">
        <v>1</v>
      </c>
      <c r="I660" s="19">
        <v>1</v>
      </c>
      <c r="J660" s="19" t="s">
        <v>47</v>
      </c>
      <c r="K660" s="19">
        <f t="shared" si="101"/>
        <v>0</v>
      </c>
      <c r="L660" s="19"/>
      <c r="M660" s="19"/>
      <c r="N660" s="19">
        <v>9716</v>
      </c>
      <c r="O660" s="19">
        <f t="shared" si="102"/>
        <v>8394.73</v>
      </c>
      <c r="P660" s="19">
        <v>4295</v>
      </c>
      <c r="Q660" s="19"/>
      <c r="R660" s="19">
        <v>2160</v>
      </c>
      <c r="S660" s="19"/>
      <c r="T660" s="19">
        <v>136.54</v>
      </c>
      <c r="U660" s="19"/>
      <c r="V660" s="19"/>
      <c r="W660" s="19">
        <v>1803.19</v>
      </c>
      <c r="X660" s="19"/>
      <c r="Y660" s="19">
        <f t="shared" si="103"/>
        <v>0</v>
      </c>
      <c r="Z660" s="19"/>
      <c r="AA660" s="19"/>
      <c r="AB660" s="19">
        <f t="shared" si="104"/>
        <v>18110.73</v>
      </c>
      <c r="AC660" s="19">
        <f t="shared" si="105"/>
        <v>18110.73</v>
      </c>
      <c r="AD660" s="19">
        <f t="shared" si="106"/>
        <v>18110.73</v>
      </c>
      <c r="AE660" s="19" t="s">
        <v>48</v>
      </c>
      <c r="AF660" s="25">
        <v>16662.099999999999</v>
      </c>
      <c r="AG660" s="30">
        <f t="shared" si="107"/>
        <v>8.69416220044293E-2</v>
      </c>
      <c r="AH660" t="e">
        <f ca="1">IF(_xlfn.XLOOKUP(D660,'参考（不要动）'!A:A,'参考（不要动）'!B:B)&lt;1,"无养老金")</f>
        <v>#NAME?</v>
      </c>
      <c r="AI660" t="e">
        <f>IF(_xlfn.XLOOKUP(D660,'参考（不要动）'!D:D,'参考（不要动）'!E:E)&lt;1,"无公益岗工资")</f>
        <v>#N/A</v>
      </c>
      <c r="AJ660" t="e">
        <f ca="1">IF(_xlfn.XLOOKUP(D660,'参考（不要动）'!G:G,'参考（不要动）'!H:H)&lt;1,"无其他工资")</f>
        <v>#NAME?</v>
      </c>
      <c r="AK660" t="b">
        <f>IF(_xlfn.XLOOKUP(D660,'参考（不要动）'!J:J,'参考（不要动）'!K:K)&lt;1,"无低保金")</f>
        <v>0</v>
      </c>
      <c r="AL660" t="e">
        <f>IF(_xlfn.XLOOKUP(D660,'参考（不要动）'!M:M,'参考（不要动）'!N:N)&lt;1,"无五保金")</f>
        <v>#N/A</v>
      </c>
      <c r="AM660" t="e">
        <f>IF(_xlfn.XLOOKUP(D660,'参考（不要动）'!P:P,'参考（不要动）'!Q:Q)&lt;1,"无产业奖励2000元")</f>
        <v>#N/A</v>
      </c>
      <c r="AN660" t="e">
        <f>_xlfn.XLOOKUP(D660,'参考（不要动）'!S:S,'参考（不要动）'!W:W)</f>
        <v>#N/A</v>
      </c>
      <c r="AO660" t="str">
        <f t="shared" si="108"/>
        <v>合格</v>
      </c>
      <c r="AP660" s="31" t="e">
        <f t="shared" si="109"/>
        <v>#DIV/0!</v>
      </c>
      <c r="AQ660" s="31" t="e">
        <f t="shared" si="100"/>
        <v>#DIV/0!</v>
      </c>
    </row>
    <row r="661" spans="1:43" ht="15">
      <c r="A661" s="18">
        <v>659</v>
      </c>
      <c r="B661" s="19" t="s">
        <v>2697</v>
      </c>
      <c r="C661" s="19" t="s">
        <v>2782</v>
      </c>
      <c r="D661" s="19" t="s">
        <v>2783</v>
      </c>
      <c r="E661" s="19" t="s">
        <v>2784</v>
      </c>
      <c r="F661" s="19" t="s">
        <v>2785</v>
      </c>
      <c r="G661" s="51" t="s">
        <v>2782</v>
      </c>
      <c r="H661" s="19">
        <v>3</v>
      </c>
      <c r="I661" s="19">
        <v>3</v>
      </c>
      <c r="J661" s="19" t="s">
        <v>47</v>
      </c>
      <c r="K661" s="19">
        <f t="shared" si="101"/>
        <v>23800</v>
      </c>
      <c r="L661" s="19">
        <v>8800</v>
      </c>
      <c r="M661" s="19">
        <v>15000</v>
      </c>
      <c r="N661" s="19"/>
      <c r="O661" s="19">
        <f t="shared" si="102"/>
        <v>1797.4</v>
      </c>
      <c r="P661" s="19"/>
      <c r="Q661" s="19"/>
      <c r="R661" s="19"/>
      <c r="S661" s="19"/>
      <c r="T661" s="19">
        <v>81.599999999999994</v>
      </c>
      <c r="U661" s="19"/>
      <c r="V661" s="19"/>
      <c r="W661" s="19">
        <v>1715.8</v>
      </c>
      <c r="X661" s="19">
        <v>51680</v>
      </c>
      <c r="Y661" s="19">
        <f t="shared" si="103"/>
        <v>15200</v>
      </c>
      <c r="Z661" s="19">
        <v>15200</v>
      </c>
      <c r="AA661" s="19"/>
      <c r="AB661" s="19">
        <f t="shared" si="104"/>
        <v>77277.399999999994</v>
      </c>
      <c r="AC661" s="19">
        <f t="shared" si="105"/>
        <v>62077.4</v>
      </c>
      <c r="AD661" s="19">
        <f t="shared" si="106"/>
        <v>20692.4666666667</v>
      </c>
      <c r="AE661" s="19" t="s">
        <v>48</v>
      </c>
      <c r="AF661" s="25">
        <v>17680.2</v>
      </c>
      <c r="AG661" s="30">
        <f t="shared" si="107"/>
        <v>0.170375146585825</v>
      </c>
      <c r="AH661" t="e">
        <f ca="1">IF(_xlfn.XLOOKUP(D661,'参考（不要动）'!A:A,'参考（不要动）'!B:B)&lt;1,"无养老金")</f>
        <v>#NAME?</v>
      </c>
      <c r="AI661" t="b">
        <f>IF(_xlfn.XLOOKUP(D661,'参考（不要动）'!D:D,'参考（不要动）'!E:E)&lt;1,"无公益岗工资")</f>
        <v>0</v>
      </c>
      <c r="AJ661" t="e">
        <f ca="1">IF(_xlfn.XLOOKUP(D661,'参考（不要动）'!G:G,'参考（不要动）'!H:H)&lt;1,"无其他工资")</f>
        <v>#NAME?</v>
      </c>
      <c r="AK661" t="e">
        <f>IF(_xlfn.XLOOKUP(D661,'参考（不要动）'!J:J,'参考（不要动）'!K:K)&lt;1,"无低保金")</f>
        <v>#N/A</v>
      </c>
      <c r="AL661" t="e">
        <f>IF(_xlfn.XLOOKUP(D661,'参考（不要动）'!M:M,'参考（不要动）'!N:N)&lt;1,"无五保金")</f>
        <v>#N/A</v>
      </c>
      <c r="AM661" t="e">
        <f>IF(_xlfn.XLOOKUP(D661,'参考（不要动）'!P:P,'参考（不要动）'!Q:Q)&lt;1,"无产业奖励2000元")</f>
        <v>#N/A</v>
      </c>
      <c r="AN661" t="e">
        <f>_xlfn.XLOOKUP(D661,'参考（不要动）'!S:S,'参考（不要动）'!W:W)</f>
        <v>#N/A</v>
      </c>
      <c r="AO661" t="str">
        <f t="shared" si="108"/>
        <v>合格</v>
      </c>
      <c r="AP661" s="31">
        <f t="shared" si="109"/>
        <v>0.29411764705882398</v>
      </c>
      <c r="AQ661" s="31" t="str">
        <f t="shared" si="100"/>
        <v>合格</v>
      </c>
    </row>
    <row r="662" spans="1:43" ht="15">
      <c r="A662" s="18">
        <v>660</v>
      </c>
      <c r="B662" s="19" t="s">
        <v>2697</v>
      </c>
      <c r="C662" s="19" t="s">
        <v>2786</v>
      </c>
      <c r="D662" s="19" t="s">
        <v>2787</v>
      </c>
      <c r="E662" s="19" t="s">
        <v>2788</v>
      </c>
      <c r="F662" s="19" t="s">
        <v>2789</v>
      </c>
      <c r="G662" s="51" t="s">
        <v>2786</v>
      </c>
      <c r="H662" s="19">
        <v>2</v>
      </c>
      <c r="I662" s="19">
        <v>2</v>
      </c>
      <c r="J662" s="19" t="s">
        <v>47</v>
      </c>
      <c r="K662" s="19">
        <f t="shared" si="101"/>
        <v>12000</v>
      </c>
      <c r="L662" s="19"/>
      <c r="M662" s="19">
        <v>12000</v>
      </c>
      <c r="N662" s="19">
        <v>10500</v>
      </c>
      <c r="O662" s="19">
        <f t="shared" si="102"/>
        <v>10883.73</v>
      </c>
      <c r="P662" s="19">
        <v>9070</v>
      </c>
      <c r="Q662" s="19"/>
      <c r="R662" s="19"/>
      <c r="S662" s="19"/>
      <c r="T662" s="19">
        <v>40.6</v>
      </c>
      <c r="U662" s="19"/>
      <c r="V662" s="19">
        <v>1200</v>
      </c>
      <c r="W662" s="19">
        <v>573.13</v>
      </c>
      <c r="X662" s="19"/>
      <c r="Y662" s="19">
        <f t="shared" si="103"/>
        <v>0</v>
      </c>
      <c r="Z662" s="19"/>
      <c r="AA662" s="19"/>
      <c r="AB662" s="19">
        <f t="shared" si="104"/>
        <v>33383.730000000003</v>
      </c>
      <c r="AC662" s="19">
        <f t="shared" si="105"/>
        <v>33383.730000000003</v>
      </c>
      <c r="AD662" s="19">
        <f t="shared" si="106"/>
        <v>16691.865000000002</v>
      </c>
      <c r="AE662" s="19" t="s">
        <v>124</v>
      </c>
      <c r="AF662" s="25">
        <v>15889.36</v>
      </c>
      <c r="AG662" s="31">
        <f t="shared" si="107"/>
        <v>5.0505810177376598E-2</v>
      </c>
      <c r="AH662" t="e">
        <f ca="1">IF(_xlfn.XLOOKUP(D662,'参考（不要动）'!A:A,'参考（不要动）'!B:B)&lt;1,"无养老金")</f>
        <v>#NAME?</v>
      </c>
      <c r="AI662" t="e">
        <f>IF(_xlfn.XLOOKUP(D662,'参考（不要动）'!D:D,'参考（不要动）'!E:E)&lt;1,"无公益岗工资")</f>
        <v>#N/A</v>
      </c>
      <c r="AJ662" t="e">
        <f ca="1">IF(_xlfn.XLOOKUP(D662,'参考（不要动）'!G:G,'参考（不要动）'!H:H)&lt;1,"无其他工资")</f>
        <v>#NAME?</v>
      </c>
      <c r="AK662" t="b">
        <f>IF(_xlfn.XLOOKUP(D662,'参考（不要动）'!J:J,'参考（不要动）'!K:K)&lt;1,"无低保金")</f>
        <v>0</v>
      </c>
      <c r="AL662" t="e">
        <f>IF(_xlfn.XLOOKUP(D662,'参考（不要动）'!M:M,'参考（不要动）'!N:N)&lt;1,"无五保金")</f>
        <v>#N/A</v>
      </c>
      <c r="AM662" t="e">
        <f>IF(_xlfn.XLOOKUP(D662,'参考（不要动）'!P:P,'参考（不要动）'!Q:Q)&lt;1,"无产业奖励2000元")</f>
        <v>#N/A</v>
      </c>
      <c r="AN662" t="str">
        <f>_xlfn.XLOOKUP(D662,'参考（不要动）'!S:S,'参考（不要动）'!W:W)</f>
        <v>无就业奖励1200</v>
      </c>
      <c r="AO662" t="str">
        <f t="shared" si="108"/>
        <v>合格</v>
      </c>
      <c r="AP662" s="31" t="e">
        <f t="shared" si="109"/>
        <v>#DIV/0!</v>
      </c>
      <c r="AQ662" s="31" t="e">
        <f t="shared" si="100"/>
        <v>#DIV/0!</v>
      </c>
    </row>
    <row r="663" spans="1:43" ht="15">
      <c r="A663" s="18">
        <v>661</v>
      </c>
      <c r="B663" s="19" t="s">
        <v>2697</v>
      </c>
      <c r="C663" s="19" t="s">
        <v>2790</v>
      </c>
      <c r="D663" s="19" t="s">
        <v>2791</v>
      </c>
      <c r="E663" s="19" t="s">
        <v>2792</v>
      </c>
      <c r="F663" s="19" t="s">
        <v>2793</v>
      </c>
      <c r="G663" s="51" t="s">
        <v>2794</v>
      </c>
      <c r="H663" s="19">
        <v>5</v>
      </c>
      <c r="I663" s="19">
        <v>5</v>
      </c>
      <c r="J663" s="19" t="s">
        <v>47</v>
      </c>
      <c r="K663" s="19">
        <f t="shared" si="101"/>
        <v>0</v>
      </c>
      <c r="L663" s="19"/>
      <c r="M663" s="19"/>
      <c r="N663" s="19">
        <v>18150</v>
      </c>
      <c r="O663" s="19">
        <f t="shared" si="102"/>
        <v>42748.33</v>
      </c>
      <c r="P663" s="19">
        <v>8590</v>
      </c>
      <c r="Q663" s="19"/>
      <c r="R663" s="19">
        <v>600</v>
      </c>
      <c r="S663" s="19"/>
      <c r="T663" s="19">
        <v>67.680000000000007</v>
      </c>
      <c r="U663" s="19"/>
      <c r="V663" s="19"/>
      <c r="W663" s="19">
        <v>33490.65</v>
      </c>
      <c r="X663" s="19"/>
      <c r="Y663" s="19">
        <f t="shared" si="103"/>
        <v>0</v>
      </c>
      <c r="Z663" s="19"/>
      <c r="AA663" s="19"/>
      <c r="AB663" s="19">
        <f t="shared" si="104"/>
        <v>60898.33</v>
      </c>
      <c r="AC663" s="19">
        <f t="shared" si="105"/>
        <v>60898.33</v>
      </c>
      <c r="AD663" s="19">
        <f t="shared" si="106"/>
        <v>12179.665999999999</v>
      </c>
      <c r="AE663" s="19" t="s">
        <v>142</v>
      </c>
      <c r="AF663" s="25">
        <v>8541.57</v>
      </c>
      <c r="AG663" s="32">
        <f t="shared" si="107"/>
        <v>0.42592825440756199</v>
      </c>
      <c r="AH663" t="e">
        <f ca="1">IF(_xlfn.XLOOKUP(D663,'参考（不要动）'!A:A,'参考（不要动）'!B:B)&lt;1,"无养老金")</f>
        <v>#NAME?</v>
      </c>
      <c r="AI663" t="e">
        <f>IF(_xlfn.XLOOKUP(D663,'参考（不要动）'!D:D,'参考（不要动）'!E:E)&lt;1,"无公益岗工资")</f>
        <v>#N/A</v>
      </c>
      <c r="AJ663" t="e">
        <f ca="1">IF(_xlfn.XLOOKUP(D663,'参考（不要动）'!G:G,'参考（不要动）'!H:H)&lt;1,"无其他工资")</f>
        <v>#NAME?</v>
      </c>
      <c r="AK663" t="b">
        <f>IF(_xlfn.XLOOKUP(D663,'参考（不要动）'!J:J,'参考（不要动）'!K:K)&lt;1,"无低保金")</f>
        <v>0</v>
      </c>
      <c r="AL663" t="e">
        <f>IF(_xlfn.XLOOKUP(D663,'参考（不要动）'!M:M,'参考（不要动）'!N:N)&lt;1,"无五保金")</f>
        <v>#N/A</v>
      </c>
      <c r="AM663" t="e">
        <f>IF(_xlfn.XLOOKUP(D663,'参考（不要动）'!P:P,'参考（不要动）'!Q:Q)&lt;1,"无产业奖励2000元")</f>
        <v>#N/A</v>
      </c>
      <c r="AN663" t="e">
        <f>_xlfn.XLOOKUP(D663,'参考（不要动）'!S:S,'参考（不要动）'!W:W)</f>
        <v>#N/A</v>
      </c>
      <c r="AO663" t="str">
        <f t="shared" si="108"/>
        <v>合格</v>
      </c>
      <c r="AP663" s="31" t="e">
        <f t="shared" si="109"/>
        <v>#DIV/0!</v>
      </c>
      <c r="AQ663" s="31" t="e">
        <f t="shared" si="100"/>
        <v>#DIV/0!</v>
      </c>
    </row>
    <row r="664" spans="1:43" ht="15">
      <c r="A664" s="18">
        <v>662</v>
      </c>
      <c r="B664" s="19" t="s">
        <v>2697</v>
      </c>
      <c r="C664" s="19" t="s">
        <v>2795</v>
      </c>
      <c r="D664" s="19" t="s">
        <v>2796</v>
      </c>
      <c r="E664" s="19" t="s">
        <v>2797</v>
      </c>
      <c r="F664" s="19" t="s">
        <v>2798</v>
      </c>
      <c r="G664" s="51" t="s">
        <v>2799</v>
      </c>
      <c r="H664" s="19">
        <v>2</v>
      </c>
      <c r="I664" s="19">
        <v>2</v>
      </c>
      <c r="J664" s="19" t="s">
        <v>47</v>
      </c>
      <c r="K664" s="19">
        <f t="shared" si="101"/>
        <v>0</v>
      </c>
      <c r="L664" s="19"/>
      <c r="M664" s="19"/>
      <c r="N664" s="19"/>
      <c r="O664" s="19">
        <f t="shared" si="102"/>
        <v>18485.27</v>
      </c>
      <c r="P664" s="19">
        <v>8890</v>
      </c>
      <c r="Q664" s="19"/>
      <c r="R664" s="19">
        <v>4080</v>
      </c>
      <c r="S664" s="19"/>
      <c r="T664" s="19">
        <v>245.22</v>
      </c>
      <c r="U664" s="19"/>
      <c r="V664" s="19"/>
      <c r="W664" s="19">
        <v>5270.05</v>
      </c>
      <c r="X664" s="19">
        <v>23800</v>
      </c>
      <c r="Y664" s="19">
        <f t="shared" si="103"/>
        <v>7000</v>
      </c>
      <c r="Z664" s="19">
        <v>7000</v>
      </c>
      <c r="AA664" s="19"/>
      <c r="AB664" s="19">
        <f t="shared" si="104"/>
        <v>42285.27</v>
      </c>
      <c r="AC664" s="19">
        <f t="shared" si="105"/>
        <v>35285.269999999997</v>
      </c>
      <c r="AD664" s="19">
        <f t="shared" si="106"/>
        <v>17642.634999999998</v>
      </c>
      <c r="AE664" s="19" t="s">
        <v>124</v>
      </c>
      <c r="AF664" s="25">
        <v>10763.85</v>
      </c>
      <c r="AG664" s="32">
        <f t="shared" si="107"/>
        <v>0.639063625004064</v>
      </c>
      <c r="AH664" t="e">
        <f ca="1">IF(_xlfn.XLOOKUP(D664,'参考（不要动）'!A:A,'参考（不要动）'!B:B)&lt;1,"无养老金")</f>
        <v>#NAME?</v>
      </c>
      <c r="AI664" t="e">
        <f>IF(_xlfn.XLOOKUP(D664,'参考（不要动）'!D:D,'参考（不要动）'!E:E)&lt;1,"无公益岗工资")</f>
        <v>#N/A</v>
      </c>
      <c r="AJ664" t="e">
        <f ca="1">IF(_xlfn.XLOOKUP(D664,'参考（不要动）'!G:G,'参考（不要动）'!H:H)&lt;1,"无其他工资")</f>
        <v>#NAME?</v>
      </c>
      <c r="AK664" t="b">
        <f>IF(_xlfn.XLOOKUP(D664,'参考（不要动）'!J:J,'参考（不要动）'!K:K)&lt;1,"无低保金")</f>
        <v>0</v>
      </c>
      <c r="AL664" t="e">
        <f>IF(_xlfn.XLOOKUP(D664,'参考（不要动）'!M:M,'参考（不要动）'!N:N)&lt;1,"无五保金")</f>
        <v>#N/A</v>
      </c>
      <c r="AM664" t="e">
        <f>IF(_xlfn.XLOOKUP(D664,'参考（不要动）'!P:P,'参考（不要动）'!Q:Q)&lt;1,"无产业奖励2000元")</f>
        <v>#N/A</v>
      </c>
      <c r="AN664" t="e">
        <f>_xlfn.XLOOKUP(D664,'参考（不要动）'!S:S,'参考（不要动）'!W:W)</f>
        <v>#N/A</v>
      </c>
      <c r="AO664" t="str">
        <f t="shared" si="108"/>
        <v>合格</v>
      </c>
      <c r="AP664" s="31">
        <f t="shared" si="109"/>
        <v>0.29411764705882398</v>
      </c>
      <c r="AQ664" s="31" t="str">
        <f t="shared" si="100"/>
        <v>合格</v>
      </c>
    </row>
    <row r="665" spans="1:43" ht="15">
      <c r="A665" s="18">
        <v>663</v>
      </c>
      <c r="B665" s="19" t="s">
        <v>2697</v>
      </c>
      <c r="C665" s="19" t="s">
        <v>2800</v>
      </c>
      <c r="D665" s="19" t="s">
        <v>2801</v>
      </c>
      <c r="E665" s="19" t="s">
        <v>2802</v>
      </c>
      <c r="F665" s="19" t="s">
        <v>2803</v>
      </c>
      <c r="G665" s="51" t="s">
        <v>2800</v>
      </c>
      <c r="H665" s="19">
        <v>2</v>
      </c>
      <c r="I665" s="19">
        <v>2</v>
      </c>
      <c r="J665" s="19" t="s">
        <v>47</v>
      </c>
      <c r="K665" s="19">
        <f t="shared" si="101"/>
        <v>0</v>
      </c>
      <c r="L665" s="19"/>
      <c r="M665" s="19"/>
      <c r="N665" s="19"/>
      <c r="O665" s="19">
        <f t="shared" si="102"/>
        <v>5531.78</v>
      </c>
      <c r="P665" s="19">
        <v>4295</v>
      </c>
      <c r="Q665" s="19"/>
      <c r="R665" s="19"/>
      <c r="S665" s="19"/>
      <c r="T665" s="19">
        <v>27.08</v>
      </c>
      <c r="U665" s="19"/>
      <c r="V665" s="19"/>
      <c r="W665" s="19">
        <v>1209.7</v>
      </c>
      <c r="X665" s="19">
        <v>60000</v>
      </c>
      <c r="Y665" s="19">
        <f t="shared" si="103"/>
        <v>20000</v>
      </c>
      <c r="Z665" s="19">
        <v>20000</v>
      </c>
      <c r="AA665" s="19"/>
      <c r="AB665" s="19">
        <f t="shared" si="104"/>
        <v>65531.78</v>
      </c>
      <c r="AC665" s="19">
        <f t="shared" si="105"/>
        <v>45531.78</v>
      </c>
      <c r="AD665" s="19">
        <f t="shared" si="106"/>
        <v>22765.89</v>
      </c>
      <c r="AE665" s="19" t="s">
        <v>124</v>
      </c>
      <c r="AF665" s="25">
        <v>21904.799999999999</v>
      </c>
      <c r="AG665" s="31">
        <f t="shared" si="107"/>
        <v>3.9310562068587698E-2</v>
      </c>
      <c r="AH665" t="e">
        <f ca="1">IF(_xlfn.XLOOKUP(D665,'参考（不要动）'!A:A,'参考（不要动）'!B:B)&lt;1,"无养老金")</f>
        <v>#NAME?</v>
      </c>
      <c r="AI665" t="e">
        <f>IF(_xlfn.XLOOKUP(D665,'参考（不要动）'!D:D,'参考（不要动）'!E:E)&lt;1,"无公益岗工资")</f>
        <v>#N/A</v>
      </c>
      <c r="AJ665" t="e">
        <f ca="1">IF(_xlfn.XLOOKUP(D665,'参考（不要动）'!G:G,'参考（不要动）'!H:H)&lt;1,"无其他工资")</f>
        <v>#NAME?</v>
      </c>
      <c r="AK665" t="b">
        <f>IF(_xlfn.XLOOKUP(D665,'参考（不要动）'!J:J,'参考（不要动）'!K:K)&lt;1,"无低保金")</f>
        <v>0</v>
      </c>
      <c r="AL665" t="e">
        <f>IF(_xlfn.XLOOKUP(D665,'参考（不要动）'!M:M,'参考（不要动）'!N:N)&lt;1,"无五保金")</f>
        <v>#N/A</v>
      </c>
      <c r="AM665" t="e">
        <f>IF(_xlfn.XLOOKUP(D665,'参考（不要动）'!P:P,'参考（不要动）'!Q:Q)&lt;1,"无产业奖励2000元")</f>
        <v>#N/A</v>
      </c>
      <c r="AN665" t="e">
        <f>_xlfn.XLOOKUP(D665,'参考（不要动）'!S:S,'参考（不要动）'!W:W)</f>
        <v>#N/A</v>
      </c>
      <c r="AO665" t="str">
        <f t="shared" si="108"/>
        <v>合格</v>
      </c>
      <c r="AP665" s="31">
        <f t="shared" si="109"/>
        <v>0.33333333333333298</v>
      </c>
      <c r="AQ665" s="31" t="str">
        <f t="shared" si="100"/>
        <v>合格</v>
      </c>
    </row>
    <row r="666" spans="1:43" ht="15">
      <c r="A666" s="18">
        <v>664</v>
      </c>
      <c r="B666" s="19" t="s">
        <v>2804</v>
      </c>
      <c r="C666" s="19" t="s">
        <v>2805</v>
      </c>
      <c r="D666" s="19" t="s">
        <v>2806</v>
      </c>
      <c r="E666" s="19" t="s">
        <v>2807</v>
      </c>
      <c r="F666" s="19" t="s">
        <v>2808</v>
      </c>
      <c r="G666" s="51" t="s">
        <v>2805</v>
      </c>
      <c r="H666" s="19">
        <v>2</v>
      </c>
      <c r="I666" s="19">
        <v>2</v>
      </c>
      <c r="J666" s="19" t="s">
        <v>47</v>
      </c>
      <c r="K666" s="19">
        <f t="shared" si="101"/>
        <v>0</v>
      </c>
      <c r="L666" s="19"/>
      <c r="M666" s="19"/>
      <c r="N666" s="19">
        <v>23500</v>
      </c>
      <c r="O666" s="19">
        <f t="shared" si="102"/>
        <v>6004.15</v>
      </c>
      <c r="P666" s="19"/>
      <c r="Q666" s="19"/>
      <c r="R666" s="19">
        <v>4080</v>
      </c>
      <c r="S666" s="19"/>
      <c r="T666" s="19"/>
      <c r="U666" s="19"/>
      <c r="V666" s="19"/>
      <c r="W666" s="19">
        <v>1924.15</v>
      </c>
      <c r="X666" s="19">
        <v>51300</v>
      </c>
      <c r="Y666" s="19">
        <f t="shared" si="103"/>
        <v>27000</v>
      </c>
      <c r="Z666" s="19">
        <v>27000</v>
      </c>
      <c r="AA666" s="19"/>
      <c r="AB666" s="19">
        <f t="shared" si="104"/>
        <v>80804.149999999994</v>
      </c>
      <c r="AC666" s="19">
        <f t="shared" si="105"/>
        <v>53804.15</v>
      </c>
      <c r="AD666" s="19">
        <f t="shared" si="106"/>
        <v>26902.075000000001</v>
      </c>
      <c r="AE666" s="19" t="s">
        <v>53</v>
      </c>
      <c r="AF666" s="25">
        <v>24597.42</v>
      </c>
      <c r="AG666" s="30">
        <f t="shared" si="107"/>
        <v>9.3694989149268604E-2</v>
      </c>
      <c r="AH666" t="e">
        <f ca="1">IF(_xlfn.XLOOKUP(D666,'参考（不要动）'!A:A,'参考（不要动）'!B:B)&lt;1,"无养老金")</f>
        <v>#NAME?</v>
      </c>
      <c r="AI666" t="e">
        <f>IF(_xlfn.XLOOKUP(D666,'参考（不要动）'!D:D,'参考（不要动）'!E:E)&lt;1,"无公益岗工资")</f>
        <v>#N/A</v>
      </c>
      <c r="AJ666" t="e">
        <f ca="1">IF(_xlfn.XLOOKUP(D666,'参考（不要动）'!G:G,'参考（不要动）'!H:H)&lt;1,"无其他工资")</f>
        <v>#NAME?</v>
      </c>
      <c r="AK666" t="e">
        <f>IF(_xlfn.XLOOKUP(D666,'参考（不要动）'!J:J,'参考（不要动）'!K:K)&lt;1,"无低保金")</f>
        <v>#N/A</v>
      </c>
      <c r="AL666" t="e">
        <f>IF(_xlfn.XLOOKUP(D666,'参考（不要动）'!M:M,'参考（不要动）'!N:N)&lt;1,"无五保金")</f>
        <v>#N/A</v>
      </c>
      <c r="AM666" t="e">
        <f>IF(_xlfn.XLOOKUP(D666,'参考（不要动）'!P:P,'参考（不要动）'!Q:Q)&lt;1,"无产业奖励2000元")</f>
        <v>#N/A</v>
      </c>
      <c r="AN666" t="e">
        <f>_xlfn.XLOOKUP(D666,'参考（不要动）'!S:S,'参考（不要动）'!W:W)</f>
        <v>#N/A</v>
      </c>
      <c r="AO666" t="str">
        <f t="shared" si="108"/>
        <v>合格</v>
      </c>
      <c r="AP666" s="31">
        <f t="shared" si="109"/>
        <v>0.52631578947368396</v>
      </c>
      <c r="AQ666" s="31" t="str">
        <f t="shared" si="100"/>
        <v>合格</v>
      </c>
    </row>
    <row r="667" spans="1:43" ht="15">
      <c r="A667" s="18">
        <v>665</v>
      </c>
      <c r="B667" s="19" t="s">
        <v>2804</v>
      </c>
      <c r="C667" s="19" t="s">
        <v>2809</v>
      </c>
      <c r="D667" s="19" t="s">
        <v>2810</v>
      </c>
      <c r="E667" s="19" t="s">
        <v>2811</v>
      </c>
      <c r="F667" s="19" t="s">
        <v>1977</v>
      </c>
      <c r="G667" s="51" t="s">
        <v>2809</v>
      </c>
      <c r="H667" s="19">
        <v>5</v>
      </c>
      <c r="I667" s="19">
        <v>5</v>
      </c>
      <c r="J667" s="19" t="s">
        <v>47</v>
      </c>
      <c r="K667" s="19">
        <f t="shared" si="101"/>
        <v>45600</v>
      </c>
      <c r="L667" s="19"/>
      <c r="M667" s="19">
        <v>45600</v>
      </c>
      <c r="N667" s="19"/>
      <c r="O667" s="19">
        <f t="shared" si="102"/>
        <v>10255.67</v>
      </c>
      <c r="P667" s="19"/>
      <c r="Q667" s="19"/>
      <c r="R667" s="19">
        <v>4440</v>
      </c>
      <c r="S667" s="19"/>
      <c r="T667" s="19"/>
      <c r="U667" s="19"/>
      <c r="V667" s="19"/>
      <c r="W667" s="19">
        <v>5815.67</v>
      </c>
      <c r="X667" s="19">
        <v>185750</v>
      </c>
      <c r="Y667" s="19">
        <f t="shared" si="103"/>
        <v>82500</v>
      </c>
      <c r="Z667" s="19">
        <v>82500</v>
      </c>
      <c r="AA667" s="19"/>
      <c r="AB667" s="19">
        <f t="shared" si="104"/>
        <v>241605.67</v>
      </c>
      <c r="AC667" s="19">
        <f t="shared" si="105"/>
        <v>159105.67000000001</v>
      </c>
      <c r="AD667" s="19">
        <f t="shared" si="106"/>
        <v>31821.133999999998</v>
      </c>
      <c r="AE667" s="19" t="s">
        <v>53</v>
      </c>
      <c r="AF667" s="25">
        <v>30778.02</v>
      </c>
      <c r="AG667" s="31">
        <f t="shared" si="107"/>
        <v>3.3891523886201799E-2</v>
      </c>
      <c r="AH667" t="e">
        <f ca="1">IF(_xlfn.XLOOKUP(D667,'参考（不要动）'!A:A,'参考（不要动）'!B:B)&lt;1,"无养老金")</f>
        <v>#NAME?</v>
      </c>
      <c r="AI667" t="e">
        <f>IF(_xlfn.XLOOKUP(D667,'参考（不要动）'!D:D,'参考（不要动）'!E:E)&lt;1,"无公益岗工资")</f>
        <v>#N/A</v>
      </c>
      <c r="AJ667" t="e">
        <f ca="1">IF(_xlfn.XLOOKUP(D667,'参考（不要动）'!G:G,'参考（不要动）'!H:H)&lt;1,"无其他工资")</f>
        <v>#NAME?</v>
      </c>
      <c r="AK667" t="e">
        <f>IF(_xlfn.XLOOKUP(D667,'参考（不要动）'!J:J,'参考（不要动）'!K:K)&lt;1,"无低保金")</f>
        <v>#N/A</v>
      </c>
      <c r="AL667" t="e">
        <f>IF(_xlfn.XLOOKUP(D667,'参考（不要动）'!M:M,'参考（不要动）'!N:N)&lt;1,"无五保金")</f>
        <v>#N/A</v>
      </c>
      <c r="AM667" t="e">
        <f>IF(_xlfn.XLOOKUP(D667,'参考（不要动）'!P:P,'参考（不要动）'!Q:Q)&lt;1,"无产业奖励2000元")</f>
        <v>#N/A</v>
      </c>
      <c r="AN667" t="e">
        <f>_xlfn.XLOOKUP(D667,'参考（不要动）'!S:S,'参考（不要动）'!W:W)</f>
        <v>#N/A</v>
      </c>
      <c r="AO667" t="str">
        <f t="shared" si="108"/>
        <v>合格</v>
      </c>
      <c r="AP667" s="31">
        <f t="shared" si="109"/>
        <v>0.44414535666218002</v>
      </c>
      <c r="AQ667" s="31" t="str">
        <f t="shared" si="100"/>
        <v>合格</v>
      </c>
    </row>
    <row r="668" spans="1:43" ht="15">
      <c r="A668" s="18">
        <v>666</v>
      </c>
      <c r="B668" s="19" t="s">
        <v>2804</v>
      </c>
      <c r="C668" s="19" t="s">
        <v>2812</v>
      </c>
      <c r="D668" s="19" t="s">
        <v>2813</v>
      </c>
      <c r="E668" s="19" t="s">
        <v>2814</v>
      </c>
      <c r="F668" s="19" t="s">
        <v>2815</v>
      </c>
      <c r="G668" s="51" t="s">
        <v>2812</v>
      </c>
      <c r="H668" s="19">
        <v>3</v>
      </c>
      <c r="I668" s="19">
        <v>3</v>
      </c>
      <c r="J668" s="19" t="s">
        <v>47</v>
      </c>
      <c r="K668" s="19">
        <f t="shared" si="101"/>
        <v>54960</v>
      </c>
      <c r="L668" s="19">
        <v>8760</v>
      </c>
      <c r="M668" s="19">
        <v>46200</v>
      </c>
      <c r="N668" s="19"/>
      <c r="O668" s="19">
        <f t="shared" si="102"/>
        <v>5242.89</v>
      </c>
      <c r="P668" s="19"/>
      <c r="Q668" s="19"/>
      <c r="R668" s="19">
        <v>2040</v>
      </c>
      <c r="S668" s="19"/>
      <c r="T668" s="19"/>
      <c r="U668" s="19"/>
      <c r="V668" s="19"/>
      <c r="W668" s="19">
        <v>3202.89</v>
      </c>
      <c r="X668" s="19">
        <v>85600</v>
      </c>
      <c r="Y668" s="19">
        <f t="shared" si="103"/>
        <v>45000</v>
      </c>
      <c r="Z668" s="19">
        <v>45000</v>
      </c>
      <c r="AA668" s="19"/>
      <c r="AB668" s="19">
        <f t="shared" si="104"/>
        <v>145802.89000000001</v>
      </c>
      <c r="AC668" s="19">
        <f t="shared" si="105"/>
        <v>100802.89</v>
      </c>
      <c r="AD668" s="19">
        <f t="shared" si="106"/>
        <v>33600.963333333297</v>
      </c>
      <c r="AE668" s="19" t="s">
        <v>48</v>
      </c>
      <c r="AF668" s="25">
        <v>32676.28</v>
      </c>
      <c r="AG668" s="31">
        <f t="shared" si="107"/>
        <v>2.8298304866199501E-2</v>
      </c>
      <c r="AH668" t="e">
        <f ca="1">IF(_xlfn.XLOOKUP(D668,'参考（不要动）'!A:A,'参考（不要动）'!B:B)&lt;1,"无养老金")</f>
        <v>#NAME?</v>
      </c>
      <c r="AI668" t="b">
        <f>IF(_xlfn.XLOOKUP(D668,'参考（不要动）'!D:D,'参考（不要动）'!E:E)&lt;1,"无公益岗工资")</f>
        <v>0</v>
      </c>
      <c r="AJ668" t="e">
        <f ca="1">IF(_xlfn.XLOOKUP(D668,'参考（不要动）'!G:G,'参考（不要动）'!H:H)&lt;1,"无其他工资")</f>
        <v>#NAME?</v>
      </c>
      <c r="AK668" t="e">
        <f>IF(_xlfn.XLOOKUP(D668,'参考（不要动）'!J:J,'参考（不要动）'!K:K)&lt;1,"无低保金")</f>
        <v>#N/A</v>
      </c>
      <c r="AL668" t="e">
        <f>IF(_xlfn.XLOOKUP(D668,'参考（不要动）'!M:M,'参考（不要动）'!N:N)&lt;1,"无五保金")</f>
        <v>#N/A</v>
      </c>
      <c r="AM668" t="e">
        <f>IF(_xlfn.XLOOKUP(D668,'参考（不要动）'!P:P,'参考（不要动）'!Q:Q)&lt;1,"无产业奖励2000元")</f>
        <v>#N/A</v>
      </c>
      <c r="AN668" t="e">
        <f>_xlfn.XLOOKUP(D668,'参考（不要动）'!S:S,'参考（不要动）'!W:W)</f>
        <v>#N/A</v>
      </c>
      <c r="AO668" t="str">
        <f t="shared" si="108"/>
        <v>合格</v>
      </c>
      <c r="AP668" s="31">
        <f t="shared" si="109"/>
        <v>0.52570093457943901</v>
      </c>
      <c r="AQ668" s="31" t="str">
        <f t="shared" si="100"/>
        <v>合格</v>
      </c>
    </row>
    <row r="669" spans="1:43" ht="15">
      <c r="A669" s="18">
        <v>667</v>
      </c>
      <c r="B669" s="19" t="s">
        <v>2804</v>
      </c>
      <c r="C669" s="19" t="s">
        <v>2816</v>
      </c>
      <c r="D669" s="19" t="s">
        <v>2817</v>
      </c>
      <c r="E669" s="19" t="s">
        <v>2818</v>
      </c>
      <c r="F669" s="19" t="s">
        <v>2819</v>
      </c>
      <c r="G669" s="51" t="s">
        <v>2816</v>
      </c>
      <c r="H669" s="19">
        <v>2</v>
      </c>
      <c r="I669" s="19">
        <v>2</v>
      </c>
      <c r="J669" s="19" t="s">
        <v>47</v>
      </c>
      <c r="K669" s="19">
        <f t="shared" si="101"/>
        <v>0</v>
      </c>
      <c r="L669" s="19"/>
      <c r="M669" s="19"/>
      <c r="N669" s="19"/>
      <c r="O669" s="19">
        <f t="shared" si="102"/>
        <v>10480.42</v>
      </c>
      <c r="P669" s="19"/>
      <c r="Q669" s="19"/>
      <c r="R669" s="19">
        <v>4200</v>
      </c>
      <c r="S669" s="19"/>
      <c r="T669" s="19"/>
      <c r="U669" s="19"/>
      <c r="V669" s="19"/>
      <c r="W669" s="19">
        <v>6280.42</v>
      </c>
      <c r="X669" s="19">
        <v>106250</v>
      </c>
      <c r="Y669" s="19">
        <f t="shared" si="103"/>
        <v>49500</v>
      </c>
      <c r="Z669" s="19">
        <v>49500</v>
      </c>
      <c r="AA669" s="19"/>
      <c r="AB669" s="19">
        <f t="shared" si="104"/>
        <v>116730.42</v>
      </c>
      <c r="AC669" s="19">
        <f t="shared" si="105"/>
        <v>67230.42</v>
      </c>
      <c r="AD669" s="19">
        <f t="shared" si="106"/>
        <v>33615.21</v>
      </c>
      <c r="AE669" s="19" t="s">
        <v>53</v>
      </c>
      <c r="AF669" s="25">
        <v>30731.39</v>
      </c>
      <c r="AG669" s="30">
        <f t="shared" si="107"/>
        <v>9.3839556232243299E-2</v>
      </c>
      <c r="AH669" t="e">
        <f ca="1">IF(_xlfn.XLOOKUP(D669,'参考（不要动）'!A:A,'参考（不要动）'!B:B)&lt;1,"无养老金")</f>
        <v>#NAME?</v>
      </c>
      <c r="AI669" t="e">
        <f>IF(_xlfn.XLOOKUP(D669,'参考（不要动）'!D:D,'参考（不要动）'!E:E)&lt;1,"无公益岗工资")</f>
        <v>#N/A</v>
      </c>
      <c r="AJ669" t="e">
        <f ca="1">IF(_xlfn.XLOOKUP(D669,'参考（不要动）'!G:G,'参考（不要动）'!H:H)&lt;1,"无其他工资")</f>
        <v>#NAME?</v>
      </c>
      <c r="AK669" t="e">
        <f>IF(_xlfn.XLOOKUP(D669,'参考（不要动）'!J:J,'参考（不要动）'!K:K)&lt;1,"无低保金")</f>
        <v>#N/A</v>
      </c>
      <c r="AL669" t="e">
        <f>IF(_xlfn.XLOOKUP(D669,'参考（不要动）'!M:M,'参考（不要动）'!N:N)&lt;1,"无五保金")</f>
        <v>#N/A</v>
      </c>
      <c r="AM669" t="e">
        <f>IF(_xlfn.XLOOKUP(D669,'参考（不要动）'!P:P,'参考（不要动）'!Q:Q)&lt;1,"无产业奖励2000元")</f>
        <v>#N/A</v>
      </c>
      <c r="AN669" t="e">
        <f>_xlfn.XLOOKUP(D669,'参考（不要动）'!S:S,'参考（不要动）'!W:W)</f>
        <v>#N/A</v>
      </c>
      <c r="AO669" t="str">
        <f t="shared" si="108"/>
        <v>合格</v>
      </c>
      <c r="AP669" s="31">
        <f t="shared" si="109"/>
        <v>0.46588235294117603</v>
      </c>
      <c r="AQ669" s="31" t="str">
        <f t="shared" si="100"/>
        <v>合格</v>
      </c>
    </row>
    <row r="670" spans="1:43" ht="15">
      <c r="A670" s="18">
        <v>668</v>
      </c>
      <c r="B670" s="19" t="s">
        <v>2804</v>
      </c>
      <c r="C670" s="19" t="s">
        <v>2820</v>
      </c>
      <c r="D670" s="19" t="s">
        <v>2821</v>
      </c>
      <c r="E670" s="19" t="s">
        <v>2822</v>
      </c>
      <c r="F670" s="19" t="s">
        <v>2823</v>
      </c>
      <c r="G670" s="51" t="s">
        <v>2820</v>
      </c>
      <c r="H670" s="19">
        <v>2</v>
      </c>
      <c r="I670" s="19">
        <v>2</v>
      </c>
      <c r="J670" s="19" t="s">
        <v>47</v>
      </c>
      <c r="K670" s="19">
        <f t="shared" si="101"/>
        <v>0</v>
      </c>
      <c r="L670" s="19"/>
      <c r="M670" s="19"/>
      <c r="N670" s="19">
        <v>17600</v>
      </c>
      <c r="O670" s="19">
        <f t="shared" si="102"/>
        <v>9483.0499999999993</v>
      </c>
      <c r="P670" s="19"/>
      <c r="Q670" s="19"/>
      <c r="R670" s="19">
        <v>3672</v>
      </c>
      <c r="S670" s="19"/>
      <c r="T670" s="19"/>
      <c r="U670" s="19"/>
      <c r="V670" s="19"/>
      <c r="W670" s="19">
        <v>5811.05</v>
      </c>
      <c r="X670" s="19">
        <v>58300</v>
      </c>
      <c r="Y670" s="19">
        <f t="shared" si="103"/>
        <v>33000</v>
      </c>
      <c r="Z670" s="19">
        <v>33000</v>
      </c>
      <c r="AA670" s="19"/>
      <c r="AB670" s="19">
        <f t="shared" si="104"/>
        <v>85383.05</v>
      </c>
      <c r="AC670" s="19">
        <f t="shared" si="105"/>
        <v>52383.05</v>
      </c>
      <c r="AD670" s="19">
        <f t="shared" si="106"/>
        <v>26191.525000000001</v>
      </c>
      <c r="AE670" s="19" t="s">
        <v>53</v>
      </c>
      <c r="AF670" s="25">
        <v>26081.360000000001</v>
      </c>
      <c r="AG670" s="31">
        <f t="shared" si="107"/>
        <v>4.2238978335485903E-3</v>
      </c>
      <c r="AH670" t="e">
        <f ca="1">IF(_xlfn.XLOOKUP(D670,'参考（不要动）'!A:A,'参考（不要动）'!B:B)&lt;1,"无养老金")</f>
        <v>#NAME?</v>
      </c>
      <c r="AI670" t="e">
        <f>IF(_xlfn.XLOOKUP(D670,'参考（不要动）'!D:D,'参考（不要动）'!E:E)&lt;1,"无公益岗工资")</f>
        <v>#N/A</v>
      </c>
      <c r="AJ670" t="e">
        <f ca="1">IF(_xlfn.XLOOKUP(D670,'参考（不要动）'!G:G,'参考（不要动）'!H:H)&lt;1,"无其他工资")</f>
        <v>#NAME?</v>
      </c>
      <c r="AK670" t="e">
        <f>IF(_xlfn.XLOOKUP(D670,'参考（不要动）'!J:J,'参考（不要动）'!K:K)&lt;1,"无低保金")</f>
        <v>#N/A</v>
      </c>
      <c r="AL670" t="e">
        <f>IF(_xlfn.XLOOKUP(D670,'参考（不要动）'!M:M,'参考（不要动）'!N:N)&lt;1,"无五保金")</f>
        <v>#N/A</v>
      </c>
      <c r="AM670" t="e">
        <f>IF(_xlfn.XLOOKUP(D670,'参考（不要动）'!P:P,'参考（不要动）'!Q:Q)&lt;1,"无产业奖励2000元")</f>
        <v>#N/A</v>
      </c>
      <c r="AN670" t="e">
        <f>_xlfn.XLOOKUP(D670,'参考（不要动）'!S:S,'参考（不要动）'!W:W)</f>
        <v>#N/A</v>
      </c>
      <c r="AO670" t="str">
        <f t="shared" si="108"/>
        <v>合格</v>
      </c>
      <c r="AP670" s="31">
        <f t="shared" si="109"/>
        <v>0.56603773584905703</v>
      </c>
      <c r="AQ670" s="31" t="str">
        <f t="shared" si="100"/>
        <v>合格</v>
      </c>
    </row>
    <row r="671" spans="1:43" ht="15">
      <c r="A671" s="18">
        <v>669</v>
      </c>
      <c r="B671" s="19" t="s">
        <v>2804</v>
      </c>
      <c r="C671" s="19" t="s">
        <v>2824</v>
      </c>
      <c r="D671" s="19" t="s">
        <v>2825</v>
      </c>
      <c r="E671" s="19" t="s">
        <v>2826</v>
      </c>
      <c r="F671" s="19" t="s">
        <v>2827</v>
      </c>
      <c r="G671" s="51" t="s">
        <v>2824</v>
      </c>
      <c r="H671" s="19">
        <v>4</v>
      </c>
      <c r="I671" s="19">
        <v>4</v>
      </c>
      <c r="J671" s="19" t="s">
        <v>47</v>
      </c>
      <c r="K671" s="19">
        <f t="shared" si="101"/>
        <v>0</v>
      </c>
      <c r="L671" s="19"/>
      <c r="M671" s="19"/>
      <c r="N671" s="19">
        <v>21600</v>
      </c>
      <c r="O671" s="19">
        <f t="shared" si="102"/>
        <v>5079.33</v>
      </c>
      <c r="P671" s="19"/>
      <c r="Q671" s="19"/>
      <c r="R671" s="19">
        <v>2040</v>
      </c>
      <c r="S671" s="19"/>
      <c r="T671" s="19"/>
      <c r="U671" s="19"/>
      <c r="V671" s="19"/>
      <c r="W671" s="19">
        <v>3039.33</v>
      </c>
      <c r="X671" s="19">
        <v>126000</v>
      </c>
      <c r="Y671" s="19">
        <f t="shared" si="103"/>
        <v>36000</v>
      </c>
      <c r="Z671" s="19">
        <v>36000</v>
      </c>
      <c r="AA671" s="19"/>
      <c r="AB671" s="19">
        <f t="shared" si="104"/>
        <v>152679.32999999999</v>
      </c>
      <c r="AC671" s="19">
        <f t="shared" si="105"/>
        <v>116679.33</v>
      </c>
      <c r="AD671" s="19">
        <f t="shared" si="106"/>
        <v>29169.8325</v>
      </c>
      <c r="AE671" s="19" t="s">
        <v>53</v>
      </c>
      <c r="AF671" s="25">
        <v>27868.69</v>
      </c>
      <c r="AG671" s="31">
        <f t="shared" si="107"/>
        <v>4.6688326577244997E-2</v>
      </c>
      <c r="AH671" t="e">
        <f ca="1">IF(_xlfn.XLOOKUP(D671,'参考（不要动）'!A:A,'参考（不要动）'!B:B)&lt;1,"无养老金")</f>
        <v>#NAME?</v>
      </c>
      <c r="AI671" t="e">
        <f>IF(_xlfn.XLOOKUP(D671,'参考（不要动）'!D:D,'参考（不要动）'!E:E)&lt;1,"无公益岗工资")</f>
        <v>#N/A</v>
      </c>
      <c r="AJ671" t="e">
        <f ca="1">IF(_xlfn.XLOOKUP(D671,'参考（不要动）'!G:G,'参考（不要动）'!H:H)&lt;1,"无其他工资")</f>
        <v>#NAME?</v>
      </c>
      <c r="AK671" t="e">
        <f>IF(_xlfn.XLOOKUP(D671,'参考（不要动）'!J:J,'参考（不要动）'!K:K)&lt;1,"无低保金")</f>
        <v>#N/A</v>
      </c>
      <c r="AL671" t="e">
        <f>IF(_xlfn.XLOOKUP(D671,'参考（不要动）'!M:M,'参考（不要动）'!N:N)&lt;1,"无五保金")</f>
        <v>#N/A</v>
      </c>
      <c r="AM671" t="e">
        <f>IF(_xlfn.XLOOKUP(D671,'参考（不要动）'!P:P,'参考（不要动）'!Q:Q)&lt;1,"无产业奖励2000元")</f>
        <v>#N/A</v>
      </c>
      <c r="AN671" t="e">
        <f>_xlfn.XLOOKUP(D671,'参考（不要动）'!S:S,'参考（不要动）'!W:W)</f>
        <v>#N/A</v>
      </c>
      <c r="AO671" t="str">
        <f t="shared" si="108"/>
        <v>合格</v>
      </c>
      <c r="AP671" s="31">
        <f t="shared" si="109"/>
        <v>0.28571428571428598</v>
      </c>
      <c r="AQ671" s="31" t="str">
        <f t="shared" si="100"/>
        <v>合格</v>
      </c>
    </row>
    <row r="672" spans="1:43" ht="15">
      <c r="A672" s="18">
        <v>670</v>
      </c>
      <c r="B672" s="19" t="s">
        <v>2804</v>
      </c>
      <c r="C672" s="19" t="s">
        <v>2828</v>
      </c>
      <c r="D672" s="19" t="s">
        <v>2829</v>
      </c>
      <c r="E672" s="19" t="s">
        <v>2830</v>
      </c>
      <c r="F672" s="19" t="s">
        <v>2831</v>
      </c>
      <c r="G672" s="51" t="s">
        <v>2828</v>
      </c>
      <c r="H672" s="19">
        <v>4</v>
      </c>
      <c r="I672" s="19">
        <v>4</v>
      </c>
      <c r="J672" s="19" t="s">
        <v>47</v>
      </c>
      <c r="K672" s="19">
        <f t="shared" si="101"/>
        <v>0</v>
      </c>
      <c r="L672" s="19"/>
      <c r="M672" s="19"/>
      <c r="N672" s="19"/>
      <c r="O672" s="19">
        <f t="shared" si="102"/>
        <v>5563.31</v>
      </c>
      <c r="P672" s="19"/>
      <c r="Q672" s="19"/>
      <c r="R672" s="19"/>
      <c r="S672" s="19"/>
      <c r="T672" s="19"/>
      <c r="U672" s="19"/>
      <c r="V672" s="19"/>
      <c r="W672" s="19">
        <v>5563.31</v>
      </c>
      <c r="X672" s="19">
        <v>396900</v>
      </c>
      <c r="Y672" s="19">
        <f t="shared" si="103"/>
        <v>214500</v>
      </c>
      <c r="Z672" s="19">
        <v>214500</v>
      </c>
      <c r="AA672" s="19"/>
      <c r="AB672" s="19">
        <f t="shared" si="104"/>
        <v>402463.31</v>
      </c>
      <c r="AC672" s="19">
        <f t="shared" si="105"/>
        <v>187963.31</v>
      </c>
      <c r="AD672" s="19">
        <f t="shared" si="106"/>
        <v>46990.827499999999</v>
      </c>
      <c r="AE672" s="19" t="s">
        <v>53</v>
      </c>
      <c r="AF672" s="25">
        <v>46894.27</v>
      </c>
      <c r="AG672" s="31">
        <f t="shared" si="107"/>
        <v>2.0590468728909198E-3</v>
      </c>
      <c r="AH672" t="e">
        <f ca="1">IF(_xlfn.XLOOKUP(D672,'参考（不要动）'!A:A,'参考（不要动）'!B:B)&lt;1,"无养老金")</f>
        <v>#NAME?</v>
      </c>
      <c r="AI672" t="e">
        <f>IF(_xlfn.XLOOKUP(D672,'参考（不要动）'!D:D,'参考（不要动）'!E:E)&lt;1,"无公益岗工资")</f>
        <v>#N/A</v>
      </c>
      <c r="AJ672" t="e">
        <f ca="1">IF(_xlfn.XLOOKUP(D672,'参考（不要动）'!G:G,'参考（不要动）'!H:H)&lt;1,"无其他工资")</f>
        <v>#NAME?</v>
      </c>
      <c r="AK672" t="e">
        <f>IF(_xlfn.XLOOKUP(D672,'参考（不要动）'!J:J,'参考（不要动）'!K:K)&lt;1,"无低保金")</f>
        <v>#N/A</v>
      </c>
      <c r="AL672" t="e">
        <f>IF(_xlfn.XLOOKUP(D672,'参考（不要动）'!M:M,'参考（不要动）'!N:N)&lt;1,"无五保金")</f>
        <v>#N/A</v>
      </c>
      <c r="AM672" t="e">
        <f>IF(_xlfn.XLOOKUP(D672,'参考（不要动）'!P:P,'参考（不要动）'!Q:Q)&lt;1,"无产业奖励2000元")</f>
        <v>#N/A</v>
      </c>
      <c r="AN672" t="e">
        <f>_xlfn.XLOOKUP(D672,'参考（不要动）'!S:S,'参考（不要动）'!W:W)</f>
        <v>#N/A</v>
      </c>
      <c r="AO672" t="str">
        <f t="shared" si="108"/>
        <v>合格</v>
      </c>
      <c r="AP672" s="31">
        <f t="shared" si="109"/>
        <v>0.540438397581255</v>
      </c>
      <c r="AQ672" s="31" t="str">
        <f t="shared" si="100"/>
        <v>合格</v>
      </c>
    </row>
    <row r="673" spans="1:43" ht="15">
      <c r="A673" s="18">
        <v>671</v>
      </c>
      <c r="B673" s="19" t="s">
        <v>2804</v>
      </c>
      <c r="C673" s="19" t="s">
        <v>2832</v>
      </c>
      <c r="D673" s="19" t="s">
        <v>2833</v>
      </c>
      <c r="E673" s="19" t="s">
        <v>2834</v>
      </c>
      <c r="F673" s="19" t="s">
        <v>2835</v>
      </c>
      <c r="G673" s="51" t="s">
        <v>2832</v>
      </c>
      <c r="H673" s="19">
        <v>2</v>
      </c>
      <c r="I673" s="19">
        <v>2</v>
      </c>
      <c r="J673" s="19" t="s">
        <v>47</v>
      </c>
      <c r="K673" s="19">
        <f t="shared" si="101"/>
        <v>48000</v>
      </c>
      <c r="L673" s="19"/>
      <c r="M673" s="19">
        <v>48000</v>
      </c>
      <c r="N673" s="19">
        <v>20200</v>
      </c>
      <c r="O673" s="19">
        <f t="shared" si="102"/>
        <v>5573.18</v>
      </c>
      <c r="P673" s="19">
        <v>2145</v>
      </c>
      <c r="Q673" s="19"/>
      <c r="R673" s="19"/>
      <c r="S673" s="19"/>
      <c r="T673" s="19"/>
      <c r="U673" s="19"/>
      <c r="V673" s="19"/>
      <c r="W673" s="19">
        <v>3428.18</v>
      </c>
      <c r="X673" s="19"/>
      <c r="Y673" s="19">
        <f t="shared" si="103"/>
        <v>0</v>
      </c>
      <c r="Z673" s="19"/>
      <c r="AA673" s="19"/>
      <c r="AB673" s="19">
        <f t="shared" si="104"/>
        <v>73773.179999999993</v>
      </c>
      <c r="AC673" s="19">
        <f t="shared" si="105"/>
        <v>73773.179999999993</v>
      </c>
      <c r="AD673" s="19">
        <f t="shared" si="106"/>
        <v>36886.589999999997</v>
      </c>
      <c r="AE673" s="19" t="s">
        <v>48</v>
      </c>
      <c r="AF673" s="25">
        <v>36787.75</v>
      </c>
      <c r="AG673" s="31">
        <f t="shared" si="107"/>
        <v>2.68676393636459E-3</v>
      </c>
      <c r="AH673" t="e">
        <f ca="1">IF(_xlfn.XLOOKUP(D673,'参考（不要动）'!A:A,'参考（不要动）'!B:B)&lt;1,"无养老金")</f>
        <v>#NAME?</v>
      </c>
      <c r="AI673" t="e">
        <f>IF(_xlfn.XLOOKUP(D673,'参考（不要动）'!D:D,'参考（不要动）'!E:E)&lt;1,"无公益岗工资")</f>
        <v>#N/A</v>
      </c>
      <c r="AJ673" t="e">
        <f ca="1">IF(_xlfn.XLOOKUP(D673,'参考（不要动）'!G:G,'参考（不要动）'!H:H)&lt;1,"无其他工资")</f>
        <v>#NAME?</v>
      </c>
      <c r="AK673" t="b">
        <f>IF(_xlfn.XLOOKUP(D673,'参考（不要动）'!J:J,'参考（不要动）'!K:K)&lt;1,"无低保金")</f>
        <v>0</v>
      </c>
      <c r="AL673" t="e">
        <f>IF(_xlfn.XLOOKUP(D673,'参考（不要动）'!M:M,'参考（不要动）'!N:N)&lt;1,"无五保金")</f>
        <v>#N/A</v>
      </c>
      <c r="AM673" t="e">
        <f>IF(_xlfn.XLOOKUP(D673,'参考（不要动）'!P:P,'参考（不要动）'!Q:Q)&lt;1,"无产业奖励2000元")</f>
        <v>#N/A</v>
      </c>
      <c r="AN673" t="e">
        <f>_xlfn.XLOOKUP(D673,'参考（不要动）'!S:S,'参考（不要动）'!W:W)</f>
        <v>#N/A</v>
      </c>
      <c r="AO673" t="str">
        <f t="shared" si="108"/>
        <v>合格</v>
      </c>
      <c r="AP673" s="31" t="e">
        <f t="shared" si="109"/>
        <v>#DIV/0!</v>
      </c>
      <c r="AQ673" s="31" t="e">
        <f t="shared" si="100"/>
        <v>#DIV/0!</v>
      </c>
    </row>
    <row r="674" spans="1:43" ht="15">
      <c r="A674" s="18">
        <v>672</v>
      </c>
      <c r="B674" s="19" t="s">
        <v>2804</v>
      </c>
      <c r="C674" s="19" t="s">
        <v>2836</v>
      </c>
      <c r="D674" s="19" t="s">
        <v>2837</v>
      </c>
      <c r="E674" s="19" t="s">
        <v>2838</v>
      </c>
      <c r="F674" s="19" t="s">
        <v>2839</v>
      </c>
      <c r="G674" s="51" t="s">
        <v>2836</v>
      </c>
      <c r="H674" s="19">
        <v>5</v>
      </c>
      <c r="I674" s="19">
        <v>5</v>
      </c>
      <c r="J674" s="19" t="s">
        <v>47</v>
      </c>
      <c r="K674" s="19">
        <f t="shared" si="101"/>
        <v>0</v>
      </c>
      <c r="L674" s="19"/>
      <c r="M674" s="19"/>
      <c r="N674" s="19"/>
      <c r="O674" s="19">
        <f t="shared" si="102"/>
        <v>9978.56</v>
      </c>
      <c r="P674" s="19"/>
      <c r="Q674" s="19"/>
      <c r="R674" s="19">
        <v>4080</v>
      </c>
      <c r="S674" s="19"/>
      <c r="T674" s="19"/>
      <c r="U674" s="19"/>
      <c r="V674" s="19"/>
      <c r="W674" s="19">
        <v>5898.56</v>
      </c>
      <c r="X674" s="19">
        <v>160200</v>
      </c>
      <c r="Y674" s="19">
        <f t="shared" si="103"/>
        <v>57000</v>
      </c>
      <c r="Z674" s="19">
        <v>57000</v>
      </c>
      <c r="AA674" s="19"/>
      <c r="AB674" s="19">
        <f t="shared" si="104"/>
        <v>170178.56</v>
      </c>
      <c r="AC674" s="19">
        <f t="shared" si="105"/>
        <v>113178.56</v>
      </c>
      <c r="AD674" s="19">
        <f t="shared" si="106"/>
        <v>22635.712</v>
      </c>
      <c r="AE674" s="19" t="s">
        <v>53</v>
      </c>
      <c r="AF674" s="25">
        <v>21692.29</v>
      </c>
      <c r="AG674" s="31">
        <f t="shared" si="107"/>
        <v>4.3491120577864202E-2</v>
      </c>
      <c r="AH674" t="e">
        <f ca="1">IF(_xlfn.XLOOKUP(D674,'参考（不要动）'!A:A,'参考（不要动）'!B:B)&lt;1,"无养老金")</f>
        <v>#NAME?</v>
      </c>
      <c r="AI674" t="e">
        <f>IF(_xlfn.XLOOKUP(D674,'参考（不要动）'!D:D,'参考（不要动）'!E:E)&lt;1,"无公益岗工资")</f>
        <v>#N/A</v>
      </c>
      <c r="AJ674" t="e">
        <f ca="1">IF(_xlfn.XLOOKUP(D674,'参考（不要动）'!G:G,'参考（不要动）'!H:H)&lt;1,"无其他工资")</f>
        <v>#NAME?</v>
      </c>
      <c r="AK674" t="e">
        <f>IF(_xlfn.XLOOKUP(D674,'参考（不要动）'!J:J,'参考（不要动）'!K:K)&lt;1,"无低保金")</f>
        <v>#N/A</v>
      </c>
      <c r="AL674" t="e">
        <f>IF(_xlfn.XLOOKUP(D674,'参考（不要动）'!M:M,'参考（不要动）'!N:N)&lt;1,"无五保金")</f>
        <v>#N/A</v>
      </c>
      <c r="AM674" t="e">
        <f>IF(_xlfn.XLOOKUP(D674,'参考（不要动）'!P:P,'参考（不要动）'!Q:Q)&lt;1,"无产业奖励2000元")</f>
        <v>#N/A</v>
      </c>
      <c r="AN674" t="e">
        <f>_xlfn.XLOOKUP(D674,'参考（不要动）'!S:S,'参考（不要动）'!W:W)</f>
        <v>#N/A</v>
      </c>
      <c r="AO674" t="str">
        <f t="shared" si="108"/>
        <v>合格</v>
      </c>
      <c r="AP674" s="31">
        <f t="shared" si="109"/>
        <v>0.35580524344569298</v>
      </c>
      <c r="AQ674" s="31" t="str">
        <f t="shared" si="100"/>
        <v>合格</v>
      </c>
    </row>
    <row r="675" spans="1:43" ht="15">
      <c r="A675" s="18">
        <v>673</v>
      </c>
      <c r="B675" s="19" t="s">
        <v>2804</v>
      </c>
      <c r="C675" s="19" t="s">
        <v>2840</v>
      </c>
      <c r="D675" s="19" t="s">
        <v>2841</v>
      </c>
      <c r="E675" s="19" t="s">
        <v>2842</v>
      </c>
      <c r="F675" s="19" t="s">
        <v>2843</v>
      </c>
      <c r="G675" s="51" t="s">
        <v>2840</v>
      </c>
      <c r="H675" s="19">
        <v>2</v>
      </c>
      <c r="I675" s="19">
        <v>2</v>
      </c>
      <c r="J675" s="19" t="s">
        <v>47</v>
      </c>
      <c r="K675" s="19">
        <f t="shared" si="101"/>
        <v>0</v>
      </c>
      <c r="L675" s="19"/>
      <c r="M675" s="19"/>
      <c r="N675" s="19"/>
      <c r="O675" s="19">
        <f t="shared" si="102"/>
        <v>12923.2</v>
      </c>
      <c r="P675" s="19">
        <v>8590</v>
      </c>
      <c r="Q675" s="19"/>
      <c r="R675" s="19">
        <v>2040</v>
      </c>
      <c r="S675" s="19"/>
      <c r="T675" s="19"/>
      <c r="U675" s="19"/>
      <c r="V675" s="19"/>
      <c r="W675" s="19">
        <v>2293.1999999999998</v>
      </c>
      <c r="X675" s="19">
        <v>59000</v>
      </c>
      <c r="Y675" s="19">
        <f t="shared" si="103"/>
        <v>14000</v>
      </c>
      <c r="Z675" s="19">
        <v>14000</v>
      </c>
      <c r="AA675" s="19"/>
      <c r="AB675" s="19">
        <f t="shared" si="104"/>
        <v>71923.199999999997</v>
      </c>
      <c r="AC675" s="19">
        <f t="shared" si="105"/>
        <v>57923.199999999997</v>
      </c>
      <c r="AD675" s="19">
        <f t="shared" si="106"/>
        <v>28961.599999999999</v>
      </c>
      <c r="AE675" s="19" t="s">
        <v>48</v>
      </c>
      <c r="AF675" s="25">
        <v>26597.31</v>
      </c>
      <c r="AG675" s="30">
        <f t="shared" si="107"/>
        <v>8.8892072168200401E-2</v>
      </c>
      <c r="AH675" t="e">
        <f ca="1">IF(_xlfn.XLOOKUP(D675,'参考（不要动）'!A:A,'参考（不要动）'!B:B)&lt;1,"无养老金")</f>
        <v>#NAME?</v>
      </c>
      <c r="AI675" t="e">
        <f>IF(_xlfn.XLOOKUP(D675,'参考（不要动）'!D:D,'参考（不要动）'!E:E)&lt;1,"无公益岗工资")</f>
        <v>#N/A</v>
      </c>
      <c r="AJ675" t="e">
        <f ca="1">IF(_xlfn.XLOOKUP(D675,'参考（不要动）'!G:G,'参考（不要动）'!H:H)&lt;1,"无其他工资")</f>
        <v>#NAME?</v>
      </c>
      <c r="AK675" t="b">
        <f>IF(_xlfn.XLOOKUP(D675,'参考（不要动）'!J:J,'参考（不要动）'!K:K)&lt;1,"无低保金")</f>
        <v>0</v>
      </c>
      <c r="AL675" t="e">
        <f>IF(_xlfn.XLOOKUP(D675,'参考（不要动）'!M:M,'参考（不要动）'!N:N)&lt;1,"无五保金")</f>
        <v>#N/A</v>
      </c>
      <c r="AM675" t="e">
        <f>IF(_xlfn.XLOOKUP(D675,'参考（不要动）'!P:P,'参考（不要动）'!Q:Q)&lt;1,"无产业奖励2000元")</f>
        <v>#N/A</v>
      </c>
      <c r="AN675" t="e">
        <f>_xlfn.XLOOKUP(D675,'参考（不要动）'!S:S,'参考（不要动）'!W:W)</f>
        <v>#N/A</v>
      </c>
      <c r="AO675" t="str">
        <f t="shared" si="108"/>
        <v>合格</v>
      </c>
      <c r="AP675" s="31">
        <f t="shared" si="109"/>
        <v>0.23728813559322001</v>
      </c>
      <c r="AQ675" s="31" t="str">
        <f t="shared" si="100"/>
        <v>合格</v>
      </c>
    </row>
    <row r="676" spans="1:43" ht="15">
      <c r="A676" s="18">
        <v>674</v>
      </c>
      <c r="B676" s="19" t="s">
        <v>2804</v>
      </c>
      <c r="C676" s="19" t="s">
        <v>2844</v>
      </c>
      <c r="D676" s="19" t="s">
        <v>2845</v>
      </c>
      <c r="E676" s="19" t="s">
        <v>2846</v>
      </c>
      <c r="F676" s="19" t="s">
        <v>2847</v>
      </c>
      <c r="G676" s="51" t="s">
        <v>2844</v>
      </c>
      <c r="H676" s="19">
        <v>2</v>
      </c>
      <c r="I676" s="19">
        <v>2</v>
      </c>
      <c r="J676" s="19" t="s">
        <v>47</v>
      </c>
      <c r="K676" s="19">
        <f t="shared" si="101"/>
        <v>0</v>
      </c>
      <c r="L676" s="19"/>
      <c r="M676" s="19"/>
      <c r="N676" s="19"/>
      <c r="O676" s="19">
        <f t="shared" si="102"/>
        <v>2472.62</v>
      </c>
      <c r="P676" s="19"/>
      <c r="Q676" s="19"/>
      <c r="R676" s="19"/>
      <c r="S676" s="19"/>
      <c r="T676" s="19"/>
      <c r="U676" s="19"/>
      <c r="V676" s="19"/>
      <c r="W676" s="19">
        <v>2472.62</v>
      </c>
      <c r="X676" s="19">
        <v>170500</v>
      </c>
      <c r="Y676" s="19">
        <f t="shared" si="103"/>
        <v>87000</v>
      </c>
      <c r="Z676" s="19">
        <v>87000</v>
      </c>
      <c r="AA676" s="19"/>
      <c r="AB676" s="19">
        <f t="shared" si="104"/>
        <v>172972.62</v>
      </c>
      <c r="AC676" s="19">
        <f t="shared" si="105"/>
        <v>85972.62</v>
      </c>
      <c r="AD676" s="19">
        <f t="shared" si="106"/>
        <v>42986.31</v>
      </c>
      <c r="AE676" s="19" t="s">
        <v>53</v>
      </c>
      <c r="AF676" s="25">
        <v>42358.48</v>
      </c>
      <c r="AG676" s="31">
        <f t="shared" si="107"/>
        <v>1.4821825523484201E-2</v>
      </c>
      <c r="AH676" t="e">
        <f ca="1">IF(_xlfn.XLOOKUP(D676,'参考（不要动）'!A:A,'参考（不要动）'!B:B)&lt;1,"无养老金")</f>
        <v>#NAME?</v>
      </c>
      <c r="AI676" t="e">
        <f>IF(_xlfn.XLOOKUP(D676,'参考（不要动）'!D:D,'参考（不要动）'!E:E)&lt;1,"无公益岗工资")</f>
        <v>#N/A</v>
      </c>
      <c r="AJ676" t="e">
        <f ca="1">IF(_xlfn.XLOOKUP(D676,'参考（不要动）'!G:G,'参考（不要动）'!H:H)&lt;1,"无其他工资")</f>
        <v>#NAME?</v>
      </c>
      <c r="AK676" t="e">
        <f>IF(_xlfn.XLOOKUP(D676,'参考（不要动）'!J:J,'参考（不要动）'!K:K)&lt;1,"无低保金")</f>
        <v>#N/A</v>
      </c>
      <c r="AL676" t="e">
        <f>IF(_xlfn.XLOOKUP(D676,'参考（不要动）'!M:M,'参考（不要动）'!N:N)&lt;1,"无五保金")</f>
        <v>#N/A</v>
      </c>
      <c r="AM676" t="e">
        <f>IF(_xlfn.XLOOKUP(D676,'参考（不要动）'!P:P,'参考（不要动）'!Q:Q)&lt;1,"无产业奖励2000元")</f>
        <v>#N/A</v>
      </c>
      <c r="AN676" t="e">
        <f>_xlfn.XLOOKUP(D676,'参考（不要动）'!S:S,'参考（不要动）'!W:W)</f>
        <v>#N/A</v>
      </c>
      <c r="AO676" t="str">
        <f t="shared" si="108"/>
        <v>合格</v>
      </c>
      <c r="AP676" s="31">
        <f t="shared" si="109"/>
        <v>0.51026392961876799</v>
      </c>
      <c r="AQ676" s="31" t="str">
        <f t="shared" si="100"/>
        <v>合格</v>
      </c>
    </row>
    <row r="677" spans="1:43" ht="15">
      <c r="A677" s="18">
        <v>675</v>
      </c>
      <c r="B677" s="19" t="s">
        <v>2804</v>
      </c>
      <c r="C677" s="19" t="s">
        <v>2848</v>
      </c>
      <c r="D677" s="19" t="s">
        <v>2849</v>
      </c>
      <c r="E677" s="19" t="s">
        <v>2850</v>
      </c>
      <c r="F677" s="19" t="s">
        <v>2679</v>
      </c>
      <c r="G677" s="51" t="s">
        <v>2851</v>
      </c>
      <c r="H677" s="19">
        <v>6</v>
      </c>
      <c r="I677" s="19">
        <v>6</v>
      </c>
      <c r="J677" s="19" t="s">
        <v>47</v>
      </c>
      <c r="K677" s="19">
        <f t="shared" si="101"/>
        <v>0</v>
      </c>
      <c r="L677" s="19"/>
      <c r="M677" s="19"/>
      <c r="N677" s="19"/>
      <c r="O677" s="19">
        <f t="shared" si="102"/>
        <v>18892.28</v>
      </c>
      <c r="P677" s="19">
        <v>10070</v>
      </c>
      <c r="Q677" s="19"/>
      <c r="R677" s="19">
        <v>4440</v>
      </c>
      <c r="S677" s="19"/>
      <c r="T677" s="19"/>
      <c r="U677" s="19"/>
      <c r="V677" s="19"/>
      <c r="W677" s="19">
        <v>4382.28</v>
      </c>
      <c r="X677" s="19">
        <v>316850</v>
      </c>
      <c r="Y677" s="19">
        <f t="shared" si="103"/>
        <v>142500</v>
      </c>
      <c r="Z677" s="19">
        <v>142500</v>
      </c>
      <c r="AA677" s="19"/>
      <c r="AB677" s="19">
        <f t="shared" si="104"/>
        <v>335742.28</v>
      </c>
      <c r="AC677" s="19">
        <f t="shared" si="105"/>
        <v>193242.28</v>
      </c>
      <c r="AD677" s="19">
        <f t="shared" si="106"/>
        <v>32207.046666666702</v>
      </c>
      <c r="AE677" s="19" t="s">
        <v>53</v>
      </c>
      <c r="AF677" s="25">
        <v>30160.18</v>
      </c>
      <c r="AG677" s="31">
        <f t="shared" si="107"/>
        <v>6.7866526879703695E-2</v>
      </c>
      <c r="AH677" t="e">
        <f ca="1">IF(_xlfn.XLOOKUP(D677,'参考（不要动）'!A:A,'参考（不要动）'!B:B)&lt;1,"无养老金")</f>
        <v>#NAME?</v>
      </c>
      <c r="AI677" t="e">
        <f>IF(_xlfn.XLOOKUP(D677,'参考（不要动）'!D:D,'参考（不要动）'!E:E)&lt;1,"无公益岗工资")</f>
        <v>#N/A</v>
      </c>
      <c r="AJ677" t="e">
        <f ca="1">IF(_xlfn.XLOOKUP(D677,'参考（不要动）'!G:G,'参考（不要动）'!H:H)&lt;1,"无其他工资")</f>
        <v>#NAME?</v>
      </c>
      <c r="AK677" t="b">
        <f>IF(_xlfn.XLOOKUP(D677,'参考（不要动）'!J:J,'参考（不要动）'!K:K)&lt;1,"无低保金")</f>
        <v>0</v>
      </c>
      <c r="AL677" t="e">
        <f>IF(_xlfn.XLOOKUP(D677,'参考（不要动）'!M:M,'参考（不要动）'!N:N)&lt;1,"无五保金")</f>
        <v>#N/A</v>
      </c>
      <c r="AM677" t="e">
        <f>IF(_xlfn.XLOOKUP(D677,'参考（不要动）'!P:P,'参考（不要动）'!Q:Q)&lt;1,"无产业奖励2000元")</f>
        <v>#N/A</v>
      </c>
      <c r="AN677" t="e">
        <f>_xlfn.XLOOKUP(D677,'参考（不要动）'!S:S,'参考（不要动）'!W:W)</f>
        <v>#N/A</v>
      </c>
      <c r="AO677" t="str">
        <f t="shared" si="108"/>
        <v>合格</v>
      </c>
      <c r="AP677" s="31">
        <f t="shared" si="109"/>
        <v>0.449739624427963</v>
      </c>
      <c r="AQ677" s="31" t="str">
        <f t="shared" si="100"/>
        <v>合格</v>
      </c>
    </row>
    <row r="678" spans="1:43" ht="15">
      <c r="A678" s="18">
        <v>676</v>
      </c>
      <c r="B678" s="19" t="s">
        <v>2804</v>
      </c>
      <c r="C678" s="19" t="s">
        <v>2852</v>
      </c>
      <c r="D678" s="19" t="s">
        <v>2853</v>
      </c>
      <c r="E678" s="19" t="s">
        <v>2854</v>
      </c>
      <c r="F678" s="19" t="s">
        <v>2855</v>
      </c>
      <c r="G678" s="51" t="s">
        <v>2852</v>
      </c>
      <c r="H678" s="19">
        <v>3</v>
      </c>
      <c r="I678" s="19">
        <v>3</v>
      </c>
      <c r="J678" s="19" t="s">
        <v>47</v>
      </c>
      <c r="K678" s="19">
        <f t="shared" si="101"/>
        <v>88500</v>
      </c>
      <c r="L678" s="19"/>
      <c r="M678" s="19">
        <v>88500</v>
      </c>
      <c r="N678" s="19">
        <v>30000</v>
      </c>
      <c r="O678" s="19">
        <f t="shared" si="102"/>
        <v>3258.08</v>
      </c>
      <c r="P678" s="19"/>
      <c r="Q678" s="19"/>
      <c r="R678" s="19"/>
      <c r="S678" s="19"/>
      <c r="T678" s="19"/>
      <c r="U678" s="19"/>
      <c r="V678" s="19"/>
      <c r="W678" s="19">
        <v>3258.08</v>
      </c>
      <c r="X678" s="19"/>
      <c r="Y678" s="19">
        <f t="shared" si="103"/>
        <v>0</v>
      </c>
      <c r="Z678" s="19"/>
      <c r="AA678" s="19"/>
      <c r="AB678" s="19">
        <f t="shared" si="104"/>
        <v>121758.08</v>
      </c>
      <c r="AC678" s="19">
        <f t="shared" si="105"/>
        <v>121758.08</v>
      </c>
      <c r="AD678" s="19">
        <f t="shared" si="106"/>
        <v>40586.026666666701</v>
      </c>
      <c r="AE678" s="19" t="s">
        <v>142</v>
      </c>
      <c r="AF678" s="25">
        <v>40387.910000000003</v>
      </c>
      <c r="AG678" s="31">
        <f t="shared" si="107"/>
        <v>4.9053458489606797E-3</v>
      </c>
      <c r="AH678" t="e">
        <f ca="1">IF(_xlfn.XLOOKUP(D678,'参考（不要动）'!A:A,'参考（不要动）'!B:B)&lt;1,"无养老金")</f>
        <v>#NAME?</v>
      </c>
      <c r="AI678" t="e">
        <f>IF(_xlfn.XLOOKUP(D678,'参考（不要动）'!D:D,'参考（不要动）'!E:E)&lt;1,"无公益岗工资")</f>
        <v>#N/A</v>
      </c>
      <c r="AJ678" t="e">
        <f ca="1">IF(_xlfn.XLOOKUP(D678,'参考（不要动）'!G:G,'参考（不要动）'!H:H)&lt;1,"无其他工资")</f>
        <v>#NAME?</v>
      </c>
      <c r="AK678" t="e">
        <f>IF(_xlfn.XLOOKUP(D678,'参考（不要动）'!J:J,'参考（不要动）'!K:K)&lt;1,"无低保金")</f>
        <v>#N/A</v>
      </c>
      <c r="AL678" t="e">
        <f>IF(_xlfn.XLOOKUP(D678,'参考（不要动）'!M:M,'参考（不要动）'!N:N)&lt;1,"无五保金")</f>
        <v>#N/A</v>
      </c>
      <c r="AM678" t="e">
        <f>IF(_xlfn.XLOOKUP(D678,'参考（不要动）'!P:P,'参考（不要动）'!Q:Q)&lt;1,"无产业奖励2000元")</f>
        <v>#N/A</v>
      </c>
      <c r="AN678" t="e">
        <f>_xlfn.XLOOKUP(D678,'参考（不要动）'!S:S,'参考（不要动）'!W:W)</f>
        <v>#N/A</v>
      </c>
      <c r="AO678" t="str">
        <f t="shared" si="108"/>
        <v>合格</v>
      </c>
      <c r="AP678" s="31" t="e">
        <f t="shared" si="109"/>
        <v>#DIV/0!</v>
      </c>
      <c r="AQ678" s="31" t="e">
        <f t="shared" ref="AQ678:AQ741" si="110">IF(AP678&lt;0.2,"支出偏少",IF(AP678&gt;0.8,"支出偏大","合格"))</f>
        <v>#DIV/0!</v>
      </c>
    </row>
    <row r="679" spans="1:43" ht="15">
      <c r="A679" s="18">
        <v>677</v>
      </c>
      <c r="B679" s="19" t="s">
        <v>2856</v>
      </c>
      <c r="C679" s="19" t="s">
        <v>2857</v>
      </c>
      <c r="D679" s="19" t="s">
        <v>2858</v>
      </c>
      <c r="E679" s="19" t="s">
        <v>2859</v>
      </c>
      <c r="F679" s="19" t="s">
        <v>2860</v>
      </c>
      <c r="G679" s="51" t="s">
        <v>2857</v>
      </c>
      <c r="H679" s="19">
        <v>2</v>
      </c>
      <c r="I679" s="19">
        <v>2</v>
      </c>
      <c r="J679" s="19" t="s">
        <v>47</v>
      </c>
      <c r="K679" s="19">
        <f t="shared" si="101"/>
        <v>8760</v>
      </c>
      <c r="L679" s="22">
        <v>8760</v>
      </c>
      <c r="M679" s="22"/>
      <c r="N679" s="22">
        <v>10600</v>
      </c>
      <c r="O679" s="19">
        <f t="shared" si="102"/>
        <v>23171.72</v>
      </c>
      <c r="P679" s="22">
        <v>9780</v>
      </c>
      <c r="Q679" s="22"/>
      <c r="R679" s="22">
        <v>3720</v>
      </c>
      <c r="S679" s="22"/>
      <c r="T679" s="22">
        <v>15.04</v>
      </c>
      <c r="U679" s="22"/>
      <c r="V679" s="22"/>
      <c r="W679" s="22">
        <v>9656.68</v>
      </c>
      <c r="X679" s="22">
        <v>50000</v>
      </c>
      <c r="Y679" s="19">
        <f t="shared" si="103"/>
        <v>25000</v>
      </c>
      <c r="Z679" s="22">
        <v>25000</v>
      </c>
      <c r="AA679" s="22"/>
      <c r="AB679" s="19">
        <f t="shared" si="104"/>
        <v>92531.72</v>
      </c>
      <c r="AC679" s="19">
        <f t="shared" si="105"/>
        <v>67531.72</v>
      </c>
      <c r="AD679" s="19">
        <f t="shared" si="106"/>
        <v>33765.86</v>
      </c>
      <c r="AE679" s="19" t="s">
        <v>48</v>
      </c>
      <c r="AF679" s="25">
        <v>32411.57</v>
      </c>
      <c r="AG679" s="31">
        <f t="shared" si="107"/>
        <v>4.1784153004621502E-2</v>
      </c>
      <c r="AH679" t="e">
        <f ca="1">IF(_xlfn.XLOOKUP(D679,'参考（不要动）'!A:A,'参考（不要动）'!B:B)&lt;1,"无养老金")</f>
        <v>#NAME?</v>
      </c>
      <c r="AI679" t="b">
        <f>IF(_xlfn.XLOOKUP(D679,'参考（不要动）'!D:D,'参考（不要动）'!E:E)&lt;1,"无公益岗工资")</f>
        <v>0</v>
      </c>
      <c r="AJ679" t="e">
        <f ca="1">IF(_xlfn.XLOOKUP(D679,'参考（不要动）'!G:G,'参考（不要动）'!H:H)&lt;1,"无其他工资")</f>
        <v>#NAME?</v>
      </c>
      <c r="AK679" t="b">
        <f>IF(_xlfn.XLOOKUP(D679,'参考（不要动）'!J:J,'参考（不要动）'!K:K)&lt;1,"无低保金")</f>
        <v>0</v>
      </c>
      <c r="AL679" t="e">
        <f>IF(_xlfn.XLOOKUP(D679,'参考（不要动）'!M:M,'参考（不要动）'!N:N)&lt;1,"无五保金")</f>
        <v>#N/A</v>
      </c>
      <c r="AM679" t="e">
        <f>IF(_xlfn.XLOOKUP(D679,'参考（不要动）'!P:P,'参考（不要动）'!Q:Q)&lt;1,"无产业奖励2000元")</f>
        <v>#N/A</v>
      </c>
      <c r="AN679" t="e">
        <f>_xlfn.XLOOKUP(D679,'参考（不要动）'!S:S,'参考（不要动）'!W:W)</f>
        <v>#N/A</v>
      </c>
      <c r="AO679" t="str">
        <f t="shared" si="108"/>
        <v>合格</v>
      </c>
      <c r="AP679" s="31">
        <f t="shared" si="109"/>
        <v>0.5</v>
      </c>
      <c r="AQ679" s="31" t="str">
        <f t="shared" si="110"/>
        <v>合格</v>
      </c>
    </row>
    <row r="680" spans="1:43" ht="15">
      <c r="A680" s="18">
        <v>678</v>
      </c>
      <c r="B680" s="19" t="s">
        <v>2856</v>
      </c>
      <c r="C680" s="19" t="s">
        <v>2861</v>
      </c>
      <c r="D680" s="19" t="s">
        <v>2862</v>
      </c>
      <c r="E680" s="19" t="s">
        <v>2863</v>
      </c>
      <c r="F680" s="19" t="s">
        <v>2864</v>
      </c>
      <c r="G680" s="51" t="s">
        <v>2865</v>
      </c>
      <c r="H680" s="19">
        <v>4</v>
      </c>
      <c r="I680" s="19">
        <v>4.83</v>
      </c>
      <c r="J680" s="19" t="s">
        <v>47</v>
      </c>
      <c r="K680" s="19">
        <f t="shared" si="101"/>
        <v>100000</v>
      </c>
      <c r="L680" s="22"/>
      <c r="M680" s="22">
        <v>100000</v>
      </c>
      <c r="N680" s="22"/>
      <c r="O680" s="19">
        <f t="shared" si="102"/>
        <v>17091.080000000002</v>
      </c>
      <c r="P680" s="22">
        <v>7735</v>
      </c>
      <c r="Q680" s="22"/>
      <c r="R680" s="22">
        <v>3565</v>
      </c>
      <c r="S680" s="22"/>
      <c r="T680" s="22">
        <v>10.74</v>
      </c>
      <c r="U680" s="22"/>
      <c r="V680" s="22"/>
      <c r="W680" s="22">
        <v>5780.34</v>
      </c>
      <c r="X680" s="22">
        <v>45000</v>
      </c>
      <c r="Y680" s="19">
        <f t="shared" si="103"/>
        <v>15000</v>
      </c>
      <c r="Z680" s="22">
        <v>15000</v>
      </c>
      <c r="AA680" s="22"/>
      <c r="AB680" s="19">
        <f t="shared" si="104"/>
        <v>162091.07999999999</v>
      </c>
      <c r="AC680" s="19">
        <f t="shared" si="105"/>
        <v>147091.07999999999</v>
      </c>
      <c r="AD680" s="19">
        <f t="shared" si="106"/>
        <v>30453.639751552801</v>
      </c>
      <c r="AE680" s="19" t="s">
        <v>53</v>
      </c>
      <c r="AF680" s="25">
        <v>29548.22</v>
      </c>
      <c r="AG680" s="31">
        <f t="shared" si="107"/>
        <v>3.0642108105083801E-2</v>
      </c>
      <c r="AH680" t="e">
        <f ca="1">IF(_xlfn.XLOOKUP(D680,'参考（不要动）'!A:A,'参考（不要动）'!B:B)&lt;1,"无养老金")</f>
        <v>#NAME?</v>
      </c>
      <c r="AI680" t="e">
        <f>IF(_xlfn.XLOOKUP(D680,'参考（不要动）'!D:D,'参考（不要动）'!E:E)&lt;1,"无公益岗工资")</f>
        <v>#N/A</v>
      </c>
      <c r="AJ680" t="e">
        <f ca="1">IF(_xlfn.XLOOKUP(D680,'参考（不要动）'!G:G,'参考（不要动）'!H:H)&lt;1,"无其他工资")</f>
        <v>#NAME?</v>
      </c>
      <c r="AK680" t="b">
        <f>IF(_xlfn.XLOOKUP(D680,'参考（不要动）'!J:J,'参考（不要动）'!K:K)&lt;1,"无低保金")</f>
        <v>0</v>
      </c>
      <c r="AL680" t="e">
        <f>IF(_xlfn.XLOOKUP(D680,'参考（不要动）'!M:M,'参考（不要动）'!N:N)&lt;1,"无五保金")</f>
        <v>#N/A</v>
      </c>
      <c r="AM680" t="e">
        <f>IF(_xlfn.XLOOKUP(D680,'参考（不要动）'!P:P,'参考（不要动）'!Q:Q)&lt;1,"无产业奖励2000元")</f>
        <v>#N/A</v>
      </c>
      <c r="AN680" t="e">
        <f>_xlfn.XLOOKUP(D680,'参考（不要动）'!S:S,'参考（不要动）'!W:W)</f>
        <v>#N/A</v>
      </c>
      <c r="AO680" t="str">
        <f t="shared" si="108"/>
        <v>合格</v>
      </c>
      <c r="AP680" s="31">
        <f t="shared" si="109"/>
        <v>0.33333333333333298</v>
      </c>
      <c r="AQ680" s="31" t="str">
        <f t="shared" si="110"/>
        <v>合格</v>
      </c>
    </row>
    <row r="681" spans="1:43" ht="15">
      <c r="A681" s="18">
        <v>679</v>
      </c>
      <c r="B681" s="19" t="s">
        <v>2856</v>
      </c>
      <c r="C681" s="19" t="s">
        <v>2866</v>
      </c>
      <c r="D681" s="19" t="s">
        <v>2867</v>
      </c>
      <c r="E681" s="19" t="s">
        <v>2868</v>
      </c>
      <c r="F681" s="19" t="s">
        <v>2869</v>
      </c>
      <c r="G681" s="51" t="s">
        <v>2866</v>
      </c>
      <c r="H681" s="19">
        <v>4</v>
      </c>
      <c r="I681" s="19">
        <v>4</v>
      </c>
      <c r="J681" s="19" t="s">
        <v>47</v>
      </c>
      <c r="K681" s="19">
        <f t="shared" si="101"/>
        <v>100000</v>
      </c>
      <c r="L681" s="22"/>
      <c r="M681" s="22">
        <v>100000</v>
      </c>
      <c r="N681" s="22">
        <v>7200</v>
      </c>
      <c r="O681" s="19">
        <f t="shared" si="102"/>
        <v>5740.5</v>
      </c>
      <c r="P681" s="22"/>
      <c r="Q681" s="22"/>
      <c r="R681" s="22">
        <v>3480</v>
      </c>
      <c r="S681" s="22"/>
      <c r="T681" s="22">
        <v>8.6</v>
      </c>
      <c r="U681" s="22"/>
      <c r="V681" s="22"/>
      <c r="W681" s="22">
        <v>2251.9</v>
      </c>
      <c r="X681" s="22"/>
      <c r="Y681" s="19">
        <f t="shared" si="103"/>
        <v>0</v>
      </c>
      <c r="Z681" s="22"/>
      <c r="AA681" s="22"/>
      <c r="AB681" s="19">
        <f t="shared" si="104"/>
        <v>112940.5</v>
      </c>
      <c r="AC681" s="19">
        <f t="shared" si="105"/>
        <v>112940.5</v>
      </c>
      <c r="AD681" s="19">
        <f t="shared" si="106"/>
        <v>28235.125</v>
      </c>
      <c r="AE681" s="19" t="s">
        <v>53</v>
      </c>
      <c r="AF681" s="25">
        <v>25958.37</v>
      </c>
      <c r="AG681" s="30">
        <f t="shared" si="107"/>
        <v>8.7707933895695298E-2</v>
      </c>
      <c r="AH681" t="e">
        <f ca="1">IF(_xlfn.XLOOKUP(D681,'参考（不要动）'!A:A,'参考（不要动）'!B:B)&lt;1,"无养老金")</f>
        <v>#NAME?</v>
      </c>
      <c r="AI681" t="e">
        <f>IF(_xlfn.XLOOKUP(D681,'参考（不要动）'!D:D,'参考（不要动）'!E:E)&lt;1,"无公益岗工资")</f>
        <v>#N/A</v>
      </c>
      <c r="AJ681" t="e">
        <f ca="1">IF(_xlfn.XLOOKUP(D681,'参考（不要动）'!G:G,'参考（不要动）'!H:H)&lt;1,"无其他工资")</f>
        <v>#NAME?</v>
      </c>
      <c r="AK681" t="e">
        <f>IF(_xlfn.XLOOKUP(D681,'参考（不要动）'!J:J,'参考（不要动）'!K:K)&lt;1,"无低保金")</f>
        <v>#N/A</v>
      </c>
      <c r="AL681" t="e">
        <f>IF(_xlfn.XLOOKUP(D681,'参考（不要动）'!M:M,'参考（不要动）'!N:N)&lt;1,"无五保金")</f>
        <v>#N/A</v>
      </c>
      <c r="AM681" t="e">
        <f>IF(_xlfn.XLOOKUP(D681,'参考（不要动）'!P:P,'参考（不要动）'!Q:Q)&lt;1,"无产业奖励2000元")</f>
        <v>#N/A</v>
      </c>
      <c r="AN681" t="e">
        <f>_xlfn.XLOOKUP(D681,'参考（不要动）'!S:S,'参考（不要动）'!W:W)</f>
        <v>#N/A</v>
      </c>
      <c r="AO681" t="str">
        <f t="shared" si="108"/>
        <v>合格</v>
      </c>
      <c r="AP681" s="31" t="e">
        <f t="shared" si="109"/>
        <v>#DIV/0!</v>
      </c>
      <c r="AQ681" s="31" t="e">
        <f t="shared" si="110"/>
        <v>#DIV/0!</v>
      </c>
    </row>
    <row r="682" spans="1:43" ht="15">
      <c r="A682" s="18">
        <v>680</v>
      </c>
      <c r="B682" s="19" t="s">
        <v>2856</v>
      </c>
      <c r="C682" s="19" t="s">
        <v>2870</v>
      </c>
      <c r="D682" s="19" t="s">
        <v>2871</v>
      </c>
      <c r="E682" s="19" t="s">
        <v>2872</v>
      </c>
      <c r="F682" s="19" t="s">
        <v>2873</v>
      </c>
      <c r="G682" s="51" t="s">
        <v>2870</v>
      </c>
      <c r="H682" s="19">
        <v>3</v>
      </c>
      <c r="I682" s="19">
        <v>3.67</v>
      </c>
      <c r="J682" s="19" t="s">
        <v>47</v>
      </c>
      <c r="K682" s="19">
        <f t="shared" si="101"/>
        <v>28000</v>
      </c>
      <c r="L682" s="22">
        <v>2000</v>
      </c>
      <c r="M682" s="22">
        <v>26000</v>
      </c>
      <c r="N682" s="22"/>
      <c r="O682" s="19">
        <f t="shared" si="102"/>
        <v>5017.68</v>
      </c>
      <c r="P682" s="22"/>
      <c r="Q682" s="22"/>
      <c r="R682" s="22"/>
      <c r="S682" s="22"/>
      <c r="T682" s="22">
        <v>10.74</v>
      </c>
      <c r="U682" s="22"/>
      <c r="V682" s="22"/>
      <c r="W682" s="22">
        <v>5006.9399999999996</v>
      </c>
      <c r="X682" s="22">
        <v>37500</v>
      </c>
      <c r="Y682" s="19">
        <f t="shared" si="103"/>
        <v>12500</v>
      </c>
      <c r="Z682" s="22">
        <v>12500</v>
      </c>
      <c r="AA682" s="22"/>
      <c r="AB682" s="19">
        <f t="shared" si="104"/>
        <v>70517.679999999993</v>
      </c>
      <c r="AC682" s="19">
        <f t="shared" si="105"/>
        <v>58017.68</v>
      </c>
      <c r="AD682" s="19">
        <f t="shared" si="106"/>
        <v>15808.6321525886</v>
      </c>
      <c r="AE682" s="19" t="s">
        <v>48</v>
      </c>
      <c r="AF682" s="25">
        <v>14532.98</v>
      </c>
      <c r="AG682" s="30">
        <f t="shared" si="107"/>
        <v>8.7776364695238002E-2</v>
      </c>
      <c r="AH682" t="e">
        <f ca="1">IF(_xlfn.XLOOKUP(D682,'参考（不要动）'!A:A,'参考（不要动）'!B:B)&lt;1,"无养老金")</f>
        <v>#NAME?</v>
      </c>
      <c r="AI682" t="b">
        <f>IF(_xlfn.XLOOKUP(D682,'参考（不要动）'!D:D,'参考（不要动）'!E:E)&lt;1,"无公益岗工资")</f>
        <v>0</v>
      </c>
      <c r="AJ682" t="e">
        <f ca="1">IF(_xlfn.XLOOKUP(D682,'参考（不要动）'!G:G,'参考（不要动）'!H:H)&lt;1,"无其他工资")</f>
        <v>#NAME?</v>
      </c>
      <c r="AK682" t="e">
        <f>IF(_xlfn.XLOOKUP(D682,'参考（不要动）'!J:J,'参考（不要动）'!K:K)&lt;1,"无低保金")</f>
        <v>#N/A</v>
      </c>
      <c r="AL682" t="e">
        <f>IF(_xlfn.XLOOKUP(D682,'参考（不要动）'!M:M,'参考（不要动）'!N:N)&lt;1,"无五保金")</f>
        <v>#N/A</v>
      </c>
      <c r="AM682" t="e">
        <f>IF(_xlfn.XLOOKUP(D682,'参考（不要动）'!P:P,'参考（不要动）'!Q:Q)&lt;1,"无产业奖励2000元")</f>
        <v>#N/A</v>
      </c>
      <c r="AN682" t="e">
        <f>_xlfn.XLOOKUP(D682,'参考（不要动）'!S:S,'参考（不要动）'!W:W)</f>
        <v>#N/A</v>
      </c>
      <c r="AO682" t="str">
        <f t="shared" si="108"/>
        <v>合格</v>
      </c>
      <c r="AP682" s="31">
        <f t="shared" si="109"/>
        <v>0.33333333333333298</v>
      </c>
      <c r="AQ682" s="31" t="str">
        <f t="shared" si="110"/>
        <v>合格</v>
      </c>
    </row>
    <row r="683" spans="1:43" ht="15">
      <c r="A683" s="18">
        <v>681</v>
      </c>
      <c r="B683" s="19" t="s">
        <v>2856</v>
      </c>
      <c r="C683" s="19" t="s">
        <v>2874</v>
      </c>
      <c r="D683" s="19" t="s">
        <v>2875</v>
      </c>
      <c r="E683" s="19" t="s">
        <v>2876</v>
      </c>
      <c r="F683" s="19" t="s">
        <v>2877</v>
      </c>
      <c r="G683" s="51" t="s">
        <v>2874</v>
      </c>
      <c r="H683" s="19">
        <v>5</v>
      </c>
      <c r="I683" s="19">
        <v>5</v>
      </c>
      <c r="J683" s="19" t="s">
        <v>47</v>
      </c>
      <c r="K683" s="19">
        <f t="shared" si="101"/>
        <v>72000</v>
      </c>
      <c r="L683" s="22"/>
      <c r="M683" s="22">
        <v>72000</v>
      </c>
      <c r="N683" s="22"/>
      <c r="O683" s="19">
        <f t="shared" si="102"/>
        <v>16357.44</v>
      </c>
      <c r="P683" s="22">
        <v>8830</v>
      </c>
      <c r="Q683" s="22"/>
      <c r="R683" s="22">
        <v>3720</v>
      </c>
      <c r="S683" s="22"/>
      <c r="T683" s="22">
        <v>10.74</v>
      </c>
      <c r="U683" s="22"/>
      <c r="V683" s="22"/>
      <c r="W683" s="22">
        <v>3796.7</v>
      </c>
      <c r="X683" s="22">
        <v>67500</v>
      </c>
      <c r="Y683" s="19">
        <f t="shared" si="103"/>
        <v>22500</v>
      </c>
      <c r="Z683" s="22">
        <v>22500</v>
      </c>
      <c r="AA683" s="22"/>
      <c r="AB683" s="19">
        <f t="shared" si="104"/>
        <v>155857.44</v>
      </c>
      <c r="AC683" s="19">
        <f t="shared" si="105"/>
        <v>133357.44</v>
      </c>
      <c r="AD683" s="19">
        <f t="shared" si="106"/>
        <v>26671.488000000001</v>
      </c>
      <c r="AE683" s="19" t="s">
        <v>53</v>
      </c>
      <c r="AF683" s="25">
        <v>23737.31</v>
      </c>
      <c r="AG683" s="30">
        <f t="shared" si="107"/>
        <v>0.12361038382192401</v>
      </c>
      <c r="AH683" t="e">
        <f ca="1">IF(_xlfn.XLOOKUP(D683,'参考（不要动）'!A:A,'参考（不要动）'!B:B)&lt;1,"无养老金")</f>
        <v>#NAME?</v>
      </c>
      <c r="AI683" t="e">
        <f>IF(_xlfn.XLOOKUP(D683,'参考（不要动）'!D:D,'参考（不要动）'!E:E)&lt;1,"无公益岗工资")</f>
        <v>#N/A</v>
      </c>
      <c r="AJ683" t="e">
        <f ca="1">IF(_xlfn.XLOOKUP(D683,'参考（不要动）'!G:G,'参考（不要动）'!H:H)&lt;1,"无其他工资")</f>
        <v>#NAME?</v>
      </c>
      <c r="AK683" t="b">
        <f>IF(_xlfn.XLOOKUP(D683,'参考（不要动）'!J:J,'参考（不要动）'!K:K)&lt;1,"无低保金")</f>
        <v>0</v>
      </c>
      <c r="AL683" t="e">
        <f>IF(_xlfn.XLOOKUP(D683,'参考（不要动）'!M:M,'参考（不要动）'!N:N)&lt;1,"无五保金")</f>
        <v>#N/A</v>
      </c>
      <c r="AM683" t="e">
        <f>IF(_xlfn.XLOOKUP(D683,'参考（不要动）'!P:P,'参考（不要动）'!Q:Q)&lt;1,"无产业奖励2000元")</f>
        <v>#N/A</v>
      </c>
      <c r="AN683" t="e">
        <f>_xlfn.XLOOKUP(D683,'参考（不要动）'!S:S,'参考（不要动）'!W:W)</f>
        <v>#N/A</v>
      </c>
      <c r="AO683" t="str">
        <f t="shared" si="108"/>
        <v>合格</v>
      </c>
      <c r="AP683" s="31">
        <f t="shared" si="109"/>
        <v>0.33333333333333298</v>
      </c>
      <c r="AQ683" s="31" t="str">
        <f t="shared" si="110"/>
        <v>合格</v>
      </c>
    </row>
    <row r="684" spans="1:43" ht="15">
      <c r="A684" s="18">
        <v>682</v>
      </c>
      <c r="B684" s="19" t="s">
        <v>2856</v>
      </c>
      <c r="C684" s="19" t="s">
        <v>2878</v>
      </c>
      <c r="D684" s="19" t="s">
        <v>2879</v>
      </c>
      <c r="E684" s="19" t="s">
        <v>2880</v>
      </c>
      <c r="F684" s="19" t="s">
        <v>2881</v>
      </c>
      <c r="G684" s="51" t="s">
        <v>2878</v>
      </c>
      <c r="H684" s="19">
        <v>4</v>
      </c>
      <c r="I684" s="19">
        <v>4.42</v>
      </c>
      <c r="J684" s="19" t="s">
        <v>47</v>
      </c>
      <c r="K684" s="19">
        <f t="shared" si="101"/>
        <v>72000</v>
      </c>
      <c r="L684" s="22"/>
      <c r="M684" s="22">
        <v>72000</v>
      </c>
      <c r="N684" s="22"/>
      <c r="O684" s="19">
        <f t="shared" si="102"/>
        <v>13241.32</v>
      </c>
      <c r="P684" s="22">
        <v>4585</v>
      </c>
      <c r="Q684" s="22"/>
      <c r="R684" s="22">
        <v>1860</v>
      </c>
      <c r="S684" s="22"/>
      <c r="T684" s="22">
        <v>10.74</v>
      </c>
      <c r="U684" s="22"/>
      <c r="V684" s="22"/>
      <c r="W684" s="22">
        <v>6785.58</v>
      </c>
      <c r="X684" s="22">
        <v>105000</v>
      </c>
      <c r="Y684" s="19">
        <f t="shared" si="103"/>
        <v>35000</v>
      </c>
      <c r="Z684" s="22">
        <v>35000</v>
      </c>
      <c r="AA684" s="22"/>
      <c r="AB684" s="19">
        <f t="shared" si="104"/>
        <v>190241.32</v>
      </c>
      <c r="AC684" s="19">
        <f t="shared" si="105"/>
        <v>155241.32</v>
      </c>
      <c r="AD684" s="19">
        <f t="shared" si="106"/>
        <v>35122.470588235301</v>
      </c>
      <c r="AE684" s="19" t="s">
        <v>53</v>
      </c>
      <c r="AF684" s="25">
        <v>34868.03</v>
      </c>
      <c r="AG684" s="31">
        <f t="shared" si="107"/>
        <v>7.2972458792567897E-3</v>
      </c>
      <c r="AH684" t="e">
        <f ca="1">IF(_xlfn.XLOOKUP(D684,'参考（不要动）'!A:A,'参考（不要动）'!B:B)&lt;1,"无养老金")</f>
        <v>#NAME?</v>
      </c>
      <c r="AI684" t="e">
        <f>IF(_xlfn.XLOOKUP(D684,'参考（不要动）'!D:D,'参考（不要动）'!E:E)&lt;1,"无公益岗工资")</f>
        <v>#N/A</v>
      </c>
      <c r="AJ684" t="e">
        <f ca="1">IF(_xlfn.XLOOKUP(D684,'参考（不要动）'!G:G,'参考（不要动）'!H:H)&lt;1,"无其他工资")</f>
        <v>#NAME?</v>
      </c>
      <c r="AK684" t="b">
        <f>IF(_xlfn.XLOOKUP(D684,'参考（不要动）'!J:J,'参考（不要动）'!K:K)&lt;1,"无低保金")</f>
        <v>0</v>
      </c>
      <c r="AL684" t="e">
        <f>IF(_xlfn.XLOOKUP(D684,'参考（不要动）'!M:M,'参考（不要动）'!N:N)&lt;1,"无五保金")</f>
        <v>#N/A</v>
      </c>
      <c r="AM684" t="e">
        <f>IF(_xlfn.XLOOKUP(D684,'参考（不要动）'!P:P,'参考（不要动）'!Q:Q)&lt;1,"无产业奖励2000元")</f>
        <v>#N/A</v>
      </c>
      <c r="AN684" t="e">
        <f>_xlfn.XLOOKUP(D684,'参考（不要动）'!S:S,'参考（不要动）'!W:W)</f>
        <v>#N/A</v>
      </c>
      <c r="AO684" t="str">
        <f t="shared" si="108"/>
        <v>合格</v>
      </c>
      <c r="AP684" s="31">
        <f t="shared" si="109"/>
        <v>0.33333333333333298</v>
      </c>
      <c r="AQ684" s="31" t="str">
        <f t="shared" si="110"/>
        <v>合格</v>
      </c>
    </row>
    <row r="685" spans="1:43" ht="15">
      <c r="A685" s="18">
        <v>683</v>
      </c>
      <c r="B685" s="19" t="s">
        <v>2856</v>
      </c>
      <c r="C685" s="19" t="s">
        <v>2882</v>
      </c>
      <c r="D685" s="19" t="s">
        <v>2883</v>
      </c>
      <c r="E685" s="19" t="s">
        <v>2884</v>
      </c>
      <c r="F685" s="19" t="s">
        <v>2885</v>
      </c>
      <c r="G685" s="51" t="s">
        <v>2882</v>
      </c>
      <c r="H685" s="19">
        <v>3</v>
      </c>
      <c r="I685" s="19">
        <v>3</v>
      </c>
      <c r="J685" s="19" t="s">
        <v>47</v>
      </c>
      <c r="K685" s="19">
        <f t="shared" si="101"/>
        <v>38000</v>
      </c>
      <c r="L685" s="22"/>
      <c r="M685" s="22">
        <v>38000</v>
      </c>
      <c r="N685" s="22"/>
      <c r="O685" s="19">
        <f t="shared" si="102"/>
        <v>9831.2999999999993</v>
      </c>
      <c r="P685" s="22">
        <v>5259</v>
      </c>
      <c r="Q685" s="22"/>
      <c r="R685" s="22"/>
      <c r="S685" s="22"/>
      <c r="T685" s="22">
        <v>12.88</v>
      </c>
      <c r="U685" s="22"/>
      <c r="V685" s="22"/>
      <c r="W685" s="22">
        <v>4559.42</v>
      </c>
      <c r="X685" s="22">
        <v>60000</v>
      </c>
      <c r="Y685" s="19">
        <f t="shared" si="103"/>
        <v>20000</v>
      </c>
      <c r="Z685" s="22">
        <v>20000</v>
      </c>
      <c r="AA685" s="22"/>
      <c r="AB685" s="19">
        <f t="shared" si="104"/>
        <v>107831.3</v>
      </c>
      <c r="AC685" s="19">
        <f t="shared" si="105"/>
        <v>87831.3</v>
      </c>
      <c r="AD685" s="19">
        <f t="shared" si="106"/>
        <v>29277.1</v>
      </c>
      <c r="AE685" s="19" t="s">
        <v>53</v>
      </c>
      <c r="AF685" s="25">
        <v>27468</v>
      </c>
      <c r="AG685" s="31">
        <f t="shared" si="107"/>
        <v>6.58620940731032E-2</v>
      </c>
      <c r="AH685" t="e">
        <f ca="1">IF(_xlfn.XLOOKUP(D685,'参考（不要动）'!A:A,'参考（不要动）'!B:B)&lt;1,"无养老金")</f>
        <v>#NAME?</v>
      </c>
      <c r="AI685" t="e">
        <f>IF(_xlfn.XLOOKUP(D685,'参考（不要动）'!D:D,'参考（不要动）'!E:E)&lt;1,"无公益岗工资")</f>
        <v>#N/A</v>
      </c>
      <c r="AJ685" t="e">
        <f ca="1">IF(_xlfn.XLOOKUP(D685,'参考（不要动）'!G:G,'参考（不要动）'!H:H)&lt;1,"无其他工资")</f>
        <v>#NAME?</v>
      </c>
      <c r="AK685" t="b">
        <f>IF(_xlfn.XLOOKUP(D685,'参考（不要动）'!J:J,'参考（不要动）'!K:K)&lt;1,"无低保金")</f>
        <v>0</v>
      </c>
      <c r="AL685" t="e">
        <f>IF(_xlfn.XLOOKUP(D685,'参考（不要动）'!M:M,'参考（不要动）'!N:N)&lt;1,"无五保金")</f>
        <v>#N/A</v>
      </c>
      <c r="AM685" t="e">
        <f>IF(_xlfn.XLOOKUP(D685,'参考（不要动）'!P:P,'参考（不要动）'!Q:Q)&lt;1,"无产业奖励2000元")</f>
        <v>#N/A</v>
      </c>
      <c r="AN685" t="e">
        <f>_xlfn.XLOOKUP(D685,'参考（不要动）'!S:S,'参考（不要动）'!W:W)</f>
        <v>#N/A</v>
      </c>
      <c r="AO685" t="str">
        <f t="shared" si="108"/>
        <v>合格</v>
      </c>
      <c r="AP685" s="31">
        <f t="shared" si="109"/>
        <v>0.33333333333333298</v>
      </c>
      <c r="AQ685" s="31" t="str">
        <f t="shared" si="110"/>
        <v>合格</v>
      </c>
    </row>
    <row r="686" spans="1:43" ht="15">
      <c r="A686" s="18">
        <v>684</v>
      </c>
      <c r="B686" s="19" t="s">
        <v>2856</v>
      </c>
      <c r="C686" s="19" t="s">
        <v>2886</v>
      </c>
      <c r="D686" s="19" t="s">
        <v>2887</v>
      </c>
      <c r="E686" s="19" t="s">
        <v>2888</v>
      </c>
      <c r="F686" s="19" t="s">
        <v>2889</v>
      </c>
      <c r="G686" s="51" t="s">
        <v>2886</v>
      </c>
      <c r="H686" s="19">
        <v>2</v>
      </c>
      <c r="I686" s="19">
        <v>2</v>
      </c>
      <c r="J686" s="19" t="s">
        <v>47</v>
      </c>
      <c r="K686" s="19">
        <f t="shared" si="101"/>
        <v>20000</v>
      </c>
      <c r="L686" s="22"/>
      <c r="M686" s="22">
        <v>20000</v>
      </c>
      <c r="N686" s="22">
        <v>6300</v>
      </c>
      <c r="O686" s="19">
        <f t="shared" si="102"/>
        <v>17699.12</v>
      </c>
      <c r="P686" s="22">
        <v>9280</v>
      </c>
      <c r="Q686" s="22"/>
      <c r="R686" s="22">
        <v>1860</v>
      </c>
      <c r="S686" s="22"/>
      <c r="T686" s="22">
        <v>4.3</v>
      </c>
      <c r="U686" s="22"/>
      <c r="V686" s="22"/>
      <c r="W686" s="22">
        <v>6554.82</v>
      </c>
      <c r="X686" s="22">
        <v>30000</v>
      </c>
      <c r="Y686" s="19">
        <f t="shared" si="103"/>
        <v>15000</v>
      </c>
      <c r="Z686" s="22">
        <v>15000</v>
      </c>
      <c r="AA686" s="22"/>
      <c r="AB686" s="19">
        <f t="shared" si="104"/>
        <v>73999.12</v>
      </c>
      <c r="AC686" s="19">
        <f t="shared" si="105"/>
        <v>58999.12</v>
      </c>
      <c r="AD686" s="19">
        <f t="shared" si="106"/>
        <v>29499.56</v>
      </c>
      <c r="AE686" s="19" t="s">
        <v>48</v>
      </c>
      <c r="AF686" s="25">
        <v>28286.35</v>
      </c>
      <c r="AG686" s="31">
        <f t="shared" si="107"/>
        <v>4.2890298677630799E-2</v>
      </c>
      <c r="AH686" t="e">
        <f ca="1">IF(_xlfn.XLOOKUP(D686,'参考（不要动）'!A:A,'参考（不要动）'!B:B)&lt;1,"无养老金")</f>
        <v>#NAME?</v>
      </c>
      <c r="AI686" t="e">
        <f>IF(_xlfn.XLOOKUP(D686,'参考（不要动）'!D:D,'参考（不要动）'!E:E)&lt;1,"无公益岗工资")</f>
        <v>#N/A</v>
      </c>
      <c r="AJ686" t="e">
        <f ca="1">IF(_xlfn.XLOOKUP(D686,'参考（不要动）'!G:G,'参考（不要动）'!H:H)&lt;1,"无其他工资")</f>
        <v>#NAME?</v>
      </c>
      <c r="AK686" t="b">
        <f>IF(_xlfn.XLOOKUP(D686,'参考（不要动）'!J:J,'参考（不要动）'!K:K)&lt;1,"无低保金")</f>
        <v>0</v>
      </c>
      <c r="AL686" t="e">
        <f>IF(_xlfn.XLOOKUP(D686,'参考（不要动）'!M:M,'参考（不要动）'!N:N)&lt;1,"无五保金")</f>
        <v>#N/A</v>
      </c>
      <c r="AM686" t="e">
        <f>IF(_xlfn.XLOOKUP(D686,'参考（不要动）'!P:P,'参考（不要动）'!Q:Q)&lt;1,"无产业奖励2000元")</f>
        <v>#N/A</v>
      </c>
      <c r="AN686" t="e">
        <f>_xlfn.XLOOKUP(D686,'参考（不要动）'!S:S,'参考（不要动）'!W:W)</f>
        <v>#N/A</v>
      </c>
      <c r="AO686" t="str">
        <f t="shared" si="108"/>
        <v>合格</v>
      </c>
      <c r="AP686" s="31">
        <f t="shared" si="109"/>
        <v>0.5</v>
      </c>
      <c r="AQ686" s="31" t="str">
        <f t="shared" si="110"/>
        <v>合格</v>
      </c>
    </row>
    <row r="687" spans="1:43" ht="15">
      <c r="A687" s="18">
        <v>685</v>
      </c>
      <c r="B687" s="19" t="s">
        <v>2856</v>
      </c>
      <c r="C687" s="19" t="s">
        <v>2890</v>
      </c>
      <c r="D687" s="19" t="s">
        <v>2891</v>
      </c>
      <c r="E687" s="19" t="s">
        <v>2892</v>
      </c>
      <c r="F687" s="19" t="s">
        <v>2893</v>
      </c>
      <c r="G687" s="51" t="s">
        <v>2890</v>
      </c>
      <c r="H687" s="19">
        <v>5</v>
      </c>
      <c r="I687" s="19">
        <v>5</v>
      </c>
      <c r="J687" s="19" t="s">
        <v>47</v>
      </c>
      <c r="K687" s="19">
        <f t="shared" si="101"/>
        <v>72000</v>
      </c>
      <c r="L687" s="22">
        <v>2000</v>
      </c>
      <c r="M687" s="22">
        <v>70000</v>
      </c>
      <c r="N687" s="22"/>
      <c r="O687" s="19">
        <f t="shared" si="102"/>
        <v>12059.28</v>
      </c>
      <c r="P687" s="22">
        <v>4280</v>
      </c>
      <c r="Q687" s="22"/>
      <c r="R687" s="22">
        <v>1720</v>
      </c>
      <c r="S687" s="22"/>
      <c r="T687" s="22">
        <v>10.74</v>
      </c>
      <c r="U687" s="22"/>
      <c r="V687" s="22"/>
      <c r="W687" s="22">
        <v>6048.54</v>
      </c>
      <c r="X687" s="22">
        <v>45000</v>
      </c>
      <c r="Y687" s="19">
        <f t="shared" si="103"/>
        <v>15000</v>
      </c>
      <c r="Z687" s="22">
        <v>15000</v>
      </c>
      <c r="AA687" s="22"/>
      <c r="AB687" s="19">
        <f t="shared" si="104"/>
        <v>129059.28</v>
      </c>
      <c r="AC687" s="19">
        <f t="shared" si="105"/>
        <v>114059.28</v>
      </c>
      <c r="AD687" s="19">
        <f t="shared" si="106"/>
        <v>22811.856</v>
      </c>
      <c r="AE687" s="19" t="s">
        <v>48</v>
      </c>
      <c r="AF687" s="25">
        <v>21767.919999999998</v>
      </c>
      <c r="AG687" s="31">
        <f t="shared" si="107"/>
        <v>4.7957544864185499E-2</v>
      </c>
      <c r="AH687" t="e">
        <f ca="1">IF(_xlfn.XLOOKUP(D687,'参考（不要动）'!A:A,'参考（不要动）'!B:B)&lt;1,"无养老金")</f>
        <v>#NAME?</v>
      </c>
      <c r="AI687" t="b">
        <f>IF(_xlfn.XLOOKUP(D687,'参考（不要动）'!D:D,'参考（不要动）'!E:E)&lt;1,"无公益岗工资")</f>
        <v>0</v>
      </c>
      <c r="AJ687" t="e">
        <f ca="1">IF(_xlfn.XLOOKUP(D687,'参考（不要动）'!G:G,'参考（不要动）'!H:H)&lt;1,"无其他工资")</f>
        <v>#NAME?</v>
      </c>
      <c r="AK687" t="b">
        <f>IF(_xlfn.XLOOKUP(D687,'参考（不要动）'!J:J,'参考（不要动）'!K:K)&lt;1,"无低保金")</f>
        <v>0</v>
      </c>
      <c r="AL687" t="e">
        <f>IF(_xlfn.XLOOKUP(D687,'参考（不要动）'!M:M,'参考（不要动）'!N:N)&lt;1,"无五保金")</f>
        <v>#N/A</v>
      </c>
      <c r="AM687" t="e">
        <f>IF(_xlfn.XLOOKUP(D687,'参考（不要动）'!P:P,'参考（不要动）'!Q:Q)&lt;1,"无产业奖励2000元")</f>
        <v>#N/A</v>
      </c>
      <c r="AN687" t="e">
        <f>_xlfn.XLOOKUP(D687,'参考（不要动）'!S:S,'参考（不要动）'!W:W)</f>
        <v>#N/A</v>
      </c>
      <c r="AO687" t="str">
        <f t="shared" si="108"/>
        <v>合格</v>
      </c>
      <c r="AP687" s="31">
        <f t="shared" si="109"/>
        <v>0.33333333333333298</v>
      </c>
      <c r="AQ687" s="31" t="str">
        <f t="shared" si="110"/>
        <v>合格</v>
      </c>
    </row>
    <row r="688" spans="1:43" ht="15">
      <c r="A688" s="18">
        <v>686</v>
      </c>
      <c r="B688" s="19" t="s">
        <v>2856</v>
      </c>
      <c r="C688" s="19" t="s">
        <v>2894</v>
      </c>
      <c r="D688" s="19" t="s">
        <v>2895</v>
      </c>
      <c r="E688" s="19" t="s">
        <v>2896</v>
      </c>
      <c r="F688" s="19" t="s">
        <v>2897</v>
      </c>
      <c r="G688" s="51" t="s">
        <v>2894</v>
      </c>
      <c r="H688" s="19">
        <v>4</v>
      </c>
      <c r="I688" s="19">
        <v>4</v>
      </c>
      <c r="J688" s="19" t="s">
        <v>47</v>
      </c>
      <c r="K688" s="19">
        <f t="shared" si="101"/>
        <v>70000</v>
      </c>
      <c r="L688" s="22"/>
      <c r="M688" s="22">
        <v>70000</v>
      </c>
      <c r="N688" s="22"/>
      <c r="O688" s="19">
        <f t="shared" si="102"/>
        <v>9160.1299999999992</v>
      </c>
      <c r="P688" s="22"/>
      <c r="Q688" s="22"/>
      <c r="R688" s="22">
        <v>3720</v>
      </c>
      <c r="S688" s="22"/>
      <c r="T688" s="22">
        <v>13.6</v>
      </c>
      <c r="U688" s="22"/>
      <c r="V688" s="22"/>
      <c r="W688" s="22">
        <v>5426.53</v>
      </c>
      <c r="X688" s="22">
        <v>105000</v>
      </c>
      <c r="Y688" s="19">
        <f t="shared" si="103"/>
        <v>59000</v>
      </c>
      <c r="Z688" s="22">
        <v>59000</v>
      </c>
      <c r="AA688" s="22"/>
      <c r="AB688" s="19">
        <f t="shared" si="104"/>
        <v>184160.13</v>
      </c>
      <c r="AC688" s="19">
        <f t="shared" si="105"/>
        <v>125160.13</v>
      </c>
      <c r="AD688" s="19">
        <f t="shared" si="106"/>
        <v>31290.032500000001</v>
      </c>
      <c r="AE688" s="19" t="s">
        <v>53</v>
      </c>
      <c r="AF688" s="25">
        <v>30234.27</v>
      </c>
      <c r="AG688" s="31">
        <f t="shared" si="107"/>
        <v>3.49193977562548E-2</v>
      </c>
      <c r="AH688" t="e">
        <f ca="1">IF(_xlfn.XLOOKUP(D688,'参考（不要动）'!A:A,'参考（不要动）'!B:B)&lt;1,"无养老金")</f>
        <v>#NAME?</v>
      </c>
      <c r="AI688" t="e">
        <f>IF(_xlfn.XLOOKUP(D688,'参考（不要动）'!D:D,'参考（不要动）'!E:E)&lt;1,"无公益岗工资")</f>
        <v>#N/A</v>
      </c>
      <c r="AJ688" t="e">
        <f ca="1">IF(_xlfn.XLOOKUP(D688,'参考（不要动）'!G:G,'参考（不要动）'!H:H)&lt;1,"无其他工资")</f>
        <v>#NAME?</v>
      </c>
      <c r="AK688" t="e">
        <f>IF(_xlfn.XLOOKUP(D688,'参考（不要动）'!J:J,'参考（不要动）'!K:K)&lt;1,"无低保金")</f>
        <v>#N/A</v>
      </c>
      <c r="AL688" t="e">
        <f>IF(_xlfn.XLOOKUP(D688,'参考（不要动）'!M:M,'参考（不要动）'!N:N)&lt;1,"无五保金")</f>
        <v>#N/A</v>
      </c>
      <c r="AM688" t="e">
        <f>IF(_xlfn.XLOOKUP(D688,'参考（不要动）'!P:P,'参考（不要动）'!Q:Q)&lt;1,"无产业奖励2000元")</f>
        <v>#N/A</v>
      </c>
      <c r="AN688" t="e">
        <f>_xlfn.XLOOKUP(D688,'参考（不要动）'!S:S,'参考（不要动）'!W:W)</f>
        <v>#N/A</v>
      </c>
      <c r="AO688" t="str">
        <f t="shared" si="108"/>
        <v>合格</v>
      </c>
      <c r="AP688" s="31">
        <f t="shared" si="109"/>
        <v>0.56190476190476202</v>
      </c>
      <c r="AQ688" s="31" t="str">
        <f t="shared" si="110"/>
        <v>合格</v>
      </c>
    </row>
    <row r="689" spans="1:44" ht="15">
      <c r="A689" s="18">
        <v>687</v>
      </c>
      <c r="B689" s="19" t="s">
        <v>2856</v>
      </c>
      <c r="C689" s="19" t="s">
        <v>2898</v>
      </c>
      <c r="D689" s="19" t="s">
        <v>2899</v>
      </c>
      <c r="E689" s="19" t="s">
        <v>2900</v>
      </c>
      <c r="F689" s="19" t="s">
        <v>874</v>
      </c>
      <c r="G689" s="51" t="s">
        <v>2898</v>
      </c>
      <c r="H689" s="19">
        <v>2</v>
      </c>
      <c r="I689" s="19">
        <v>2</v>
      </c>
      <c r="J689" s="19" t="s">
        <v>47</v>
      </c>
      <c r="K689" s="19">
        <f t="shared" si="101"/>
        <v>0</v>
      </c>
      <c r="L689" s="22"/>
      <c r="M689" s="22"/>
      <c r="N689" s="22">
        <v>3600</v>
      </c>
      <c r="O689" s="19">
        <f t="shared" si="102"/>
        <v>22780.23</v>
      </c>
      <c r="P689" s="22">
        <v>7890</v>
      </c>
      <c r="Q689" s="22"/>
      <c r="R689" s="22">
        <v>3720</v>
      </c>
      <c r="S689" s="22"/>
      <c r="T689" s="22">
        <v>4.3</v>
      </c>
      <c r="U689" s="22"/>
      <c r="V689" s="22"/>
      <c r="W689" s="22">
        <v>11165.93</v>
      </c>
      <c r="X689" s="22"/>
      <c r="Y689" s="19">
        <f t="shared" si="103"/>
        <v>0</v>
      </c>
      <c r="Z689" s="22"/>
      <c r="AA689" s="22"/>
      <c r="AB689" s="19">
        <f t="shared" si="104"/>
        <v>26380.23</v>
      </c>
      <c r="AC689" s="19">
        <f t="shared" si="105"/>
        <v>26380.23</v>
      </c>
      <c r="AD689" s="19">
        <f t="shared" si="106"/>
        <v>13190.115</v>
      </c>
      <c r="AE689" s="19" t="s">
        <v>53</v>
      </c>
      <c r="AF689" s="25">
        <v>12412.11</v>
      </c>
      <c r="AG689" s="31">
        <f t="shared" si="107"/>
        <v>6.2681123515663295E-2</v>
      </c>
      <c r="AH689" t="e">
        <f ca="1">IF(_xlfn.XLOOKUP(D689,'参考（不要动）'!A:A,'参考（不要动）'!B:B)&lt;1,"无养老金")</f>
        <v>#NAME?</v>
      </c>
      <c r="AI689" t="e">
        <f>IF(_xlfn.XLOOKUP(D689,'参考（不要动）'!D:D,'参考（不要动）'!E:E)&lt;1,"无公益岗工资")</f>
        <v>#N/A</v>
      </c>
      <c r="AJ689" t="e">
        <f ca="1">IF(_xlfn.XLOOKUP(D689,'参考（不要动）'!G:G,'参考（不要动）'!H:H)&lt;1,"无其他工资")</f>
        <v>#NAME?</v>
      </c>
      <c r="AK689" t="b">
        <f>IF(_xlfn.XLOOKUP(D689,'参考（不要动）'!J:J,'参考（不要动）'!K:K)&lt;1,"无低保金")</f>
        <v>0</v>
      </c>
      <c r="AL689" t="e">
        <f>IF(_xlfn.XLOOKUP(D689,'参考（不要动）'!M:M,'参考（不要动）'!N:N)&lt;1,"无五保金")</f>
        <v>#N/A</v>
      </c>
      <c r="AM689" t="e">
        <f>IF(_xlfn.XLOOKUP(D689,'参考（不要动）'!P:P,'参考（不要动）'!Q:Q)&lt;1,"无产业奖励2000元")</f>
        <v>#N/A</v>
      </c>
      <c r="AN689" t="e">
        <f>_xlfn.XLOOKUP(D689,'参考（不要动）'!S:S,'参考（不要动）'!W:W)</f>
        <v>#N/A</v>
      </c>
      <c r="AO689" t="str">
        <f t="shared" si="108"/>
        <v>合格</v>
      </c>
      <c r="AP689" s="31" t="e">
        <f t="shared" si="109"/>
        <v>#DIV/0!</v>
      </c>
      <c r="AQ689" s="31" t="e">
        <f t="shared" si="110"/>
        <v>#DIV/0!</v>
      </c>
    </row>
    <row r="690" spans="1:44" ht="15">
      <c r="A690" s="18">
        <v>688</v>
      </c>
      <c r="B690" s="19" t="s">
        <v>2856</v>
      </c>
      <c r="C690" s="19" t="s">
        <v>2901</v>
      </c>
      <c r="D690" s="19" t="s">
        <v>2902</v>
      </c>
      <c r="E690" s="19" t="s">
        <v>2903</v>
      </c>
      <c r="F690" s="19" t="s">
        <v>2904</v>
      </c>
      <c r="G690" s="51" t="s">
        <v>2901</v>
      </c>
      <c r="H690" s="19">
        <v>2</v>
      </c>
      <c r="I690" s="19">
        <v>2</v>
      </c>
      <c r="J690" s="19" t="s">
        <v>47</v>
      </c>
      <c r="K690" s="19">
        <f t="shared" si="101"/>
        <v>8760</v>
      </c>
      <c r="L690" s="22">
        <v>8760</v>
      </c>
      <c r="M690" s="22"/>
      <c r="N690" s="22">
        <v>11400</v>
      </c>
      <c r="O690" s="19">
        <f t="shared" si="102"/>
        <v>19053.54</v>
      </c>
      <c r="P690" s="22">
        <v>8590</v>
      </c>
      <c r="Q690" s="22"/>
      <c r="R690" s="22">
        <v>1720</v>
      </c>
      <c r="S690" s="22"/>
      <c r="T690" s="22">
        <v>10.74</v>
      </c>
      <c r="U690" s="22"/>
      <c r="V690" s="22"/>
      <c r="W690" s="22">
        <v>8732.7999999999993</v>
      </c>
      <c r="X690" s="22">
        <v>60000</v>
      </c>
      <c r="Y690" s="19">
        <f t="shared" si="103"/>
        <v>30000</v>
      </c>
      <c r="Z690" s="22">
        <v>30000</v>
      </c>
      <c r="AA690" s="22"/>
      <c r="AB690" s="19">
        <f t="shared" si="104"/>
        <v>99213.54</v>
      </c>
      <c r="AC690" s="19">
        <f t="shared" si="105"/>
        <v>69213.539999999994</v>
      </c>
      <c r="AD690" s="19">
        <f t="shared" si="106"/>
        <v>34606.769999999997</v>
      </c>
      <c r="AE690" s="19" t="s">
        <v>48</v>
      </c>
      <c r="AF690" s="25">
        <v>30782.639999999999</v>
      </c>
      <c r="AG690" s="30">
        <f t="shared" si="107"/>
        <v>0.124230085528726</v>
      </c>
      <c r="AH690" t="e">
        <f ca="1">IF(_xlfn.XLOOKUP(D690,'参考（不要动）'!A:A,'参考（不要动）'!B:B)&lt;1,"无养老金")</f>
        <v>#NAME?</v>
      </c>
      <c r="AI690" t="b">
        <f>IF(_xlfn.XLOOKUP(D690,'参考（不要动）'!D:D,'参考（不要动）'!E:E)&lt;1,"无公益岗工资")</f>
        <v>0</v>
      </c>
      <c r="AJ690" t="e">
        <f ca="1">IF(_xlfn.XLOOKUP(D690,'参考（不要动）'!G:G,'参考（不要动）'!H:H)&lt;1,"无其他工资")</f>
        <v>#NAME?</v>
      </c>
      <c r="AK690" t="b">
        <f>IF(_xlfn.XLOOKUP(D690,'参考（不要动）'!J:J,'参考（不要动）'!K:K)&lt;1,"无低保金")</f>
        <v>0</v>
      </c>
      <c r="AL690" t="e">
        <f>IF(_xlfn.XLOOKUP(D690,'参考（不要动）'!M:M,'参考（不要动）'!N:N)&lt;1,"无五保金")</f>
        <v>#N/A</v>
      </c>
      <c r="AM690" t="e">
        <f>IF(_xlfn.XLOOKUP(D690,'参考（不要动）'!P:P,'参考（不要动）'!Q:Q)&lt;1,"无产业奖励2000元")</f>
        <v>#N/A</v>
      </c>
      <c r="AN690" t="e">
        <f>_xlfn.XLOOKUP(D690,'参考（不要动）'!S:S,'参考（不要动）'!W:W)</f>
        <v>#N/A</v>
      </c>
      <c r="AO690" t="str">
        <f t="shared" si="108"/>
        <v>合格</v>
      </c>
      <c r="AP690" s="31">
        <f t="shared" si="109"/>
        <v>0.5</v>
      </c>
      <c r="AQ690" s="31" t="str">
        <f t="shared" si="110"/>
        <v>合格</v>
      </c>
    </row>
    <row r="691" spans="1:44" ht="15">
      <c r="A691" s="18">
        <v>689</v>
      </c>
      <c r="B691" s="19" t="s">
        <v>2856</v>
      </c>
      <c r="C691" s="19" t="s">
        <v>2905</v>
      </c>
      <c r="D691" s="19" t="s">
        <v>2906</v>
      </c>
      <c r="E691" s="19" t="s">
        <v>2907</v>
      </c>
      <c r="F691" s="19" t="s">
        <v>2908</v>
      </c>
      <c r="G691" s="51" t="s">
        <v>2909</v>
      </c>
      <c r="H691" s="19">
        <v>3</v>
      </c>
      <c r="I691" s="19">
        <v>3</v>
      </c>
      <c r="J691" s="19" t="s">
        <v>47</v>
      </c>
      <c r="K691" s="19">
        <f t="shared" si="101"/>
        <v>45000</v>
      </c>
      <c r="L691" s="22"/>
      <c r="M691" s="22">
        <v>45000</v>
      </c>
      <c r="N691" s="22"/>
      <c r="O691" s="19">
        <f t="shared" si="102"/>
        <v>11661.03</v>
      </c>
      <c r="P691" s="22">
        <v>8010</v>
      </c>
      <c r="Q691" s="22"/>
      <c r="R691" s="22"/>
      <c r="S691" s="22"/>
      <c r="T691" s="22">
        <v>6.44</v>
      </c>
      <c r="U691" s="22"/>
      <c r="V691" s="22"/>
      <c r="W691" s="22">
        <v>3644.59</v>
      </c>
      <c r="X691" s="40">
        <v>111000</v>
      </c>
      <c r="Y691" s="19">
        <f t="shared" si="103"/>
        <v>35000</v>
      </c>
      <c r="Z691" s="40">
        <v>35000</v>
      </c>
      <c r="AA691" s="22"/>
      <c r="AB691" s="19">
        <f t="shared" si="104"/>
        <v>167661.03</v>
      </c>
      <c r="AC691" s="19">
        <f t="shared" si="105"/>
        <v>132661.03</v>
      </c>
      <c r="AD691" s="19">
        <f t="shared" si="106"/>
        <v>44220.343333333301</v>
      </c>
      <c r="AE691" s="19" t="s">
        <v>48</v>
      </c>
      <c r="AF691" s="25">
        <v>43869.05</v>
      </c>
      <c r="AG691" s="31">
        <f t="shared" si="107"/>
        <v>8.0077716142314109E-3</v>
      </c>
      <c r="AH691" t="e">
        <f ca="1">IF(_xlfn.XLOOKUP(D691,'参考（不要动）'!A:A,'参考（不要动）'!B:B)&lt;1,"无养老金")</f>
        <v>#NAME?</v>
      </c>
      <c r="AI691" t="e">
        <f>IF(_xlfn.XLOOKUP(D691,'参考（不要动）'!D:D,'参考（不要动）'!E:E)&lt;1,"无公益岗工资")</f>
        <v>#N/A</v>
      </c>
      <c r="AJ691" t="e">
        <f ca="1">IF(_xlfn.XLOOKUP(D691,'参考（不要动）'!G:G,'参考（不要动）'!H:H)&lt;1,"无其他工资")</f>
        <v>#NAME?</v>
      </c>
      <c r="AK691" t="b">
        <f>IF(_xlfn.XLOOKUP(D691,'参考（不要动）'!J:J,'参考（不要动）'!K:K)&lt;1,"无低保金")</f>
        <v>0</v>
      </c>
      <c r="AL691" t="e">
        <f>IF(_xlfn.XLOOKUP(D691,'参考（不要动）'!M:M,'参考（不要动）'!N:N)&lt;1,"无五保金")</f>
        <v>#N/A</v>
      </c>
      <c r="AM691" t="e">
        <f>IF(_xlfn.XLOOKUP(D691,'参考（不要动）'!P:P,'参考（不要动）'!Q:Q)&lt;1,"无产业奖励2000元")</f>
        <v>#N/A</v>
      </c>
      <c r="AN691" t="e">
        <f>_xlfn.XLOOKUP(D691,'参考（不要动）'!S:S,'参考（不要动）'!W:W)</f>
        <v>#N/A</v>
      </c>
      <c r="AO691" t="str">
        <f t="shared" si="108"/>
        <v>合格</v>
      </c>
      <c r="AP691" s="31">
        <f t="shared" si="109"/>
        <v>0.31531531531531498</v>
      </c>
      <c r="AQ691" s="31" t="str">
        <f t="shared" si="110"/>
        <v>合格</v>
      </c>
      <c r="AR691" s="36" t="s">
        <v>2582</v>
      </c>
    </row>
    <row r="692" spans="1:44" ht="15">
      <c r="A692" s="18">
        <v>690</v>
      </c>
      <c r="B692" s="19" t="s">
        <v>2856</v>
      </c>
      <c r="C692" s="19" t="s">
        <v>2910</v>
      </c>
      <c r="D692" s="19" t="s">
        <v>2911</v>
      </c>
      <c r="E692" s="19" t="s">
        <v>2912</v>
      </c>
      <c r="F692" s="19" t="s">
        <v>2913</v>
      </c>
      <c r="G692" s="51" t="s">
        <v>2910</v>
      </c>
      <c r="H692" s="19">
        <v>2</v>
      </c>
      <c r="I692" s="19">
        <v>2</v>
      </c>
      <c r="J692" s="19" t="s">
        <v>47</v>
      </c>
      <c r="K692" s="19">
        <f t="shared" si="101"/>
        <v>0</v>
      </c>
      <c r="L692" s="22"/>
      <c r="M692" s="22"/>
      <c r="N692" s="22">
        <v>15370</v>
      </c>
      <c r="O692" s="19">
        <f t="shared" si="102"/>
        <v>21954.01</v>
      </c>
      <c r="P692" s="22">
        <v>8110</v>
      </c>
      <c r="Q692" s="22"/>
      <c r="R692" s="22">
        <v>1980</v>
      </c>
      <c r="S692" s="22"/>
      <c r="T692" s="22">
        <v>4.3</v>
      </c>
      <c r="U692" s="22"/>
      <c r="V692" s="22"/>
      <c r="W692" s="22">
        <v>11859.71</v>
      </c>
      <c r="X692" s="22"/>
      <c r="Y692" s="19">
        <f t="shared" si="103"/>
        <v>0</v>
      </c>
      <c r="Z692" s="22"/>
      <c r="AA692" s="22"/>
      <c r="AB692" s="19">
        <f t="shared" si="104"/>
        <v>37324.01</v>
      </c>
      <c r="AC692" s="19">
        <f t="shared" si="105"/>
        <v>37324.01</v>
      </c>
      <c r="AD692" s="19">
        <f t="shared" si="106"/>
        <v>18662.005000000001</v>
      </c>
      <c r="AE692" s="19" t="s">
        <v>48</v>
      </c>
      <c r="AF692" s="25">
        <v>17553.25</v>
      </c>
      <c r="AG692" s="31">
        <f t="shared" si="107"/>
        <v>6.3165225812883696E-2</v>
      </c>
      <c r="AH692" t="e">
        <f ca="1">IF(_xlfn.XLOOKUP(D692,'参考（不要动）'!A:A,'参考（不要动）'!B:B)&lt;1,"无养老金")</f>
        <v>#NAME?</v>
      </c>
      <c r="AI692" t="e">
        <f>IF(_xlfn.XLOOKUP(D692,'参考（不要动）'!D:D,'参考（不要动）'!E:E)&lt;1,"无公益岗工资")</f>
        <v>#N/A</v>
      </c>
      <c r="AJ692" t="e">
        <f ca="1">IF(_xlfn.XLOOKUP(D692,'参考（不要动）'!G:G,'参考（不要动）'!H:H)&lt;1,"无其他工资")</f>
        <v>#NAME?</v>
      </c>
      <c r="AK692" t="b">
        <f>IF(_xlfn.XLOOKUP(D692,'参考（不要动）'!J:J,'参考（不要动）'!K:K)&lt;1,"无低保金")</f>
        <v>0</v>
      </c>
      <c r="AL692" t="e">
        <f>IF(_xlfn.XLOOKUP(D692,'参考（不要动）'!M:M,'参考（不要动）'!N:N)&lt;1,"无五保金")</f>
        <v>#N/A</v>
      </c>
      <c r="AM692" t="e">
        <f>IF(_xlfn.XLOOKUP(D692,'参考（不要动）'!P:P,'参考（不要动）'!Q:Q)&lt;1,"无产业奖励2000元")</f>
        <v>#N/A</v>
      </c>
      <c r="AN692" t="e">
        <f>_xlfn.XLOOKUP(D692,'参考（不要动）'!S:S,'参考（不要动）'!W:W)</f>
        <v>#N/A</v>
      </c>
      <c r="AO692" t="str">
        <f t="shared" si="108"/>
        <v>合格</v>
      </c>
      <c r="AP692" s="31" t="e">
        <f t="shared" si="109"/>
        <v>#DIV/0!</v>
      </c>
      <c r="AQ692" s="31" t="e">
        <f t="shared" si="110"/>
        <v>#DIV/0!</v>
      </c>
    </row>
    <row r="693" spans="1:44" ht="15">
      <c r="A693" s="18">
        <v>691</v>
      </c>
      <c r="B693" s="19" t="s">
        <v>2914</v>
      </c>
      <c r="C693" s="19" t="s">
        <v>2915</v>
      </c>
      <c r="D693" s="19" t="s">
        <v>2916</v>
      </c>
      <c r="E693" s="19" t="s">
        <v>2917</v>
      </c>
      <c r="F693" s="19" t="s">
        <v>2918</v>
      </c>
      <c r="G693" s="51" t="s">
        <v>2915</v>
      </c>
      <c r="H693" s="19">
        <v>1</v>
      </c>
      <c r="I693" s="19">
        <v>1</v>
      </c>
      <c r="J693" s="19" t="s">
        <v>47</v>
      </c>
      <c r="K693" s="19">
        <f t="shared" si="101"/>
        <v>0</v>
      </c>
      <c r="L693" s="19"/>
      <c r="M693" s="22">
        <v>0</v>
      </c>
      <c r="N693" s="22">
        <v>0</v>
      </c>
      <c r="O693" s="19">
        <f t="shared" si="102"/>
        <v>10690</v>
      </c>
      <c r="P693" s="19"/>
      <c r="Q693" s="19"/>
      <c r="R693" s="19">
        <v>1920</v>
      </c>
      <c r="S693" s="19"/>
      <c r="T693" s="19"/>
      <c r="U693" s="19"/>
      <c r="V693" s="19"/>
      <c r="W693" s="22">
        <v>8770</v>
      </c>
      <c r="X693" s="22">
        <v>16500</v>
      </c>
      <c r="Y693" s="19">
        <f t="shared" si="103"/>
        <v>5150</v>
      </c>
      <c r="Z693" s="22">
        <v>5150</v>
      </c>
      <c r="AA693" s="22"/>
      <c r="AB693" s="19">
        <f t="shared" si="104"/>
        <v>27190</v>
      </c>
      <c r="AC693" s="19">
        <f t="shared" si="105"/>
        <v>22040</v>
      </c>
      <c r="AD693" s="19">
        <f t="shared" si="106"/>
        <v>22040</v>
      </c>
      <c r="AE693" s="19" t="s">
        <v>53</v>
      </c>
      <c r="AF693" s="25">
        <v>21940.5</v>
      </c>
      <c r="AG693" s="31">
        <f t="shared" si="107"/>
        <v>4.5349923657163702E-3</v>
      </c>
      <c r="AH693" t="e">
        <f ca="1">IF(_xlfn.XLOOKUP(D693,'参考（不要动）'!A:A,'参考（不要动）'!B:B)&lt;1,"无养老金")</f>
        <v>#NAME?</v>
      </c>
      <c r="AI693" t="e">
        <f>IF(_xlfn.XLOOKUP(D693,'参考（不要动）'!D:D,'参考（不要动）'!E:E)&lt;1,"无公益岗工资")</f>
        <v>#N/A</v>
      </c>
      <c r="AJ693" t="e">
        <f ca="1">IF(_xlfn.XLOOKUP(D693,'参考（不要动）'!G:G,'参考（不要动）'!H:H)&lt;1,"无其他工资")</f>
        <v>#NAME?</v>
      </c>
      <c r="AK693" t="e">
        <f>IF(_xlfn.XLOOKUP(D693,'参考（不要动）'!J:J,'参考（不要动）'!K:K)&lt;1,"无低保金")</f>
        <v>#N/A</v>
      </c>
      <c r="AL693" t="e">
        <f>IF(_xlfn.XLOOKUP(D693,'参考（不要动）'!M:M,'参考（不要动）'!N:N)&lt;1,"无五保金")</f>
        <v>#N/A</v>
      </c>
      <c r="AM693" t="e">
        <f>IF(_xlfn.XLOOKUP(D693,'参考（不要动）'!P:P,'参考（不要动）'!Q:Q)&lt;1,"无产业奖励2000元")</f>
        <v>#N/A</v>
      </c>
      <c r="AN693" t="e">
        <f>_xlfn.XLOOKUP(D693,'参考（不要动）'!S:S,'参考（不要动）'!W:W)</f>
        <v>#N/A</v>
      </c>
      <c r="AO693" t="str">
        <f t="shared" si="108"/>
        <v>合格</v>
      </c>
      <c r="AP693" s="31">
        <f t="shared" si="109"/>
        <v>0.31212121212121202</v>
      </c>
      <c r="AQ693" s="31" t="str">
        <f t="shared" si="110"/>
        <v>合格</v>
      </c>
    </row>
    <row r="694" spans="1:44" ht="15">
      <c r="A694" s="18">
        <v>692</v>
      </c>
      <c r="B694" s="19" t="s">
        <v>2914</v>
      </c>
      <c r="C694" s="19" t="s">
        <v>2919</v>
      </c>
      <c r="D694" s="19" t="s">
        <v>2920</v>
      </c>
      <c r="E694" s="19" t="s">
        <v>2921</v>
      </c>
      <c r="F694" s="19" t="s">
        <v>2922</v>
      </c>
      <c r="G694" s="51" t="s">
        <v>2923</v>
      </c>
      <c r="H694" s="19">
        <v>4</v>
      </c>
      <c r="I694" s="19">
        <v>4</v>
      </c>
      <c r="J694" s="19" t="s">
        <v>47</v>
      </c>
      <c r="K694" s="19">
        <f t="shared" si="101"/>
        <v>60000</v>
      </c>
      <c r="L694" s="19"/>
      <c r="M694" s="22">
        <v>60000</v>
      </c>
      <c r="N694" s="22">
        <v>16500</v>
      </c>
      <c r="O694" s="19">
        <f t="shared" si="102"/>
        <v>12410.4</v>
      </c>
      <c r="P694" s="19"/>
      <c r="Q694" s="19"/>
      <c r="R694" s="19">
        <v>3840</v>
      </c>
      <c r="S694" s="19"/>
      <c r="T694" s="19"/>
      <c r="U694" s="19"/>
      <c r="V694" s="19"/>
      <c r="W694" s="22">
        <v>8570.4</v>
      </c>
      <c r="X694" s="22">
        <v>0</v>
      </c>
      <c r="Y694" s="19">
        <f t="shared" si="103"/>
        <v>0</v>
      </c>
      <c r="Z694" s="22">
        <v>0</v>
      </c>
      <c r="AA694" s="22"/>
      <c r="AB694" s="19">
        <f t="shared" si="104"/>
        <v>88910.399999999994</v>
      </c>
      <c r="AC694" s="19">
        <f t="shared" si="105"/>
        <v>88910.399999999994</v>
      </c>
      <c r="AD694" s="19">
        <f t="shared" si="106"/>
        <v>22227.599999999999</v>
      </c>
      <c r="AE694" s="19" t="s">
        <v>53</v>
      </c>
      <c r="AF694" s="25">
        <v>22152.71</v>
      </c>
      <c r="AG694" s="31">
        <f t="shared" si="107"/>
        <v>3.38062476329079E-3</v>
      </c>
      <c r="AH694" t="e">
        <f ca="1">IF(_xlfn.XLOOKUP(D694,'参考（不要动）'!A:A,'参考（不要动）'!B:B)&lt;1,"无养老金")</f>
        <v>#NAME?</v>
      </c>
      <c r="AI694" t="e">
        <f>IF(_xlfn.XLOOKUP(D694,'参考（不要动）'!D:D,'参考（不要动）'!E:E)&lt;1,"无公益岗工资")</f>
        <v>#N/A</v>
      </c>
      <c r="AJ694" t="e">
        <f ca="1">IF(_xlfn.XLOOKUP(D694,'参考（不要动）'!G:G,'参考（不要动）'!H:H)&lt;1,"无其他工资")</f>
        <v>#NAME?</v>
      </c>
      <c r="AK694" t="e">
        <f>IF(_xlfn.XLOOKUP(D694,'参考（不要动）'!J:J,'参考（不要动）'!K:K)&lt;1,"无低保金")</f>
        <v>#N/A</v>
      </c>
      <c r="AL694" t="e">
        <f>IF(_xlfn.XLOOKUP(D694,'参考（不要动）'!M:M,'参考（不要动）'!N:N)&lt;1,"无五保金")</f>
        <v>#N/A</v>
      </c>
      <c r="AM694" t="e">
        <f>IF(_xlfn.XLOOKUP(D694,'参考（不要动）'!P:P,'参考（不要动）'!Q:Q)&lt;1,"无产业奖励2000元")</f>
        <v>#N/A</v>
      </c>
      <c r="AN694" t="e">
        <f>_xlfn.XLOOKUP(D694,'参考（不要动）'!S:S,'参考（不要动）'!W:W)</f>
        <v>#N/A</v>
      </c>
      <c r="AO694" t="str">
        <f t="shared" si="108"/>
        <v>合格</v>
      </c>
      <c r="AP694" s="31" t="e">
        <f t="shared" si="109"/>
        <v>#DIV/0!</v>
      </c>
      <c r="AQ694" s="31" t="e">
        <f t="shared" si="110"/>
        <v>#DIV/0!</v>
      </c>
    </row>
    <row r="695" spans="1:44" ht="15">
      <c r="A695" s="18">
        <v>693</v>
      </c>
      <c r="B695" s="19" t="s">
        <v>2914</v>
      </c>
      <c r="C695" s="19" t="s">
        <v>2924</v>
      </c>
      <c r="D695" s="19" t="s">
        <v>2925</v>
      </c>
      <c r="E695" s="19" t="s">
        <v>2926</v>
      </c>
      <c r="F695" s="19" t="s">
        <v>2927</v>
      </c>
      <c r="G695" s="51" t="s">
        <v>2924</v>
      </c>
      <c r="H695" s="19">
        <v>1</v>
      </c>
      <c r="I695" s="19">
        <v>1</v>
      </c>
      <c r="J695" s="19" t="s">
        <v>47</v>
      </c>
      <c r="K695" s="19">
        <f t="shared" si="101"/>
        <v>0</v>
      </c>
      <c r="L695" s="19"/>
      <c r="M695" s="22">
        <v>0</v>
      </c>
      <c r="N695" s="22">
        <v>0</v>
      </c>
      <c r="O695" s="19">
        <f t="shared" si="102"/>
        <v>6756.7</v>
      </c>
      <c r="P695" s="19"/>
      <c r="Q695" s="19"/>
      <c r="R695" s="19">
        <v>1920</v>
      </c>
      <c r="S695" s="19"/>
      <c r="T695" s="19"/>
      <c r="U695" s="19"/>
      <c r="V695" s="19"/>
      <c r="W695" s="22">
        <v>4836.7</v>
      </c>
      <c r="X695" s="22">
        <v>18000</v>
      </c>
      <c r="Y695" s="19">
        <f t="shared" si="103"/>
        <v>4650</v>
      </c>
      <c r="Z695" s="22">
        <v>4650</v>
      </c>
      <c r="AA695" s="22"/>
      <c r="AB695" s="19">
        <f t="shared" si="104"/>
        <v>24756.7</v>
      </c>
      <c r="AC695" s="19">
        <f t="shared" si="105"/>
        <v>20106.7</v>
      </c>
      <c r="AD695" s="19">
        <f t="shared" si="106"/>
        <v>20106.7</v>
      </c>
      <c r="AE695" s="19" t="s">
        <v>53</v>
      </c>
      <c r="AF695" s="25">
        <v>20028.150000000001</v>
      </c>
      <c r="AG695" s="31">
        <f t="shared" si="107"/>
        <v>3.9219798134125898E-3</v>
      </c>
      <c r="AH695" t="e">
        <f ca="1">IF(_xlfn.XLOOKUP(D695,'参考（不要动）'!A:A,'参考（不要动）'!B:B)&lt;1,"无养老金")</f>
        <v>#NAME?</v>
      </c>
      <c r="AI695" t="e">
        <f>IF(_xlfn.XLOOKUP(D695,'参考（不要动）'!D:D,'参考（不要动）'!E:E)&lt;1,"无公益岗工资")</f>
        <v>#N/A</v>
      </c>
      <c r="AJ695" t="e">
        <f ca="1">IF(_xlfn.XLOOKUP(D695,'参考（不要动）'!G:G,'参考（不要动）'!H:H)&lt;1,"无其他工资")</f>
        <v>#NAME?</v>
      </c>
      <c r="AK695" t="e">
        <f>IF(_xlfn.XLOOKUP(D695,'参考（不要动）'!J:J,'参考（不要动）'!K:K)&lt;1,"无低保金")</f>
        <v>#N/A</v>
      </c>
      <c r="AL695" t="e">
        <f>IF(_xlfn.XLOOKUP(D695,'参考（不要动）'!M:M,'参考（不要动）'!N:N)&lt;1,"无五保金")</f>
        <v>#N/A</v>
      </c>
      <c r="AM695" t="e">
        <f>IF(_xlfn.XLOOKUP(D695,'参考（不要动）'!P:P,'参考（不要动）'!Q:Q)&lt;1,"无产业奖励2000元")</f>
        <v>#N/A</v>
      </c>
      <c r="AN695" t="e">
        <f>_xlfn.XLOOKUP(D695,'参考（不要动）'!S:S,'参考（不要动）'!W:W)</f>
        <v>#N/A</v>
      </c>
      <c r="AO695" t="str">
        <f t="shared" si="108"/>
        <v>合格</v>
      </c>
      <c r="AP695" s="31">
        <f t="shared" si="109"/>
        <v>0.25833333333333303</v>
      </c>
      <c r="AQ695" s="31" t="str">
        <f t="shared" si="110"/>
        <v>合格</v>
      </c>
    </row>
    <row r="696" spans="1:44" ht="15">
      <c r="A696" s="18">
        <v>694</v>
      </c>
      <c r="B696" s="19" t="s">
        <v>2914</v>
      </c>
      <c r="C696" s="19" t="s">
        <v>2928</v>
      </c>
      <c r="D696" s="19" t="s">
        <v>2929</v>
      </c>
      <c r="E696" s="19" t="s">
        <v>2930</v>
      </c>
      <c r="F696" s="19" t="s">
        <v>2931</v>
      </c>
      <c r="G696" s="51" t="s">
        <v>2932</v>
      </c>
      <c r="H696" s="19">
        <v>3</v>
      </c>
      <c r="I696" s="19">
        <v>3</v>
      </c>
      <c r="J696" s="19" t="s">
        <v>47</v>
      </c>
      <c r="K696" s="19">
        <f t="shared" si="101"/>
        <v>0</v>
      </c>
      <c r="L696" s="19"/>
      <c r="M696" s="22">
        <v>0</v>
      </c>
      <c r="N696" s="22">
        <v>0</v>
      </c>
      <c r="O696" s="19">
        <f t="shared" si="102"/>
        <v>13263</v>
      </c>
      <c r="P696" s="19">
        <v>4295</v>
      </c>
      <c r="Q696" s="19"/>
      <c r="R696" s="19">
        <v>1920</v>
      </c>
      <c r="S696" s="19"/>
      <c r="T696" s="19"/>
      <c r="U696" s="19"/>
      <c r="V696" s="19"/>
      <c r="W696" s="22">
        <v>7048</v>
      </c>
      <c r="X696" s="22">
        <v>37000</v>
      </c>
      <c r="Y696" s="19">
        <f t="shared" si="103"/>
        <v>11000</v>
      </c>
      <c r="Z696" s="22">
        <v>11000</v>
      </c>
      <c r="AA696" s="22"/>
      <c r="AB696" s="19">
        <f t="shared" si="104"/>
        <v>50263</v>
      </c>
      <c r="AC696" s="19">
        <f t="shared" si="105"/>
        <v>39263</v>
      </c>
      <c r="AD696" s="19">
        <f t="shared" si="106"/>
        <v>13087.666666666701</v>
      </c>
      <c r="AE696" s="19" t="s">
        <v>53</v>
      </c>
      <c r="AF696" s="25">
        <v>12816</v>
      </c>
      <c r="AG696" s="31">
        <f t="shared" si="107"/>
        <v>2.1197461506452901E-2</v>
      </c>
      <c r="AH696" t="e">
        <f ca="1">IF(_xlfn.XLOOKUP(D696,'参考（不要动）'!A:A,'参考（不要动）'!B:B)&lt;1,"无养老金")</f>
        <v>#NAME?</v>
      </c>
      <c r="AI696" t="e">
        <f>IF(_xlfn.XLOOKUP(D696,'参考（不要动）'!D:D,'参考（不要动）'!E:E)&lt;1,"无公益岗工资")</f>
        <v>#N/A</v>
      </c>
      <c r="AJ696" t="e">
        <f ca="1">IF(_xlfn.XLOOKUP(D696,'参考（不要动）'!G:G,'参考（不要动）'!H:H)&lt;1,"无其他工资")</f>
        <v>#NAME?</v>
      </c>
      <c r="AK696" t="b">
        <f>IF(_xlfn.XLOOKUP(D696,'参考（不要动）'!J:J,'参考（不要动）'!K:K)&lt;1,"无低保金")</f>
        <v>0</v>
      </c>
      <c r="AL696" t="e">
        <f>IF(_xlfn.XLOOKUP(D696,'参考（不要动）'!M:M,'参考（不要动）'!N:N)&lt;1,"无五保金")</f>
        <v>#N/A</v>
      </c>
      <c r="AM696" t="e">
        <f>IF(_xlfn.XLOOKUP(D696,'参考（不要动）'!P:P,'参考（不要动）'!Q:Q)&lt;1,"无产业奖励2000元")</f>
        <v>#N/A</v>
      </c>
      <c r="AN696" t="e">
        <f>_xlfn.XLOOKUP(D696,'参考（不要动）'!S:S,'参考（不要动）'!W:W)</f>
        <v>#N/A</v>
      </c>
      <c r="AO696" t="str">
        <f t="shared" si="108"/>
        <v>合格</v>
      </c>
      <c r="AP696" s="31">
        <f t="shared" si="109"/>
        <v>0.29729729729729698</v>
      </c>
      <c r="AQ696" s="31" t="str">
        <f t="shared" si="110"/>
        <v>合格</v>
      </c>
    </row>
    <row r="697" spans="1:44" ht="15">
      <c r="A697" s="18">
        <v>695</v>
      </c>
      <c r="B697" s="19" t="s">
        <v>2914</v>
      </c>
      <c r="C697" s="19" t="s">
        <v>2933</v>
      </c>
      <c r="D697" s="19" t="s">
        <v>2934</v>
      </c>
      <c r="E697" s="19" t="s">
        <v>2935</v>
      </c>
      <c r="F697" s="19" t="s">
        <v>2936</v>
      </c>
      <c r="G697" s="51" t="s">
        <v>2937</v>
      </c>
      <c r="H697" s="19">
        <v>2</v>
      </c>
      <c r="I697" s="19">
        <v>2</v>
      </c>
      <c r="J697" s="19" t="s">
        <v>47</v>
      </c>
      <c r="K697" s="19">
        <f t="shared" si="101"/>
        <v>0</v>
      </c>
      <c r="L697" s="19"/>
      <c r="M697" s="22">
        <v>0</v>
      </c>
      <c r="N697" s="22">
        <v>10200</v>
      </c>
      <c r="O697" s="19">
        <f t="shared" si="102"/>
        <v>13253.5</v>
      </c>
      <c r="P697" s="19"/>
      <c r="Q697" s="19"/>
      <c r="R697" s="19">
        <v>3840</v>
      </c>
      <c r="S697" s="19"/>
      <c r="T697" s="19"/>
      <c r="U697" s="19"/>
      <c r="V697" s="19"/>
      <c r="W697" s="22">
        <v>9413.5</v>
      </c>
      <c r="X697" s="22">
        <v>49000</v>
      </c>
      <c r="Y697" s="19">
        <f t="shared" si="103"/>
        <v>11000</v>
      </c>
      <c r="Z697" s="22">
        <v>11000</v>
      </c>
      <c r="AA697" s="22"/>
      <c r="AB697" s="19">
        <f t="shared" si="104"/>
        <v>72453.5</v>
      </c>
      <c r="AC697" s="19">
        <f t="shared" si="105"/>
        <v>61453.5</v>
      </c>
      <c r="AD697" s="19">
        <f t="shared" si="106"/>
        <v>30726.75</v>
      </c>
      <c r="AE697" s="19" t="s">
        <v>53</v>
      </c>
      <c r="AF697" s="25">
        <v>30670.97</v>
      </c>
      <c r="AG697" s="31">
        <f t="shared" si="107"/>
        <v>1.8186578383402601E-3</v>
      </c>
      <c r="AH697" t="e">
        <f ca="1">IF(_xlfn.XLOOKUP(D697,'参考（不要动）'!A:A,'参考（不要动）'!B:B)&lt;1,"无养老金")</f>
        <v>#NAME?</v>
      </c>
      <c r="AI697" t="e">
        <f>IF(_xlfn.XLOOKUP(D697,'参考（不要动）'!D:D,'参考（不要动）'!E:E)&lt;1,"无公益岗工资")</f>
        <v>#N/A</v>
      </c>
      <c r="AJ697" t="e">
        <f ca="1">IF(_xlfn.XLOOKUP(D697,'参考（不要动）'!G:G,'参考（不要动）'!H:H)&lt;1,"无其他工资")</f>
        <v>#NAME?</v>
      </c>
      <c r="AK697" t="e">
        <f>IF(_xlfn.XLOOKUP(D697,'参考（不要动）'!J:J,'参考（不要动）'!K:K)&lt;1,"无低保金")</f>
        <v>#N/A</v>
      </c>
      <c r="AL697" t="e">
        <f>IF(_xlfn.XLOOKUP(D697,'参考（不要动）'!M:M,'参考（不要动）'!N:N)&lt;1,"无五保金")</f>
        <v>#N/A</v>
      </c>
      <c r="AM697" t="e">
        <f>IF(_xlfn.XLOOKUP(D697,'参考（不要动）'!P:P,'参考（不要动）'!Q:Q)&lt;1,"无产业奖励2000元")</f>
        <v>#N/A</v>
      </c>
      <c r="AN697" t="e">
        <f>_xlfn.XLOOKUP(D697,'参考（不要动）'!S:S,'参考（不要动）'!W:W)</f>
        <v>#N/A</v>
      </c>
      <c r="AO697" t="str">
        <f t="shared" si="108"/>
        <v>合格</v>
      </c>
      <c r="AP697" s="31">
        <f t="shared" si="109"/>
        <v>0.22448979591836701</v>
      </c>
      <c r="AQ697" s="31" t="str">
        <f t="shared" si="110"/>
        <v>合格</v>
      </c>
    </row>
    <row r="698" spans="1:44" ht="15">
      <c r="A698" s="18">
        <v>696</v>
      </c>
      <c r="B698" s="19" t="s">
        <v>2914</v>
      </c>
      <c r="C698" s="19" t="s">
        <v>2938</v>
      </c>
      <c r="D698" s="19" t="s">
        <v>2939</v>
      </c>
      <c r="E698" s="19" t="s">
        <v>2940</v>
      </c>
      <c r="F698" s="19" t="s">
        <v>2941</v>
      </c>
      <c r="G698" s="51" t="s">
        <v>2938</v>
      </c>
      <c r="H698" s="19">
        <v>4</v>
      </c>
      <c r="I698" s="19">
        <v>4</v>
      </c>
      <c r="J698" s="19" t="s">
        <v>47</v>
      </c>
      <c r="K698" s="19">
        <f t="shared" si="101"/>
        <v>0</v>
      </c>
      <c r="L698" s="19"/>
      <c r="M698" s="22">
        <v>0</v>
      </c>
      <c r="N698" s="22">
        <v>0</v>
      </c>
      <c r="O698" s="19">
        <f t="shared" si="102"/>
        <v>8309</v>
      </c>
      <c r="P698" s="19"/>
      <c r="Q698" s="19"/>
      <c r="R698" s="19">
        <v>1920</v>
      </c>
      <c r="S698" s="19"/>
      <c r="T698" s="19"/>
      <c r="U698" s="19"/>
      <c r="V698" s="19"/>
      <c r="W698" s="22">
        <v>6389</v>
      </c>
      <c r="X698" s="22">
        <v>160000</v>
      </c>
      <c r="Y698" s="19">
        <f t="shared" si="103"/>
        <v>50500</v>
      </c>
      <c r="Z698" s="22">
        <v>50500</v>
      </c>
      <c r="AA698" s="22"/>
      <c r="AB698" s="19">
        <f t="shared" si="104"/>
        <v>168309</v>
      </c>
      <c r="AC698" s="19">
        <f t="shared" si="105"/>
        <v>117809</v>
      </c>
      <c r="AD698" s="19">
        <f t="shared" si="106"/>
        <v>29452.25</v>
      </c>
      <c r="AE698" s="19" t="s">
        <v>53</v>
      </c>
      <c r="AF698" s="25">
        <v>28702</v>
      </c>
      <c r="AG698" s="31">
        <f t="shared" si="107"/>
        <v>2.6139293429029299E-2</v>
      </c>
      <c r="AH698" t="e">
        <f ca="1">IF(_xlfn.XLOOKUP(D698,'参考（不要动）'!A:A,'参考（不要动）'!B:B)&lt;1,"无养老金")</f>
        <v>#NAME?</v>
      </c>
      <c r="AI698" t="e">
        <f>IF(_xlfn.XLOOKUP(D698,'参考（不要动）'!D:D,'参考（不要动）'!E:E)&lt;1,"无公益岗工资")</f>
        <v>#N/A</v>
      </c>
      <c r="AJ698" t="e">
        <f ca="1">IF(_xlfn.XLOOKUP(D698,'参考（不要动）'!G:G,'参考（不要动）'!H:H)&lt;1,"无其他工资")</f>
        <v>#NAME?</v>
      </c>
      <c r="AK698" t="e">
        <f>IF(_xlfn.XLOOKUP(D698,'参考（不要动）'!J:J,'参考（不要动）'!K:K)&lt;1,"无低保金")</f>
        <v>#N/A</v>
      </c>
      <c r="AL698" t="e">
        <f>IF(_xlfn.XLOOKUP(D698,'参考（不要动）'!M:M,'参考（不要动）'!N:N)&lt;1,"无五保金")</f>
        <v>#N/A</v>
      </c>
      <c r="AM698" t="e">
        <f>IF(_xlfn.XLOOKUP(D698,'参考（不要动）'!P:P,'参考（不要动）'!Q:Q)&lt;1,"无产业奖励2000元")</f>
        <v>#N/A</v>
      </c>
      <c r="AN698" t="e">
        <f>_xlfn.XLOOKUP(D698,'参考（不要动）'!S:S,'参考（不要动）'!W:W)</f>
        <v>#N/A</v>
      </c>
      <c r="AO698" t="str">
        <f t="shared" si="108"/>
        <v>合格</v>
      </c>
      <c r="AP698" s="31">
        <f t="shared" si="109"/>
        <v>0.31562499999999999</v>
      </c>
      <c r="AQ698" s="31" t="str">
        <f t="shared" si="110"/>
        <v>合格</v>
      </c>
    </row>
    <row r="699" spans="1:44" ht="15">
      <c r="A699" s="18">
        <v>697</v>
      </c>
      <c r="B699" s="19" t="s">
        <v>2914</v>
      </c>
      <c r="C699" s="19" t="s">
        <v>2942</v>
      </c>
      <c r="D699" s="19" t="s">
        <v>2943</v>
      </c>
      <c r="E699" s="19" t="s">
        <v>2944</v>
      </c>
      <c r="F699" s="19" t="s">
        <v>2945</v>
      </c>
      <c r="G699" s="51" t="s">
        <v>2946</v>
      </c>
      <c r="H699" s="19">
        <v>1</v>
      </c>
      <c r="I699" s="19">
        <v>1</v>
      </c>
      <c r="J699" s="19" t="s">
        <v>47</v>
      </c>
      <c r="K699" s="19">
        <f t="shared" si="101"/>
        <v>0</v>
      </c>
      <c r="L699" s="19"/>
      <c r="M699" s="22">
        <v>0</v>
      </c>
      <c r="N699" s="22">
        <v>9300</v>
      </c>
      <c r="O699" s="19">
        <f t="shared" si="102"/>
        <v>8980</v>
      </c>
      <c r="P699" s="19"/>
      <c r="Q699" s="19"/>
      <c r="R699" s="19">
        <v>1920</v>
      </c>
      <c r="S699" s="19"/>
      <c r="T699" s="19"/>
      <c r="U699" s="19"/>
      <c r="V699" s="19"/>
      <c r="W699" s="22">
        <v>7060</v>
      </c>
      <c r="X699" s="22">
        <v>0</v>
      </c>
      <c r="Y699" s="19">
        <f t="shared" si="103"/>
        <v>0</v>
      </c>
      <c r="Z699" s="22">
        <v>0</v>
      </c>
      <c r="AA699" s="22"/>
      <c r="AB699" s="19">
        <f t="shared" si="104"/>
        <v>18280</v>
      </c>
      <c r="AC699" s="19">
        <f t="shared" si="105"/>
        <v>18280</v>
      </c>
      <c r="AD699" s="19">
        <f t="shared" si="106"/>
        <v>18280</v>
      </c>
      <c r="AE699" s="19" t="s">
        <v>53</v>
      </c>
      <c r="AF699" s="25">
        <v>18065</v>
      </c>
      <c r="AG699" s="31">
        <f t="shared" si="107"/>
        <v>1.1901466924993101E-2</v>
      </c>
      <c r="AH699" t="e">
        <f ca="1">IF(_xlfn.XLOOKUP(D699,'参考（不要动）'!A:A,'参考（不要动）'!B:B)&lt;1,"无养老金")</f>
        <v>#NAME?</v>
      </c>
      <c r="AI699" t="e">
        <f>IF(_xlfn.XLOOKUP(D699,'参考（不要动）'!D:D,'参考（不要动）'!E:E)&lt;1,"无公益岗工资")</f>
        <v>#N/A</v>
      </c>
      <c r="AJ699" t="e">
        <f ca="1">IF(_xlfn.XLOOKUP(D699,'参考（不要动）'!G:G,'参考（不要动）'!H:H)&lt;1,"无其他工资")</f>
        <v>#NAME?</v>
      </c>
      <c r="AK699" t="e">
        <f>IF(_xlfn.XLOOKUP(D699,'参考（不要动）'!J:J,'参考（不要动）'!K:K)&lt;1,"无低保金")</f>
        <v>#N/A</v>
      </c>
      <c r="AL699" t="e">
        <f>IF(_xlfn.XLOOKUP(D699,'参考（不要动）'!M:M,'参考（不要动）'!N:N)&lt;1,"无五保金")</f>
        <v>#N/A</v>
      </c>
      <c r="AM699" t="e">
        <f>IF(_xlfn.XLOOKUP(D699,'参考（不要动）'!P:P,'参考（不要动）'!Q:Q)&lt;1,"无产业奖励2000元")</f>
        <v>#N/A</v>
      </c>
      <c r="AN699" t="e">
        <f>_xlfn.XLOOKUP(D699,'参考（不要动）'!S:S,'参考（不要动）'!W:W)</f>
        <v>#N/A</v>
      </c>
      <c r="AO699" t="str">
        <f t="shared" si="108"/>
        <v>合格</v>
      </c>
      <c r="AP699" s="31" t="e">
        <f t="shared" si="109"/>
        <v>#DIV/0!</v>
      </c>
      <c r="AQ699" s="31" t="e">
        <f t="shared" si="110"/>
        <v>#DIV/0!</v>
      </c>
    </row>
    <row r="700" spans="1:44" ht="15">
      <c r="A700" s="18">
        <v>698</v>
      </c>
      <c r="B700" s="19" t="s">
        <v>2914</v>
      </c>
      <c r="C700" s="19" t="s">
        <v>2947</v>
      </c>
      <c r="D700" s="19" t="s">
        <v>2948</v>
      </c>
      <c r="E700" s="19" t="s">
        <v>2949</v>
      </c>
      <c r="F700" s="19" t="s">
        <v>2950</v>
      </c>
      <c r="G700" s="51" t="s">
        <v>2947</v>
      </c>
      <c r="H700" s="19">
        <v>1</v>
      </c>
      <c r="I700" s="19">
        <v>1</v>
      </c>
      <c r="J700" s="19" t="s">
        <v>47</v>
      </c>
      <c r="K700" s="19">
        <f t="shared" si="101"/>
        <v>0</v>
      </c>
      <c r="L700" s="19"/>
      <c r="M700" s="22">
        <v>0</v>
      </c>
      <c r="N700" s="22">
        <v>9200</v>
      </c>
      <c r="O700" s="19">
        <f t="shared" si="102"/>
        <v>8600</v>
      </c>
      <c r="P700" s="19"/>
      <c r="Q700" s="19"/>
      <c r="R700" s="19">
        <v>1920</v>
      </c>
      <c r="S700" s="19"/>
      <c r="T700" s="19"/>
      <c r="U700" s="19"/>
      <c r="V700" s="19"/>
      <c r="W700" s="22">
        <v>6680</v>
      </c>
      <c r="X700" s="22">
        <v>0</v>
      </c>
      <c r="Y700" s="19">
        <f t="shared" si="103"/>
        <v>0</v>
      </c>
      <c r="Z700" s="22">
        <v>0</v>
      </c>
      <c r="AA700" s="22"/>
      <c r="AB700" s="19">
        <f t="shared" si="104"/>
        <v>17800</v>
      </c>
      <c r="AC700" s="19">
        <f t="shared" si="105"/>
        <v>17800</v>
      </c>
      <c r="AD700" s="19">
        <f t="shared" si="106"/>
        <v>17800</v>
      </c>
      <c r="AE700" s="19" t="s">
        <v>53</v>
      </c>
      <c r="AF700" s="25">
        <v>17060</v>
      </c>
      <c r="AG700" s="31">
        <f t="shared" si="107"/>
        <v>4.33763188745604E-2</v>
      </c>
      <c r="AH700" t="e">
        <f ca="1">IF(_xlfn.XLOOKUP(D700,'参考（不要动）'!A:A,'参考（不要动）'!B:B)&lt;1,"无养老金")</f>
        <v>#NAME?</v>
      </c>
      <c r="AI700" t="e">
        <f>IF(_xlfn.XLOOKUP(D700,'参考（不要动）'!D:D,'参考（不要动）'!E:E)&lt;1,"无公益岗工资")</f>
        <v>#N/A</v>
      </c>
      <c r="AJ700" t="e">
        <f ca="1">IF(_xlfn.XLOOKUP(D700,'参考（不要动）'!G:G,'参考（不要动）'!H:H)&lt;1,"无其他工资")</f>
        <v>#NAME?</v>
      </c>
      <c r="AK700" t="e">
        <f>IF(_xlfn.XLOOKUP(D700,'参考（不要动）'!J:J,'参考（不要动）'!K:K)&lt;1,"无低保金")</f>
        <v>#N/A</v>
      </c>
      <c r="AL700" t="e">
        <f>IF(_xlfn.XLOOKUP(D700,'参考（不要动）'!M:M,'参考（不要动）'!N:N)&lt;1,"无五保金")</f>
        <v>#N/A</v>
      </c>
      <c r="AM700" t="e">
        <f>IF(_xlfn.XLOOKUP(D700,'参考（不要动）'!P:P,'参考（不要动）'!Q:Q)&lt;1,"无产业奖励2000元")</f>
        <v>#N/A</v>
      </c>
      <c r="AN700" t="e">
        <f>_xlfn.XLOOKUP(D700,'参考（不要动）'!S:S,'参考（不要动）'!W:W)</f>
        <v>#N/A</v>
      </c>
      <c r="AO700" t="str">
        <f t="shared" si="108"/>
        <v>合格</v>
      </c>
      <c r="AP700" s="31" t="e">
        <f t="shared" si="109"/>
        <v>#DIV/0!</v>
      </c>
      <c r="AQ700" s="31" t="e">
        <f t="shared" si="110"/>
        <v>#DIV/0!</v>
      </c>
    </row>
    <row r="701" spans="1:44" ht="15">
      <c r="A701" s="18">
        <v>699</v>
      </c>
      <c r="B701" s="19" t="s">
        <v>2914</v>
      </c>
      <c r="C701" s="19" t="s">
        <v>2951</v>
      </c>
      <c r="D701" s="19" t="s">
        <v>2952</v>
      </c>
      <c r="E701" s="19" t="s">
        <v>2953</v>
      </c>
      <c r="F701" s="19" t="s">
        <v>2954</v>
      </c>
      <c r="G701" s="51" t="s">
        <v>2951</v>
      </c>
      <c r="H701" s="19">
        <v>3</v>
      </c>
      <c r="I701" s="19">
        <v>3.5</v>
      </c>
      <c r="J701" s="19" t="s">
        <v>47</v>
      </c>
      <c r="K701" s="19">
        <f t="shared" si="101"/>
        <v>0</v>
      </c>
      <c r="L701" s="19"/>
      <c r="M701" s="22">
        <v>0</v>
      </c>
      <c r="N701" s="22">
        <v>0</v>
      </c>
      <c r="O701" s="19">
        <f t="shared" si="102"/>
        <v>3645.3</v>
      </c>
      <c r="P701" s="19"/>
      <c r="Q701" s="19"/>
      <c r="R701" s="19">
        <v>1920</v>
      </c>
      <c r="S701" s="19"/>
      <c r="T701" s="19"/>
      <c r="U701" s="19"/>
      <c r="V701" s="19"/>
      <c r="W701" s="22">
        <v>1725.3</v>
      </c>
      <c r="X701" s="22">
        <v>150500</v>
      </c>
      <c r="Y701" s="19">
        <f t="shared" si="103"/>
        <v>45300</v>
      </c>
      <c r="Z701" s="22">
        <v>45300</v>
      </c>
      <c r="AA701" s="22"/>
      <c r="AB701" s="19">
        <f t="shared" si="104"/>
        <v>154145.29999999999</v>
      </c>
      <c r="AC701" s="19">
        <f t="shared" si="105"/>
        <v>108845.3</v>
      </c>
      <c r="AD701" s="19">
        <f t="shared" si="106"/>
        <v>31098.657142857101</v>
      </c>
      <c r="AE701" s="19" t="s">
        <v>53</v>
      </c>
      <c r="AF701" s="25">
        <v>29570.11</v>
      </c>
      <c r="AG701" s="31">
        <f t="shared" si="107"/>
        <v>5.1692304927411503E-2</v>
      </c>
      <c r="AH701" t="e">
        <f ca="1">IF(_xlfn.XLOOKUP(D701,'参考（不要动）'!A:A,'参考（不要动）'!B:B)&lt;1,"无养老金")</f>
        <v>#NAME?</v>
      </c>
      <c r="AI701" t="e">
        <f>IF(_xlfn.XLOOKUP(D701,'参考（不要动）'!D:D,'参考（不要动）'!E:E)&lt;1,"无公益岗工资")</f>
        <v>#N/A</v>
      </c>
      <c r="AJ701" t="e">
        <f ca="1">IF(_xlfn.XLOOKUP(D701,'参考（不要动）'!G:G,'参考（不要动）'!H:H)&lt;1,"无其他工资")</f>
        <v>#NAME?</v>
      </c>
      <c r="AK701" t="e">
        <f>IF(_xlfn.XLOOKUP(D701,'参考（不要动）'!J:J,'参考（不要动）'!K:K)&lt;1,"无低保金")</f>
        <v>#N/A</v>
      </c>
      <c r="AL701" t="e">
        <f>IF(_xlfn.XLOOKUP(D701,'参考（不要动）'!M:M,'参考（不要动）'!N:N)&lt;1,"无五保金")</f>
        <v>#N/A</v>
      </c>
      <c r="AM701" t="e">
        <f>IF(_xlfn.XLOOKUP(D701,'参考（不要动）'!P:P,'参考（不要动）'!Q:Q)&lt;1,"无产业奖励2000元")</f>
        <v>#N/A</v>
      </c>
      <c r="AN701" t="e">
        <f>_xlfn.XLOOKUP(D701,'参考（不要动）'!S:S,'参考（不要动）'!W:W)</f>
        <v>#N/A</v>
      </c>
      <c r="AO701" t="str">
        <f t="shared" si="108"/>
        <v>合格</v>
      </c>
      <c r="AP701" s="31">
        <f t="shared" si="109"/>
        <v>0.30099667774086403</v>
      </c>
      <c r="AQ701" s="31" t="str">
        <f t="shared" si="110"/>
        <v>合格</v>
      </c>
    </row>
    <row r="702" spans="1:44" ht="15">
      <c r="A702" s="18">
        <v>700</v>
      </c>
      <c r="B702" s="19" t="s">
        <v>2914</v>
      </c>
      <c r="C702" s="19" t="s">
        <v>2955</v>
      </c>
      <c r="D702" s="19" t="s">
        <v>2956</v>
      </c>
      <c r="E702" s="19" t="s">
        <v>2957</v>
      </c>
      <c r="F702" s="19" t="s">
        <v>2958</v>
      </c>
      <c r="G702" s="51" t="s">
        <v>2955</v>
      </c>
      <c r="H702" s="19">
        <v>4</v>
      </c>
      <c r="I702" s="19">
        <v>4</v>
      </c>
      <c r="J702" s="19" t="s">
        <v>47</v>
      </c>
      <c r="K702" s="19">
        <f t="shared" si="101"/>
        <v>50000</v>
      </c>
      <c r="L702" s="19"/>
      <c r="M702" s="22">
        <v>50000</v>
      </c>
      <c r="N702" s="22">
        <v>18500</v>
      </c>
      <c r="O702" s="19">
        <f t="shared" si="102"/>
        <v>12004</v>
      </c>
      <c r="P702" s="19"/>
      <c r="Q702" s="19"/>
      <c r="R702" s="19">
        <v>1920</v>
      </c>
      <c r="S702" s="19"/>
      <c r="T702" s="19"/>
      <c r="U702" s="19"/>
      <c r="V702" s="19"/>
      <c r="W702" s="22">
        <v>10084</v>
      </c>
      <c r="X702" s="22">
        <v>78000</v>
      </c>
      <c r="Y702" s="19">
        <f t="shared" si="103"/>
        <v>40000</v>
      </c>
      <c r="Z702" s="22">
        <v>40000</v>
      </c>
      <c r="AA702" s="22"/>
      <c r="AB702" s="19">
        <f t="shared" si="104"/>
        <v>158504</v>
      </c>
      <c r="AC702" s="19">
        <f t="shared" si="105"/>
        <v>118504</v>
      </c>
      <c r="AD702" s="19">
        <f t="shared" si="106"/>
        <v>29626</v>
      </c>
      <c r="AE702" s="19" t="s">
        <v>53</v>
      </c>
      <c r="AF702" s="25">
        <v>29187.5</v>
      </c>
      <c r="AG702" s="31">
        <f t="shared" si="107"/>
        <v>1.50235546038544E-2</v>
      </c>
      <c r="AH702" t="e">
        <f ca="1">IF(_xlfn.XLOOKUP(D702,'参考（不要动）'!A:A,'参考（不要动）'!B:B)&lt;1,"无养老金")</f>
        <v>#NAME?</v>
      </c>
      <c r="AI702" t="e">
        <f>IF(_xlfn.XLOOKUP(D702,'参考（不要动）'!D:D,'参考（不要动）'!E:E)&lt;1,"无公益岗工资")</f>
        <v>#N/A</v>
      </c>
      <c r="AJ702" t="e">
        <f ca="1">IF(_xlfn.XLOOKUP(D702,'参考（不要动）'!G:G,'参考（不要动）'!H:H)&lt;1,"无其他工资")</f>
        <v>#NAME?</v>
      </c>
      <c r="AK702" t="e">
        <f>IF(_xlfn.XLOOKUP(D702,'参考（不要动）'!J:J,'参考（不要动）'!K:K)&lt;1,"无低保金")</f>
        <v>#N/A</v>
      </c>
      <c r="AL702" t="e">
        <f>IF(_xlfn.XLOOKUP(D702,'参考（不要动）'!M:M,'参考（不要动）'!N:N)&lt;1,"无五保金")</f>
        <v>#N/A</v>
      </c>
      <c r="AM702" t="e">
        <f>IF(_xlfn.XLOOKUP(D702,'参考（不要动）'!P:P,'参考（不要动）'!Q:Q)&lt;1,"无产业奖励2000元")</f>
        <v>#N/A</v>
      </c>
      <c r="AN702" t="e">
        <f>_xlfn.XLOOKUP(D702,'参考（不要动）'!S:S,'参考（不要动）'!W:W)</f>
        <v>#N/A</v>
      </c>
      <c r="AO702" t="str">
        <f t="shared" si="108"/>
        <v>合格</v>
      </c>
      <c r="AP702" s="31">
        <f t="shared" si="109"/>
        <v>0.512820512820513</v>
      </c>
      <c r="AQ702" s="31" t="str">
        <f t="shared" si="110"/>
        <v>合格</v>
      </c>
    </row>
    <row r="703" spans="1:44" ht="15">
      <c r="A703" s="18">
        <v>701</v>
      </c>
      <c r="B703" s="19" t="s">
        <v>2914</v>
      </c>
      <c r="C703" s="19" t="s">
        <v>2959</v>
      </c>
      <c r="D703" s="19" t="s">
        <v>2960</v>
      </c>
      <c r="E703" s="19" t="s">
        <v>2961</v>
      </c>
      <c r="F703" s="19" t="s">
        <v>2962</v>
      </c>
      <c r="G703" s="51" t="s">
        <v>2959</v>
      </c>
      <c r="H703" s="19">
        <v>2</v>
      </c>
      <c r="I703" s="19">
        <v>2</v>
      </c>
      <c r="J703" s="19" t="s">
        <v>47</v>
      </c>
      <c r="K703" s="19">
        <f t="shared" si="101"/>
        <v>0</v>
      </c>
      <c r="L703" s="19"/>
      <c r="M703" s="22">
        <v>0</v>
      </c>
      <c r="N703" s="22">
        <v>0</v>
      </c>
      <c r="O703" s="19">
        <f t="shared" si="102"/>
        <v>12285.6</v>
      </c>
      <c r="P703" s="19"/>
      <c r="Q703" s="19"/>
      <c r="R703" s="19">
        <v>3840</v>
      </c>
      <c r="S703" s="19"/>
      <c r="T703" s="19"/>
      <c r="U703" s="19"/>
      <c r="V703" s="19"/>
      <c r="W703" s="22">
        <v>8445.6</v>
      </c>
      <c r="X703" s="22">
        <v>67500</v>
      </c>
      <c r="Y703" s="19">
        <f t="shared" si="103"/>
        <v>25000</v>
      </c>
      <c r="Z703" s="22">
        <v>25000</v>
      </c>
      <c r="AA703" s="22"/>
      <c r="AB703" s="19">
        <f t="shared" si="104"/>
        <v>79785.600000000006</v>
      </c>
      <c r="AC703" s="19">
        <f t="shared" si="105"/>
        <v>54785.599999999999</v>
      </c>
      <c r="AD703" s="19">
        <f t="shared" si="106"/>
        <v>27392.799999999999</v>
      </c>
      <c r="AE703" s="19" t="s">
        <v>53</v>
      </c>
      <c r="AF703" s="25">
        <v>26909.09</v>
      </c>
      <c r="AG703" s="31">
        <f t="shared" si="107"/>
        <v>1.7975710066746899E-2</v>
      </c>
      <c r="AH703" t="e">
        <f ca="1">IF(_xlfn.XLOOKUP(D703,'参考（不要动）'!A:A,'参考（不要动）'!B:B)&lt;1,"无养老金")</f>
        <v>#NAME?</v>
      </c>
      <c r="AI703" t="e">
        <f>IF(_xlfn.XLOOKUP(D703,'参考（不要动）'!D:D,'参考（不要动）'!E:E)&lt;1,"无公益岗工资")</f>
        <v>#N/A</v>
      </c>
      <c r="AJ703" t="e">
        <f ca="1">IF(_xlfn.XLOOKUP(D703,'参考（不要动）'!G:G,'参考（不要动）'!H:H)&lt;1,"无其他工资")</f>
        <v>#NAME?</v>
      </c>
      <c r="AK703" t="e">
        <f>IF(_xlfn.XLOOKUP(D703,'参考（不要动）'!J:J,'参考（不要动）'!K:K)&lt;1,"无低保金")</f>
        <v>#N/A</v>
      </c>
      <c r="AL703" t="e">
        <f>IF(_xlfn.XLOOKUP(D703,'参考（不要动）'!M:M,'参考（不要动）'!N:N)&lt;1,"无五保金")</f>
        <v>#N/A</v>
      </c>
      <c r="AM703" t="e">
        <f>IF(_xlfn.XLOOKUP(D703,'参考（不要动）'!P:P,'参考（不要动）'!Q:Q)&lt;1,"无产业奖励2000元")</f>
        <v>#N/A</v>
      </c>
      <c r="AN703" t="e">
        <f>_xlfn.XLOOKUP(D703,'参考（不要动）'!S:S,'参考（不要动）'!W:W)</f>
        <v>#N/A</v>
      </c>
      <c r="AO703" t="str">
        <f t="shared" si="108"/>
        <v>合格</v>
      </c>
      <c r="AP703" s="31">
        <f t="shared" si="109"/>
        <v>0.37037037037037002</v>
      </c>
      <c r="AQ703" s="31" t="str">
        <f t="shared" si="110"/>
        <v>合格</v>
      </c>
    </row>
    <row r="704" spans="1:44" ht="15">
      <c r="A704" s="18">
        <v>702</v>
      </c>
      <c r="B704" s="19" t="s">
        <v>2914</v>
      </c>
      <c r="C704" s="19" t="s">
        <v>2963</v>
      </c>
      <c r="D704" s="19" t="s">
        <v>2964</v>
      </c>
      <c r="E704" s="19" t="s">
        <v>2965</v>
      </c>
      <c r="F704" s="19" t="s">
        <v>2966</v>
      </c>
      <c r="G704" s="51" t="s">
        <v>2963</v>
      </c>
      <c r="H704" s="19">
        <v>1</v>
      </c>
      <c r="I704" s="19">
        <v>1</v>
      </c>
      <c r="J704" s="19" t="s">
        <v>47</v>
      </c>
      <c r="K704" s="19">
        <f t="shared" si="101"/>
        <v>0</v>
      </c>
      <c r="L704" s="19"/>
      <c r="M704" s="22">
        <v>0</v>
      </c>
      <c r="N704" s="22">
        <v>6850</v>
      </c>
      <c r="O704" s="19">
        <f t="shared" si="102"/>
        <v>13200</v>
      </c>
      <c r="P704" s="19"/>
      <c r="Q704" s="19"/>
      <c r="R704" s="19">
        <v>1920</v>
      </c>
      <c r="S704" s="19"/>
      <c r="T704" s="19"/>
      <c r="U704" s="19"/>
      <c r="V704" s="19"/>
      <c r="W704" s="22">
        <v>11280</v>
      </c>
      <c r="X704" s="22">
        <v>24600</v>
      </c>
      <c r="Y704" s="19">
        <f t="shared" si="103"/>
        <v>12600</v>
      </c>
      <c r="Z704" s="22">
        <v>12600</v>
      </c>
      <c r="AA704" s="22"/>
      <c r="AB704" s="19">
        <f t="shared" si="104"/>
        <v>44650</v>
      </c>
      <c r="AC704" s="19">
        <f t="shared" si="105"/>
        <v>32050</v>
      </c>
      <c r="AD704" s="19">
        <f t="shared" si="106"/>
        <v>32050</v>
      </c>
      <c r="AE704" s="19" t="s">
        <v>53</v>
      </c>
      <c r="AF704" s="25">
        <v>29900</v>
      </c>
      <c r="AG704" s="31">
        <f t="shared" si="107"/>
        <v>7.1906354515050203E-2</v>
      </c>
      <c r="AH704" t="e">
        <f ca="1">IF(_xlfn.XLOOKUP(D704,'参考（不要动）'!A:A,'参考（不要动）'!B:B)&lt;1,"无养老金")</f>
        <v>#NAME?</v>
      </c>
      <c r="AI704" t="e">
        <f>IF(_xlfn.XLOOKUP(D704,'参考（不要动）'!D:D,'参考（不要动）'!E:E)&lt;1,"无公益岗工资")</f>
        <v>#N/A</v>
      </c>
      <c r="AJ704" t="e">
        <f ca="1">IF(_xlfn.XLOOKUP(D704,'参考（不要动）'!G:G,'参考（不要动）'!H:H)&lt;1,"无其他工资")</f>
        <v>#NAME?</v>
      </c>
      <c r="AK704" t="e">
        <f>IF(_xlfn.XLOOKUP(D704,'参考（不要动）'!J:J,'参考（不要动）'!K:K)&lt;1,"无低保金")</f>
        <v>#N/A</v>
      </c>
      <c r="AL704" t="e">
        <f>IF(_xlfn.XLOOKUP(D704,'参考（不要动）'!M:M,'参考（不要动）'!N:N)&lt;1,"无五保金")</f>
        <v>#N/A</v>
      </c>
      <c r="AM704" t="e">
        <f>IF(_xlfn.XLOOKUP(D704,'参考（不要动）'!P:P,'参考（不要动）'!Q:Q)&lt;1,"无产业奖励2000元")</f>
        <v>#N/A</v>
      </c>
      <c r="AN704" t="e">
        <f>_xlfn.XLOOKUP(D704,'参考（不要动）'!S:S,'参考（不要动）'!W:W)</f>
        <v>#N/A</v>
      </c>
      <c r="AO704" t="str">
        <f t="shared" si="108"/>
        <v>合格</v>
      </c>
      <c r="AP704" s="31">
        <f t="shared" si="109"/>
        <v>0.51219512195121997</v>
      </c>
      <c r="AQ704" s="31" t="str">
        <f t="shared" si="110"/>
        <v>合格</v>
      </c>
    </row>
    <row r="705" spans="1:43" ht="15">
      <c r="A705" s="18">
        <v>703</v>
      </c>
      <c r="B705" s="19" t="s">
        <v>2914</v>
      </c>
      <c r="C705" s="19" t="s">
        <v>2967</v>
      </c>
      <c r="D705" s="19" t="s">
        <v>2968</v>
      </c>
      <c r="E705" s="19" t="s">
        <v>2969</v>
      </c>
      <c r="F705" s="19" t="s">
        <v>2970</v>
      </c>
      <c r="G705" s="51" t="s">
        <v>2967</v>
      </c>
      <c r="H705" s="19">
        <v>2</v>
      </c>
      <c r="I705" s="19">
        <v>2</v>
      </c>
      <c r="J705" s="19" t="s">
        <v>47</v>
      </c>
      <c r="K705" s="19">
        <f t="shared" si="101"/>
        <v>20000</v>
      </c>
      <c r="L705" s="19"/>
      <c r="M705" s="22">
        <v>20000</v>
      </c>
      <c r="N705" s="22">
        <v>0</v>
      </c>
      <c r="O705" s="19">
        <f t="shared" si="102"/>
        <v>9013</v>
      </c>
      <c r="P705" s="19"/>
      <c r="Q705" s="19"/>
      <c r="R705" s="19"/>
      <c r="S705" s="19"/>
      <c r="T705" s="19"/>
      <c r="U705" s="19"/>
      <c r="V705" s="19"/>
      <c r="W705" s="22">
        <v>9013</v>
      </c>
      <c r="X705" s="22">
        <v>79000</v>
      </c>
      <c r="Y705" s="19">
        <f t="shared" si="103"/>
        <v>20000</v>
      </c>
      <c r="Z705" s="22">
        <v>20000</v>
      </c>
      <c r="AA705" s="22"/>
      <c r="AB705" s="19">
        <f t="shared" si="104"/>
        <v>108013</v>
      </c>
      <c r="AC705" s="19">
        <f t="shared" si="105"/>
        <v>88013</v>
      </c>
      <c r="AD705" s="19">
        <f t="shared" si="106"/>
        <v>44006.5</v>
      </c>
      <c r="AE705" s="19" t="s">
        <v>48</v>
      </c>
      <c r="AF705" s="25">
        <v>32593.63</v>
      </c>
      <c r="AG705" s="32">
        <f t="shared" si="107"/>
        <v>0.35015645695186398</v>
      </c>
      <c r="AH705" t="e">
        <f ca="1">IF(_xlfn.XLOOKUP(D705,'参考（不要动）'!A:A,'参考（不要动）'!B:B)&lt;1,"无养老金")</f>
        <v>#NAME?</v>
      </c>
      <c r="AI705" t="e">
        <f>IF(_xlfn.XLOOKUP(D705,'参考（不要动）'!D:D,'参考（不要动）'!E:E)&lt;1,"无公益岗工资")</f>
        <v>#N/A</v>
      </c>
      <c r="AJ705" t="e">
        <f ca="1">IF(_xlfn.XLOOKUP(D705,'参考（不要动）'!G:G,'参考（不要动）'!H:H)&lt;1,"无其他工资")</f>
        <v>#NAME?</v>
      </c>
      <c r="AK705" t="e">
        <f>IF(_xlfn.XLOOKUP(D705,'参考（不要动）'!J:J,'参考（不要动）'!K:K)&lt;1,"无低保金")</f>
        <v>#N/A</v>
      </c>
      <c r="AL705" t="e">
        <f>IF(_xlfn.XLOOKUP(D705,'参考（不要动）'!M:M,'参考（不要动）'!N:N)&lt;1,"无五保金")</f>
        <v>#N/A</v>
      </c>
      <c r="AM705" t="e">
        <f>IF(_xlfn.XLOOKUP(D705,'参考（不要动）'!P:P,'参考（不要动）'!Q:Q)&lt;1,"无产业奖励2000元")</f>
        <v>#N/A</v>
      </c>
      <c r="AN705" t="e">
        <f>_xlfn.XLOOKUP(D705,'参考（不要动）'!S:S,'参考（不要动）'!W:W)</f>
        <v>#N/A</v>
      </c>
      <c r="AO705" t="str">
        <f t="shared" si="108"/>
        <v>合格</v>
      </c>
      <c r="AP705" s="31">
        <f t="shared" si="109"/>
        <v>0.253164556962025</v>
      </c>
      <c r="AQ705" s="31" t="str">
        <f t="shared" si="110"/>
        <v>合格</v>
      </c>
    </row>
    <row r="706" spans="1:43" ht="15">
      <c r="A706" s="18">
        <v>704</v>
      </c>
      <c r="B706" s="19" t="s">
        <v>2914</v>
      </c>
      <c r="C706" s="19" t="s">
        <v>2971</v>
      </c>
      <c r="D706" s="19" t="s">
        <v>2972</v>
      </c>
      <c r="E706" s="19" t="s">
        <v>2973</v>
      </c>
      <c r="F706" s="19" t="s">
        <v>2974</v>
      </c>
      <c r="G706" s="51" t="s">
        <v>2971</v>
      </c>
      <c r="H706" s="19">
        <v>1</v>
      </c>
      <c r="I706" s="19">
        <v>1</v>
      </c>
      <c r="J706" s="19" t="s">
        <v>47</v>
      </c>
      <c r="K706" s="19">
        <f t="shared" si="101"/>
        <v>0</v>
      </c>
      <c r="L706" s="19"/>
      <c r="M706" s="22">
        <v>0</v>
      </c>
      <c r="N706" s="22">
        <v>13000</v>
      </c>
      <c r="O706" s="19">
        <f t="shared" si="102"/>
        <v>8430</v>
      </c>
      <c r="P706" s="19"/>
      <c r="Q706" s="19"/>
      <c r="R706" s="19">
        <v>1920</v>
      </c>
      <c r="S706" s="19"/>
      <c r="T706" s="19"/>
      <c r="U706" s="19"/>
      <c r="V706" s="19"/>
      <c r="W706" s="22">
        <v>6510</v>
      </c>
      <c r="X706" s="22">
        <v>0</v>
      </c>
      <c r="Y706" s="19">
        <f t="shared" si="103"/>
        <v>0</v>
      </c>
      <c r="Z706" s="22">
        <v>0</v>
      </c>
      <c r="AA706" s="22"/>
      <c r="AB706" s="19">
        <f t="shared" si="104"/>
        <v>21430</v>
      </c>
      <c r="AC706" s="19">
        <f t="shared" si="105"/>
        <v>21430</v>
      </c>
      <c r="AD706" s="19">
        <f t="shared" si="106"/>
        <v>21430</v>
      </c>
      <c r="AE706" s="19" t="s">
        <v>53</v>
      </c>
      <c r="AF706" s="25">
        <v>21320</v>
      </c>
      <c r="AG706" s="31">
        <f t="shared" si="107"/>
        <v>5.1594746716697899E-3</v>
      </c>
      <c r="AH706" t="e">
        <f ca="1">IF(_xlfn.XLOOKUP(D706,'参考（不要动）'!A:A,'参考（不要动）'!B:B)&lt;1,"无养老金")</f>
        <v>#NAME?</v>
      </c>
      <c r="AI706" t="e">
        <f>IF(_xlfn.XLOOKUP(D706,'参考（不要动）'!D:D,'参考（不要动）'!E:E)&lt;1,"无公益岗工资")</f>
        <v>#N/A</v>
      </c>
      <c r="AJ706" t="e">
        <f ca="1">IF(_xlfn.XLOOKUP(D706,'参考（不要动）'!G:G,'参考（不要动）'!H:H)&lt;1,"无其他工资")</f>
        <v>#NAME?</v>
      </c>
      <c r="AK706" t="e">
        <f>IF(_xlfn.XLOOKUP(D706,'参考（不要动）'!J:J,'参考（不要动）'!K:K)&lt;1,"无低保金")</f>
        <v>#N/A</v>
      </c>
      <c r="AL706" t="e">
        <f>IF(_xlfn.XLOOKUP(D706,'参考（不要动）'!M:M,'参考（不要动）'!N:N)&lt;1,"无五保金")</f>
        <v>#N/A</v>
      </c>
      <c r="AM706" t="e">
        <f>IF(_xlfn.XLOOKUP(D706,'参考（不要动）'!P:P,'参考（不要动）'!Q:Q)&lt;1,"无产业奖励2000元")</f>
        <v>#N/A</v>
      </c>
      <c r="AN706" t="e">
        <f>_xlfn.XLOOKUP(D706,'参考（不要动）'!S:S,'参考（不要动）'!W:W)</f>
        <v>#N/A</v>
      </c>
      <c r="AO706" t="str">
        <f t="shared" si="108"/>
        <v>合格</v>
      </c>
      <c r="AP706" s="31" t="e">
        <f t="shared" si="109"/>
        <v>#DIV/0!</v>
      </c>
      <c r="AQ706" s="31" t="e">
        <f t="shared" si="110"/>
        <v>#DIV/0!</v>
      </c>
    </row>
    <row r="707" spans="1:43" ht="15">
      <c r="A707" s="18">
        <v>705</v>
      </c>
      <c r="B707" s="19" t="s">
        <v>2914</v>
      </c>
      <c r="C707" s="19" t="s">
        <v>2975</v>
      </c>
      <c r="D707" s="19" t="s">
        <v>2976</v>
      </c>
      <c r="E707" s="19" t="s">
        <v>2977</v>
      </c>
      <c r="F707" s="19" t="s">
        <v>2978</v>
      </c>
      <c r="G707" s="51" t="s">
        <v>2979</v>
      </c>
      <c r="H707" s="19">
        <v>1</v>
      </c>
      <c r="I707" s="19">
        <v>1</v>
      </c>
      <c r="J707" s="19" t="s">
        <v>47</v>
      </c>
      <c r="K707" s="19">
        <f t="shared" si="101"/>
        <v>0</v>
      </c>
      <c r="L707" s="19"/>
      <c r="M707" s="22">
        <v>0</v>
      </c>
      <c r="N707" s="22">
        <v>0</v>
      </c>
      <c r="O707" s="19">
        <f t="shared" si="102"/>
        <v>11510.6</v>
      </c>
      <c r="P707" s="19"/>
      <c r="Q707" s="19"/>
      <c r="R707" s="19">
        <v>1920</v>
      </c>
      <c r="S707" s="19"/>
      <c r="T707" s="19"/>
      <c r="U707" s="19"/>
      <c r="V707" s="19"/>
      <c r="W707" s="22">
        <v>9590.6</v>
      </c>
      <c r="X707" s="22">
        <v>30920</v>
      </c>
      <c r="Y707" s="19">
        <f t="shared" si="103"/>
        <v>15000</v>
      </c>
      <c r="Z707" s="22">
        <v>15000</v>
      </c>
      <c r="AA707" s="22"/>
      <c r="AB707" s="19">
        <f t="shared" si="104"/>
        <v>42430.6</v>
      </c>
      <c r="AC707" s="19">
        <f t="shared" si="105"/>
        <v>27430.6</v>
      </c>
      <c r="AD707" s="19">
        <f t="shared" si="106"/>
        <v>27430.6</v>
      </c>
      <c r="AE707" s="19" t="s">
        <v>53</v>
      </c>
      <c r="AF707" s="25">
        <v>27275.67</v>
      </c>
      <c r="AG707" s="31">
        <f t="shared" si="107"/>
        <v>5.6801537780740204E-3</v>
      </c>
      <c r="AH707" t="e">
        <f ca="1">IF(_xlfn.XLOOKUP(D707,'参考（不要动）'!A:A,'参考（不要动）'!B:B)&lt;1,"无养老金")</f>
        <v>#NAME?</v>
      </c>
      <c r="AI707" t="e">
        <f>IF(_xlfn.XLOOKUP(D707,'参考（不要动）'!D:D,'参考（不要动）'!E:E)&lt;1,"无公益岗工资")</f>
        <v>#N/A</v>
      </c>
      <c r="AJ707" t="e">
        <f ca="1">IF(_xlfn.XLOOKUP(D707,'参考（不要动）'!G:G,'参考（不要动）'!H:H)&lt;1,"无其他工资")</f>
        <v>#NAME?</v>
      </c>
      <c r="AK707" t="e">
        <f>IF(_xlfn.XLOOKUP(D707,'参考（不要动）'!J:J,'参考（不要动）'!K:K)&lt;1,"无低保金")</f>
        <v>#N/A</v>
      </c>
      <c r="AL707" t="e">
        <f>IF(_xlfn.XLOOKUP(D707,'参考（不要动）'!M:M,'参考（不要动）'!N:N)&lt;1,"无五保金")</f>
        <v>#N/A</v>
      </c>
      <c r="AM707" t="e">
        <f>IF(_xlfn.XLOOKUP(D707,'参考（不要动）'!P:P,'参考（不要动）'!Q:Q)&lt;1,"无产业奖励2000元")</f>
        <v>#N/A</v>
      </c>
      <c r="AN707" t="e">
        <f>_xlfn.XLOOKUP(D707,'参考（不要动）'!S:S,'参考（不要动）'!W:W)</f>
        <v>#N/A</v>
      </c>
      <c r="AO707" t="str">
        <f t="shared" si="108"/>
        <v>合格</v>
      </c>
      <c r="AP707" s="31">
        <f t="shared" si="109"/>
        <v>0.485122897800776</v>
      </c>
      <c r="AQ707" s="31" t="str">
        <f t="shared" si="110"/>
        <v>合格</v>
      </c>
    </row>
    <row r="708" spans="1:43" ht="15">
      <c r="A708" s="18">
        <v>706</v>
      </c>
      <c r="B708" s="19" t="s">
        <v>2914</v>
      </c>
      <c r="C708" s="19" t="s">
        <v>2980</v>
      </c>
      <c r="D708" s="19" t="s">
        <v>2981</v>
      </c>
      <c r="E708" s="19" t="s">
        <v>2982</v>
      </c>
      <c r="F708" s="19" t="s">
        <v>2983</v>
      </c>
      <c r="G708" s="51" t="s">
        <v>2980</v>
      </c>
      <c r="H708" s="19">
        <v>1</v>
      </c>
      <c r="I708" s="19">
        <v>1</v>
      </c>
      <c r="J708" s="19" t="s">
        <v>47</v>
      </c>
      <c r="K708" s="19">
        <f t="shared" ref="K708:K771" si="111">L708+M708</f>
        <v>0</v>
      </c>
      <c r="L708" s="19"/>
      <c r="M708" s="22">
        <v>0</v>
      </c>
      <c r="N708" s="22">
        <v>6200</v>
      </c>
      <c r="O708" s="19">
        <f t="shared" ref="O708:O771" si="112">P708+Q708+R708+S708+T708+U708+V708+W708</f>
        <v>14000</v>
      </c>
      <c r="P708" s="19"/>
      <c r="Q708" s="19"/>
      <c r="R708" s="19">
        <v>1920</v>
      </c>
      <c r="S708" s="19"/>
      <c r="T708" s="19"/>
      <c r="U708" s="19"/>
      <c r="V708" s="19"/>
      <c r="W708" s="22">
        <v>12080</v>
      </c>
      <c r="X708" s="22">
        <v>0</v>
      </c>
      <c r="Y708" s="19">
        <f t="shared" ref="Y708:Y771" si="113">Z708</f>
        <v>0</v>
      </c>
      <c r="Z708" s="22">
        <v>0</v>
      </c>
      <c r="AA708" s="22"/>
      <c r="AB708" s="19">
        <f t="shared" ref="AB708:AB771" si="114">L708+M708+N708+P708+Q708+R708+S708+T708+W708+X708+U708+V708</f>
        <v>20200</v>
      </c>
      <c r="AC708" s="19">
        <f t="shared" ref="AC708:AC771" si="115">AB708-Z708</f>
        <v>20200</v>
      </c>
      <c r="AD708" s="19">
        <f t="shared" ref="AD708:AD771" si="116">AC708/I708</f>
        <v>20200</v>
      </c>
      <c r="AE708" s="19" t="s">
        <v>53</v>
      </c>
      <c r="AF708" s="25">
        <v>19890</v>
      </c>
      <c r="AG708" s="31">
        <f t="shared" ref="AG708:AG771" si="117">(AD708-AF708)/AF708</f>
        <v>1.5585721468074401E-2</v>
      </c>
      <c r="AH708" t="e">
        <f ca="1">IF(_xlfn.XLOOKUP(D708,'参考（不要动）'!A:A,'参考（不要动）'!B:B)&lt;1,"无养老金")</f>
        <v>#NAME?</v>
      </c>
      <c r="AI708" t="e">
        <f>IF(_xlfn.XLOOKUP(D708,'参考（不要动）'!D:D,'参考（不要动）'!E:E)&lt;1,"无公益岗工资")</f>
        <v>#N/A</v>
      </c>
      <c r="AJ708" t="e">
        <f ca="1">IF(_xlfn.XLOOKUP(D708,'参考（不要动）'!G:G,'参考（不要动）'!H:H)&lt;1,"无其他工资")</f>
        <v>#NAME?</v>
      </c>
      <c r="AK708" t="e">
        <f>IF(_xlfn.XLOOKUP(D708,'参考（不要动）'!J:J,'参考（不要动）'!K:K)&lt;1,"无低保金")</f>
        <v>#N/A</v>
      </c>
      <c r="AL708" t="e">
        <f>IF(_xlfn.XLOOKUP(D708,'参考（不要动）'!M:M,'参考（不要动）'!N:N)&lt;1,"无五保金")</f>
        <v>#N/A</v>
      </c>
      <c r="AM708" t="e">
        <f>IF(_xlfn.XLOOKUP(D708,'参考（不要动）'!P:P,'参考（不要动）'!Q:Q)&lt;1,"无产业奖励2000元")</f>
        <v>#N/A</v>
      </c>
      <c r="AN708" t="e">
        <f>_xlfn.XLOOKUP(D708,'参考（不要动）'!S:S,'参考（不要动）'!W:W)</f>
        <v>#N/A</v>
      </c>
      <c r="AO708" t="str">
        <f t="shared" ref="AO708:AO771" si="118">IF(AD708&lt;12000,"小于12000元",IF(AD708&lt;AF708,"不合格",IF(AD708&gt;AF708,"合格")))</f>
        <v>合格</v>
      </c>
      <c r="AP708" s="31" t="e">
        <f t="shared" ref="AP708:AP771" si="119">Z708/X708</f>
        <v>#DIV/0!</v>
      </c>
      <c r="AQ708" s="31" t="e">
        <f t="shared" si="110"/>
        <v>#DIV/0!</v>
      </c>
    </row>
    <row r="709" spans="1:43" ht="15">
      <c r="A709" s="18">
        <v>707</v>
      </c>
      <c r="B709" s="19" t="s">
        <v>2914</v>
      </c>
      <c r="C709" s="19" t="s">
        <v>2984</v>
      </c>
      <c r="D709" s="19" t="s">
        <v>2985</v>
      </c>
      <c r="E709" s="19" t="s">
        <v>2986</v>
      </c>
      <c r="F709" s="19" t="s">
        <v>2987</v>
      </c>
      <c r="G709" s="51" t="s">
        <v>2984</v>
      </c>
      <c r="H709" s="19">
        <v>1</v>
      </c>
      <c r="I709" s="19">
        <v>1</v>
      </c>
      <c r="J709" s="19" t="s">
        <v>47</v>
      </c>
      <c r="K709" s="19">
        <f t="shared" si="111"/>
        <v>0</v>
      </c>
      <c r="L709" s="19"/>
      <c r="M709" s="22">
        <v>0</v>
      </c>
      <c r="N709" s="22">
        <v>9900</v>
      </c>
      <c r="O709" s="19">
        <f t="shared" si="112"/>
        <v>4600</v>
      </c>
      <c r="P709" s="19"/>
      <c r="Q709" s="19"/>
      <c r="R709" s="19">
        <v>1920</v>
      </c>
      <c r="S709" s="19"/>
      <c r="T709" s="19"/>
      <c r="U709" s="19"/>
      <c r="V709" s="19"/>
      <c r="W709" s="22">
        <v>2680</v>
      </c>
      <c r="X709" s="22">
        <v>0</v>
      </c>
      <c r="Y709" s="19">
        <f t="shared" si="113"/>
        <v>0</v>
      </c>
      <c r="Z709" s="22">
        <v>0</v>
      </c>
      <c r="AA709" s="22"/>
      <c r="AB709" s="19">
        <f t="shared" si="114"/>
        <v>14500</v>
      </c>
      <c r="AC709" s="19">
        <f t="shared" si="115"/>
        <v>14500</v>
      </c>
      <c r="AD709" s="19">
        <f t="shared" si="116"/>
        <v>14500</v>
      </c>
      <c r="AE709" s="19" t="s">
        <v>53</v>
      </c>
      <c r="AF709" s="25">
        <v>14405.6</v>
      </c>
      <c r="AG709" s="31">
        <f t="shared" si="117"/>
        <v>6.5530071638806899E-3</v>
      </c>
      <c r="AH709" t="e">
        <f ca="1">IF(_xlfn.XLOOKUP(D709,'参考（不要动）'!A:A,'参考（不要动）'!B:B)&lt;1,"无养老金")</f>
        <v>#NAME?</v>
      </c>
      <c r="AI709" t="e">
        <f>IF(_xlfn.XLOOKUP(D709,'参考（不要动）'!D:D,'参考（不要动）'!E:E)&lt;1,"无公益岗工资")</f>
        <v>#N/A</v>
      </c>
      <c r="AJ709" t="e">
        <f ca="1">IF(_xlfn.XLOOKUP(D709,'参考（不要动）'!G:G,'参考（不要动）'!H:H)&lt;1,"无其他工资")</f>
        <v>#NAME?</v>
      </c>
      <c r="AK709" t="e">
        <f>IF(_xlfn.XLOOKUP(D709,'参考（不要动）'!J:J,'参考（不要动）'!K:K)&lt;1,"无低保金")</f>
        <v>#N/A</v>
      </c>
      <c r="AL709" t="e">
        <f>IF(_xlfn.XLOOKUP(D709,'参考（不要动）'!M:M,'参考（不要动）'!N:N)&lt;1,"无五保金")</f>
        <v>#N/A</v>
      </c>
      <c r="AM709" t="e">
        <f>IF(_xlfn.XLOOKUP(D709,'参考（不要动）'!P:P,'参考（不要动）'!Q:Q)&lt;1,"无产业奖励2000元")</f>
        <v>#N/A</v>
      </c>
      <c r="AN709" t="e">
        <f>_xlfn.XLOOKUP(D709,'参考（不要动）'!S:S,'参考（不要动）'!W:W)</f>
        <v>#N/A</v>
      </c>
      <c r="AO709" t="str">
        <f t="shared" si="118"/>
        <v>合格</v>
      </c>
      <c r="AP709" s="31" t="e">
        <f t="shared" si="119"/>
        <v>#DIV/0!</v>
      </c>
      <c r="AQ709" s="31" t="e">
        <f t="shared" si="110"/>
        <v>#DIV/0!</v>
      </c>
    </row>
    <row r="710" spans="1:43" ht="15">
      <c r="A710" s="18">
        <v>708</v>
      </c>
      <c r="B710" s="19" t="s">
        <v>2914</v>
      </c>
      <c r="C710" s="19" t="s">
        <v>2988</v>
      </c>
      <c r="D710" s="19" t="s">
        <v>2989</v>
      </c>
      <c r="E710" s="19" t="s">
        <v>2990</v>
      </c>
      <c r="F710" s="19" t="s">
        <v>2991</v>
      </c>
      <c r="G710" s="51" t="s">
        <v>2988</v>
      </c>
      <c r="H710" s="19">
        <v>2</v>
      </c>
      <c r="I710" s="19">
        <v>2</v>
      </c>
      <c r="J710" s="19" t="s">
        <v>47</v>
      </c>
      <c r="K710" s="19">
        <f t="shared" si="111"/>
        <v>0</v>
      </c>
      <c r="L710" s="19"/>
      <c r="M710" s="22">
        <v>0</v>
      </c>
      <c r="N710" s="22">
        <v>0</v>
      </c>
      <c r="O710" s="19">
        <f t="shared" si="112"/>
        <v>6940</v>
      </c>
      <c r="P710" s="19"/>
      <c r="Q710" s="19"/>
      <c r="R710" s="19"/>
      <c r="S710" s="19"/>
      <c r="T710" s="19"/>
      <c r="U710" s="19"/>
      <c r="V710" s="19"/>
      <c r="W710" s="22">
        <v>6940</v>
      </c>
      <c r="X710" s="22">
        <v>131500</v>
      </c>
      <c r="Y710" s="19">
        <f t="shared" si="113"/>
        <v>81000</v>
      </c>
      <c r="Z710" s="22">
        <v>81000</v>
      </c>
      <c r="AA710" s="22"/>
      <c r="AB710" s="19">
        <f t="shared" si="114"/>
        <v>138440</v>
      </c>
      <c r="AC710" s="19">
        <f t="shared" si="115"/>
        <v>57440</v>
      </c>
      <c r="AD710" s="19">
        <f t="shared" si="116"/>
        <v>28720</v>
      </c>
      <c r="AE710" s="19" t="s">
        <v>53</v>
      </c>
      <c r="AF710" s="25">
        <v>27668</v>
      </c>
      <c r="AG710" s="31">
        <f t="shared" si="117"/>
        <v>3.8022263987277698E-2</v>
      </c>
      <c r="AH710" t="e">
        <f ca="1">IF(_xlfn.XLOOKUP(D710,'参考（不要动）'!A:A,'参考（不要动）'!B:B)&lt;1,"无养老金")</f>
        <v>#NAME?</v>
      </c>
      <c r="AI710" t="e">
        <f>IF(_xlfn.XLOOKUP(D710,'参考（不要动）'!D:D,'参考（不要动）'!E:E)&lt;1,"无公益岗工资")</f>
        <v>#N/A</v>
      </c>
      <c r="AJ710" t="e">
        <f ca="1">IF(_xlfn.XLOOKUP(D710,'参考（不要动）'!G:G,'参考（不要动）'!H:H)&lt;1,"无其他工资")</f>
        <v>#NAME?</v>
      </c>
      <c r="AK710" t="e">
        <f>IF(_xlfn.XLOOKUP(D710,'参考（不要动）'!J:J,'参考（不要动）'!K:K)&lt;1,"无低保金")</f>
        <v>#N/A</v>
      </c>
      <c r="AL710" t="e">
        <f>IF(_xlfn.XLOOKUP(D710,'参考（不要动）'!M:M,'参考（不要动）'!N:N)&lt;1,"无五保金")</f>
        <v>#N/A</v>
      </c>
      <c r="AM710" t="e">
        <f>IF(_xlfn.XLOOKUP(D710,'参考（不要动）'!P:P,'参考（不要动）'!Q:Q)&lt;1,"无产业奖励2000元")</f>
        <v>#N/A</v>
      </c>
      <c r="AN710" t="e">
        <f>_xlfn.XLOOKUP(D710,'参考（不要动）'!S:S,'参考（不要动）'!W:W)</f>
        <v>#N/A</v>
      </c>
      <c r="AO710" t="str">
        <f t="shared" si="118"/>
        <v>合格</v>
      </c>
      <c r="AP710" s="31">
        <f t="shared" si="119"/>
        <v>0.61596958174904903</v>
      </c>
      <c r="AQ710" s="31" t="str">
        <f t="shared" si="110"/>
        <v>合格</v>
      </c>
    </row>
    <row r="711" spans="1:43" ht="15">
      <c r="A711" s="18">
        <v>709</v>
      </c>
      <c r="B711" s="19" t="s">
        <v>2914</v>
      </c>
      <c r="C711" s="19" t="s">
        <v>2992</v>
      </c>
      <c r="D711" s="19" t="s">
        <v>2993</v>
      </c>
      <c r="E711" s="19" t="s">
        <v>2994</v>
      </c>
      <c r="F711" s="19" t="s">
        <v>2995</v>
      </c>
      <c r="G711" s="51" t="s">
        <v>2992</v>
      </c>
      <c r="H711" s="19">
        <v>1</v>
      </c>
      <c r="I711" s="19">
        <v>1</v>
      </c>
      <c r="J711" s="19" t="s">
        <v>47</v>
      </c>
      <c r="K711" s="19">
        <f t="shared" si="111"/>
        <v>0</v>
      </c>
      <c r="L711" s="19"/>
      <c r="M711" s="22">
        <v>0</v>
      </c>
      <c r="N711" s="22">
        <v>5300</v>
      </c>
      <c r="O711" s="19">
        <f t="shared" si="112"/>
        <v>13512.4</v>
      </c>
      <c r="P711" s="19"/>
      <c r="Q711" s="19"/>
      <c r="R711" s="19">
        <v>1920</v>
      </c>
      <c r="S711" s="19"/>
      <c r="T711" s="19"/>
      <c r="U711" s="19"/>
      <c r="V711" s="19"/>
      <c r="W711" s="22">
        <v>11592.4</v>
      </c>
      <c r="X711" s="22">
        <v>15000</v>
      </c>
      <c r="Y711" s="19">
        <f t="shared" si="113"/>
        <v>6000</v>
      </c>
      <c r="Z711" s="22">
        <v>6000</v>
      </c>
      <c r="AA711" s="22"/>
      <c r="AB711" s="19">
        <f t="shared" si="114"/>
        <v>33812.400000000001</v>
      </c>
      <c r="AC711" s="19">
        <f t="shared" si="115"/>
        <v>27812.400000000001</v>
      </c>
      <c r="AD711" s="19">
        <f t="shared" si="116"/>
        <v>27812.400000000001</v>
      </c>
      <c r="AE711" s="19" t="s">
        <v>53</v>
      </c>
      <c r="AF711" s="25">
        <v>27502.6</v>
      </c>
      <c r="AG711" s="31">
        <f t="shared" si="117"/>
        <v>1.12643895486246E-2</v>
      </c>
      <c r="AH711" t="e">
        <f ca="1">IF(_xlfn.XLOOKUP(D711,'参考（不要动）'!A:A,'参考（不要动）'!B:B)&lt;1,"无养老金")</f>
        <v>#NAME?</v>
      </c>
      <c r="AI711" t="e">
        <f>IF(_xlfn.XLOOKUP(D711,'参考（不要动）'!D:D,'参考（不要动）'!E:E)&lt;1,"无公益岗工资")</f>
        <v>#N/A</v>
      </c>
      <c r="AJ711" t="e">
        <f ca="1">IF(_xlfn.XLOOKUP(D711,'参考（不要动）'!G:G,'参考（不要动）'!H:H)&lt;1,"无其他工资")</f>
        <v>#NAME?</v>
      </c>
      <c r="AK711" t="e">
        <f>IF(_xlfn.XLOOKUP(D711,'参考（不要动）'!J:J,'参考（不要动）'!K:K)&lt;1,"无低保金")</f>
        <v>#N/A</v>
      </c>
      <c r="AL711" t="e">
        <f>IF(_xlfn.XLOOKUP(D711,'参考（不要动）'!M:M,'参考（不要动）'!N:N)&lt;1,"无五保金")</f>
        <v>#N/A</v>
      </c>
      <c r="AM711" t="e">
        <f>IF(_xlfn.XLOOKUP(D711,'参考（不要动）'!P:P,'参考（不要动）'!Q:Q)&lt;1,"无产业奖励2000元")</f>
        <v>#N/A</v>
      </c>
      <c r="AN711" t="e">
        <f>_xlfn.XLOOKUP(D711,'参考（不要动）'!S:S,'参考（不要动）'!W:W)</f>
        <v>#N/A</v>
      </c>
      <c r="AO711" t="str">
        <f t="shared" si="118"/>
        <v>合格</v>
      </c>
      <c r="AP711" s="31">
        <f t="shared" si="119"/>
        <v>0.4</v>
      </c>
      <c r="AQ711" s="31" t="str">
        <f t="shared" si="110"/>
        <v>合格</v>
      </c>
    </row>
    <row r="712" spans="1:43" s="14" customFormat="1" ht="15">
      <c r="A712" s="41">
        <v>710</v>
      </c>
      <c r="B712" s="19" t="s">
        <v>2914</v>
      </c>
      <c r="C712" s="19" t="s">
        <v>2996</v>
      </c>
      <c r="D712" s="19" t="s">
        <v>2997</v>
      </c>
      <c r="E712" s="19" t="s">
        <v>2998</v>
      </c>
      <c r="F712" s="19" t="s">
        <v>2999</v>
      </c>
      <c r="G712" s="51" t="s">
        <v>3000</v>
      </c>
      <c r="H712" s="19">
        <v>1</v>
      </c>
      <c r="I712" s="19">
        <v>1</v>
      </c>
      <c r="J712" s="19" t="s">
        <v>47</v>
      </c>
      <c r="K712" s="19">
        <f t="shared" si="111"/>
        <v>0</v>
      </c>
      <c r="L712" s="19"/>
      <c r="M712" s="22">
        <v>0</v>
      </c>
      <c r="N712" s="22">
        <v>15300</v>
      </c>
      <c r="O712" s="19">
        <f t="shared" si="112"/>
        <v>8650</v>
      </c>
      <c r="P712" s="19"/>
      <c r="Q712" s="19"/>
      <c r="R712" s="19">
        <v>1920</v>
      </c>
      <c r="S712" s="19"/>
      <c r="T712" s="19"/>
      <c r="U712" s="19"/>
      <c r="V712" s="19"/>
      <c r="W712" s="22">
        <v>6730</v>
      </c>
      <c r="X712" s="22">
        <v>0</v>
      </c>
      <c r="Y712" s="19">
        <f t="shared" si="113"/>
        <v>0</v>
      </c>
      <c r="Z712" s="22">
        <v>0</v>
      </c>
      <c r="AA712" s="22"/>
      <c r="AB712" s="19">
        <f t="shared" si="114"/>
        <v>23950</v>
      </c>
      <c r="AC712" s="19">
        <f t="shared" si="115"/>
        <v>23950</v>
      </c>
      <c r="AD712" s="19">
        <f t="shared" si="116"/>
        <v>23950</v>
      </c>
      <c r="AE712" s="19" t="s">
        <v>53</v>
      </c>
      <c r="AF712" s="42">
        <v>23890</v>
      </c>
      <c r="AG712" s="31">
        <f t="shared" si="117"/>
        <v>2.51151109250733E-3</v>
      </c>
      <c r="AH712" t="e">
        <f ca="1">IF(_xlfn.XLOOKUP(D712,'参考（不要动）'!A:A,'参考（不要动）'!B:B)&lt;1,"无养老金")</f>
        <v>#NAME?</v>
      </c>
      <c r="AI712" t="e">
        <f>IF(_xlfn.XLOOKUP(D712,'参考（不要动）'!D:D,'参考（不要动）'!E:E)&lt;1,"无公益岗工资")</f>
        <v>#N/A</v>
      </c>
      <c r="AJ712" t="e">
        <f ca="1">IF(_xlfn.XLOOKUP(D712,'参考（不要动）'!G:G,'参考（不要动）'!H:H)&lt;1,"无其他工资")</f>
        <v>#NAME?</v>
      </c>
      <c r="AK712" t="e">
        <f>IF(_xlfn.XLOOKUP(D712,'参考（不要动）'!J:J,'参考（不要动）'!K:K)&lt;1,"无低保金")</f>
        <v>#N/A</v>
      </c>
      <c r="AL712" t="e">
        <f>IF(_xlfn.XLOOKUP(D712,'参考（不要动）'!M:M,'参考（不要动）'!N:N)&lt;1,"无五保金")</f>
        <v>#N/A</v>
      </c>
      <c r="AM712" t="e">
        <f>IF(_xlfn.XLOOKUP(D712,'参考（不要动）'!P:P,'参考（不要动）'!Q:Q)&lt;1,"无产业奖励2000元")</f>
        <v>#N/A</v>
      </c>
      <c r="AN712" t="e">
        <f>_xlfn.XLOOKUP(D712,'参考（不要动）'!S:S,'参考（不要动）'!W:W)</f>
        <v>#N/A</v>
      </c>
      <c r="AO712" s="14" t="str">
        <f t="shared" si="118"/>
        <v>合格</v>
      </c>
      <c r="AP712" s="31" t="e">
        <f t="shared" si="119"/>
        <v>#DIV/0!</v>
      </c>
      <c r="AQ712" s="31" t="e">
        <f t="shared" si="110"/>
        <v>#DIV/0!</v>
      </c>
    </row>
    <row r="713" spans="1:43" ht="15">
      <c r="A713" s="18">
        <v>711</v>
      </c>
      <c r="B713" s="19" t="s">
        <v>2914</v>
      </c>
      <c r="C713" s="19" t="s">
        <v>3001</v>
      </c>
      <c r="D713" s="19" t="s">
        <v>3002</v>
      </c>
      <c r="E713" s="19" t="s">
        <v>3003</v>
      </c>
      <c r="F713" s="19" t="s">
        <v>3004</v>
      </c>
      <c r="G713" s="51" t="s">
        <v>3001</v>
      </c>
      <c r="H713" s="19">
        <v>1</v>
      </c>
      <c r="I713" s="19">
        <v>1</v>
      </c>
      <c r="J713" s="19" t="s">
        <v>47</v>
      </c>
      <c r="K713" s="19">
        <f t="shared" si="111"/>
        <v>0</v>
      </c>
      <c r="L713" s="19"/>
      <c r="M713" s="22">
        <v>0</v>
      </c>
      <c r="N713" s="22">
        <v>6740</v>
      </c>
      <c r="O713" s="19">
        <f t="shared" si="112"/>
        <v>9200</v>
      </c>
      <c r="P713" s="19"/>
      <c r="Q713" s="19"/>
      <c r="R713" s="19">
        <v>1920</v>
      </c>
      <c r="S713" s="19"/>
      <c r="T713" s="19"/>
      <c r="U713" s="19"/>
      <c r="V713" s="19"/>
      <c r="W713" s="22">
        <v>7280</v>
      </c>
      <c r="X713" s="22">
        <v>0</v>
      </c>
      <c r="Y713" s="19">
        <f t="shared" si="113"/>
        <v>0</v>
      </c>
      <c r="Z713" s="22">
        <v>0</v>
      </c>
      <c r="AA713" s="22"/>
      <c r="AB713" s="19">
        <f t="shared" si="114"/>
        <v>15940</v>
      </c>
      <c r="AC713" s="19">
        <f t="shared" si="115"/>
        <v>15940</v>
      </c>
      <c r="AD713" s="19">
        <f t="shared" si="116"/>
        <v>15940</v>
      </c>
      <c r="AE713" s="19" t="s">
        <v>53</v>
      </c>
      <c r="AF713" s="25">
        <v>15850</v>
      </c>
      <c r="AG713" s="31">
        <f t="shared" si="117"/>
        <v>5.6782334384858002E-3</v>
      </c>
      <c r="AH713" t="e">
        <f ca="1">IF(_xlfn.XLOOKUP(D713,'参考（不要动）'!A:A,'参考（不要动）'!B:B)&lt;1,"无养老金")</f>
        <v>#NAME?</v>
      </c>
      <c r="AI713" t="e">
        <f>IF(_xlfn.XLOOKUP(D713,'参考（不要动）'!D:D,'参考（不要动）'!E:E)&lt;1,"无公益岗工资")</f>
        <v>#N/A</v>
      </c>
      <c r="AJ713" t="e">
        <f ca="1">IF(_xlfn.XLOOKUP(D713,'参考（不要动）'!G:G,'参考（不要动）'!H:H)&lt;1,"无其他工资")</f>
        <v>#NAME?</v>
      </c>
      <c r="AK713" t="e">
        <f>IF(_xlfn.XLOOKUP(D713,'参考（不要动）'!J:J,'参考（不要动）'!K:K)&lt;1,"无低保金")</f>
        <v>#N/A</v>
      </c>
      <c r="AL713" t="e">
        <f>IF(_xlfn.XLOOKUP(D713,'参考（不要动）'!M:M,'参考（不要动）'!N:N)&lt;1,"无五保金")</f>
        <v>#N/A</v>
      </c>
      <c r="AM713" t="e">
        <f>IF(_xlfn.XLOOKUP(D713,'参考（不要动）'!P:P,'参考（不要动）'!Q:Q)&lt;1,"无产业奖励2000元")</f>
        <v>#N/A</v>
      </c>
      <c r="AN713" t="e">
        <f>_xlfn.XLOOKUP(D713,'参考（不要动）'!S:S,'参考（不要动）'!W:W)</f>
        <v>#N/A</v>
      </c>
      <c r="AO713" t="str">
        <f t="shared" si="118"/>
        <v>合格</v>
      </c>
      <c r="AP713" s="31" t="e">
        <f t="shared" si="119"/>
        <v>#DIV/0!</v>
      </c>
      <c r="AQ713" s="31" t="e">
        <f t="shared" si="110"/>
        <v>#DIV/0!</v>
      </c>
    </row>
    <row r="714" spans="1:43" s="14" customFormat="1" ht="15">
      <c r="A714" s="41">
        <v>712</v>
      </c>
      <c r="B714" s="19" t="s">
        <v>2914</v>
      </c>
      <c r="C714" s="19" t="s">
        <v>3005</v>
      </c>
      <c r="D714" s="19" t="s">
        <v>3006</v>
      </c>
      <c r="E714" s="19" t="s">
        <v>3007</v>
      </c>
      <c r="F714" s="19" t="s">
        <v>3008</v>
      </c>
      <c r="G714" s="51" t="s">
        <v>3009</v>
      </c>
      <c r="H714" s="19">
        <v>5</v>
      </c>
      <c r="I714" s="19">
        <v>5</v>
      </c>
      <c r="J714" s="19" t="s">
        <v>47</v>
      </c>
      <c r="K714" s="19">
        <f t="shared" si="111"/>
        <v>45000</v>
      </c>
      <c r="L714" s="19"/>
      <c r="M714" s="22">
        <v>45000</v>
      </c>
      <c r="N714" s="22">
        <v>0</v>
      </c>
      <c r="O714" s="19">
        <f t="shared" si="112"/>
        <v>9855</v>
      </c>
      <c r="P714" s="19"/>
      <c r="Q714" s="19"/>
      <c r="R714" s="19">
        <v>3840</v>
      </c>
      <c r="S714" s="19"/>
      <c r="T714" s="19"/>
      <c r="U714" s="19"/>
      <c r="V714" s="19"/>
      <c r="W714" s="22">
        <v>6015</v>
      </c>
      <c r="X714" s="22">
        <v>50000</v>
      </c>
      <c r="Y714" s="19">
        <f t="shared" si="113"/>
        <v>29500</v>
      </c>
      <c r="Z714" s="22">
        <v>29500</v>
      </c>
      <c r="AA714" s="22"/>
      <c r="AB714" s="19">
        <f t="shared" si="114"/>
        <v>104855</v>
      </c>
      <c r="AC714" s="19">
        <f t="shared" si="115"/>
        <v>75355</v>
      </c>
      <c r="AD714" s="19">
        <f t="shared" si="116"/>
        <v>15071</v>
      </c>
      <c r="AE714" s="19" t="s">
        <v>48</v>
      </c>
      <c r="AF714" s="42">
        <v>15057.6</v>
      </c>
      <c r="AG714" s="31">
        <f t="shared" si="117"/>
        <v>8.899160556795E-4</v>
      </c>
      <c r="AH714" t="e">
        <f ca="1">IF(_xlfn.XLOOKUP(D714,'参考（不要动）'!A:A,'参考（不要动）'!B:B)&lt;1,"无养老金")</f>
        <v>#NAME?</v>
      </c>
      <c r="AI714" t="e">
        <f>IF(_xlfn.XLOOKUP(D714,'参考（不要动）'!D:D,'参考（不要动）'!E:E)&lt;1,"无公益岗工资")</f>
        <v>#N/A</v>
      </c>
      <c r="AJ714" t="e">
        <f ca="1">IF(_xlfn.XLOOKUP(D714,'参考（不要动）'!G:G,'参考（不要动）'!H:H)&lt;1,"无其他工资")</f>
        <v>#NAME?</v>
      </c>
      <c r="AK714" t="e">
        <f>IF(_xlfn.XLOOKUP(D714,'参考（不要动）'!J:J,'参考（不要动）'!K:K)&lt;1,"无低保金")</f>
        <v>#N/A</v>
      </c>
      <c r="AL714" t="e">
        <f>IF(_xlfn.XLOOKUP(D714,'参考（不要动）'!M:M,'参考（不要动）'!N:N)&lt;1,"无五保金")</f>
        <v>#N/A</v>
      </c>
      <c r="AM714" t="e">
        <f>IF(_xlfn.XLOOKUP(D714,'参考（不要动）'!P:P,'参考（不要动）'!Q:Q)&lt;1,"无产业奖励2000元")</f>
        <v>#N/A</v>
      </c>
      <c r="AN714" t="e">
        <f>_xlfn.XLOOKUP(D714,'参考（不要动）'!S:S,'参考（不要动）'!W:W)</f>
        <v>#N/A</v>
      </c>
      <c r="AO714" s="14" t="str">
        <f t="shared" si="118"/>
        <v>合格</v>
      </c>
      <c r="AP714" s="31">
        <f t="shared" si="119"/>
        <v>0.59</v>
      </c>
      <c r="AQ714" s="31" t="str">
        <f t="shared" si="110"/>
        <v>合格</v>
      </c>
    </row>
    <row r="715" spans="1:43" ht="15">
      <c r="A715" s="18">
        <v>713</v>
      </c>
      <c r="B715" s="19" t="s">
        <v>2914</v>
      </c>
      <c r="C715" s="19" t="s">
        <v>3010</v>
      </c>
      <c r="D715" s="19" t="s">
        <v>3011</v>
      </c>
      <c r="E715" s="19" t="s">
        <v>3012</v>
      </c>
      <c r="F715" s="19" t="s">
        <v>3013</v>
      </c>
      <c r="G715" s="51" t="s">
        <v>3010</v>
      </c>
      <c r="H715" s="19">
        <v>4</v>
      </c>
      <c r="I715" s="19">
        <v>4</v>
      </c>
      <c r="J715" s="19" t="s">
        <v>47</v>
      </c>
      <c r="K715" s="19">
        <f t="shared" si="111"/>
        <v>16000</v>
      </c>
      <c r="L715" s="19"/>
      <c r="M715" s="22">
        <v>16000</v>
      </c>
      <c r="N715" s="22">
        <v>0</v>
      </c>
      <c r="O715" s="19">
        <f t="shared" si="112"/>
        <v>10013.799999999999</v>
      </c>
      <c r="P715" s="19"/>
      <c r="Q715" s="19"/>
      <c r="R715" s="19">
        <v>1920</v>
      </c>
      <c r="S715" s="19"/>
      <c r="T715" s="19"/>
      <c r="U715" s="19"/>
      <c r="V715" s="19"/>
      <c r="W715" s="22">
        <v>8093.8</v>
      </c>
      <c r="X715" s="22">
        <v>156300</v>
      </c>
      <c r="Y715" s="19">
        <f t="shared" si="113"/>
        <v>59500</v>
      </c>
      <c r="Z715" s="22">
        <v>59500</v>
      </c>
      <c r="AA715" s="22"/>
      <c r="AB715" s="19">
        <f t="shared" si="114"/>
        <v>182313.8</v>
      </c>
      <c r="AC715" s="19">
        <f t="shared" si="115"/>
        <v>122813.8</v>
      </c>
      <c r="AD715" s="19">
        <f t="shared" si="116"/>
        <v>30703.45</v>
      </c>
      <c r="AE715" s="19" t="s">
        <v>53</v>
      </c>
      <c r="AF715" s="25">
        <v>30339.3</v>
      </c>
      <c r="AG715" s="31">
        <f t="shared" si="117"/>
        <v>1.20025841070823E-2</v>
      </c>
      <c r="AH715" t="e">
        <f ca="1">IF(_xlfn.XLOOKUP(D715,'参考（不要动）'!A:A,'参考（不要动）'!B:B)&lt;1,"无养老金")</f>
        <v>#NAME?</v>
      </c>
      <c r="AI715" t="e">
        <f>IF(_xlfn.XLOOKUP(D715,'参考（不要动）'!D:D,'参考（不要动）'!E:E)&lt;1,"无公益岗工资")</f>
        <v>#N/A</v>
      </c>
      <c r="AJ715" t="e">
        <f ca="1">IF(_xlfn.XLOOKUP(D715,'参考（不要动）'!G:G,'参考（不要动）'!H:H)&lt;1,"无其他工资")</f>
        <v>#NAME?</v>
      </c>
      <c r="AK715" t="e">
        <f>IF(_xlfn.XLOOKUP(D715,'参考（不要动）'!J:J,'参考（不要动）'!K:K)&lt;1,"无低保金")</f>
        <v>#N/A</v>
      </c>
      <c r="AL715" t="e">
        <f>IF(_xlfn.XLOOKUP(D715,'参考（不要动）'!M:M,'参考（不要动）'!N:N)&lt;1,"无五保金")</f>
        <v>#N/A</v>
      </c>
      <c r="AM715" t="e">
        <f>IF(_xlfn.XLOOKUP(D715,'参考（不要动）'!P:P,'参考（不要动）'!Q:Q)&lt;1,"无产业奖励2000元")</f>
        <v>#N/A</v>
      </c>
      <c r="AN715" t="e">
        <f>_xlfn.XLOOKUP(D715,'参考（不要动）'!S:S,'参考（不要动）'!W:W)</f>
        <v>#N/A</v>
      </c>
      <c r="AO715" t="str">
        <f t="shared" si="118"/>
        <v>合格</v>
      </c>
      <c r="AP715" s="31">
        <f t="shared" si="119"/>
        <v>0.38067818298144601</v>
      </c>
      <c r="AQ715" s="31" t="str">
        <f t="shared" si="110"/>
        <v>合格</v>
      </c>
    </row>
    <row r="716" spans="1:43" ht="15">
      <c r="A716" s="18">
        <v>714</v>
      </c>
      <c r="B716" s="19" t="s">
        <v>2914</v>
      </c>
      <c r="C716" s="19" t="s">
        <v>3014</v>
      </c>
      <c r="D716" s="19" t="s">
        <v>3015</v>
      </c>
      <c r="E716" s="19" t="s">
        <v>3016</v>
      </c>
      <c r="F716" s="19" t="s">
        <v>3017</v>
      </c>
      <c r="G716" s="51" t="s">
        <v>3014</v>
      </c>
      <c r="H716" s="19">
        <v>1</v>
      </c>
      <c r="I716" s="19">
        <v>1</v>
      </c>
      <c r="J716" s="19" t="s">
        <v>47</v>
      </c>
      <c r="K716" s="19">
        <f t="shared" si="111"/>
        <v>0</v>
      </c>
      <c r="L716" s="19"/>
      <c r="M716" s="22">
        <v>0</v>
      </c>
      <c r="N716" s="22">
        <v>6600</v>
      </c>
      <c r="O716" s="19">
        <f t="shared" si="112"/>
        <v>12160</v>
      </c>
      <c r="P716" s="19"/>
      <c r="Q716" s="19"/>
      <c r="R716" s="19">
        <v>1920</v>
      </c>
      <c r="S716" s="19"/>
      <c r="T716" s="19"/>
      <c r="U716" s="19"/>
      <c r="V716" s="19"/>
      <c r="W716" s="22">
        <v>10240</v>
      </c>
      <c r="X716" s="22">
        <v>0</v>
      </c>
      <c r="Y716" s="19">
        <f t="shared" si="113"/>
        <v>0</v>
      </c>
      <c r="Z716" s="22">
        <v>0</v>
      </c>
      <c r="AA716" s="22"/>
      <c r="AB716" s="19">
        <f t="shared" si="114"/>
        <v>18760</v>
      </c>
      <c r="AC716" s="19">
        <f t="shared" si="115"/>
        <v>18760</v>
      </c>
      <c r="AD716" s="19">
        <f t="shared" si="116"/>
        <v>18760</v>
      </c>
      <c r="AE716" s="19" t="s">
        <v>53</v>
      </c>
      <c r="AF716" s="25">
        <v>18510</v>
      </c>
      <c r="AG716" s="31">
        <f t="shared" si="117"/>
        <v>1.3506212857914601E-2</v>
      </c>
      <c r="AH716" t="e">
        <f ca="1">IF(_xlfn.XLOOKUP(D716,'参考（不要动）'!A:A,'参考（不要动）'!B:B)&lt;1,"无养老金")</f>
        <v>#NAME?</v>
      </c>
      <c r="AI716" t="e">
        <f>IF(_xlfn.XLOOKUP(D716,'参考（不要动）'!D:D,'参考（不要动）'!E:E)&lt;1,"无公益岗工资")</f>
        <v>#N/A</v>
      </c>
      <c r="AJ716" t="e">
        <f ca="1">IF(_xlfn.XLOOKUP(D716,'参考（不要动）'!G:G,'参考（不要动）'!H:H)&lt;1,"无其他工资")</f>
        <v>#NAME?</v>
      </c>
      <c r="AK716" t="e">
        <f>IF(_xlfn.XLOOKUP(D716,'参考（不要动）'!J:J,'参考（不要动）'!K:K)&lt;1,"无低保金")</f>
        <v>#N/A</v>
      </c>
      <c r="AL716" t="e">
        <f>IF(_xlfn.XLOOKUP(D716,'参考（不要动）'!M:M,'参考（不要动）'!N:N)&lt;1,"无五保金")</f>
        <v>#N/A</v>
      </c>
      <c r="AM716" t="e">
        <f>IF(_xlfn.XLOOKUP(D716,'参考（不要动）'!P:P,'参考（不要动）'!Q:Q)&lt;1,"无产业奖励2000元")</f>
        <v>#N/A</v>
      </c>
      <c r="AN716" t="e">
        <f>_xlfn.XLOOKUP(D716,'参考（不要动）'!S:S,'参考（不要动）'!W:W)</f>
        <v>#N/A</v>
      </c>
      <c r="AO716" t="str">
        <f t="shared" si="118"/>
        <v>合格</v>
      </c>
      <c r="AP716" s="31" t="e">
        <f t="shared" si="119"/>
        <v>#DIV/0!</v>
      </c>
      <c r="AQ716" s="31" t="e">
        <f t="shared" si="110"/>
        <v>#DIV/0!</v>
      </c>
    </row>
    <row r="717" spans="1:43" ht="15">
      <c r="A717" s="18">
        <v>715</v>
      </c>
      <c r="B717" s="19" t="s">
        <v>2914</v>
      </c>
      <c r="C717" s="19" t="s">
        <v>3018</v>
      </c>
      <c r="D717" s="19" t="s">
        <v>3019</v>
      </c>
      <c r="E717" s="19" t="s">
        <v>3020</v>
      </c>
      <c r="F717" s="19" t="s">
        <v>3021</v>
      </c>
      <c r="G717" s="51" t="s">
        <v>3018</v>
      </c>
      <c r="H717" s="19">
        <v>1</v>
      </c>
      <c r="I717" s="19">
        <v>1</v>
      </c>
      <c r="J717" s="19" t="s">
        <v>47</v>
      </c>
      <c r="K717" s="19">
        <f t="shared" si="111"/>
        <v>0</v>
      </c>
      <c r="L717" s="19"/>
      <c r="M717" s="22">
        <v>0</v>
      </c>
      <c r="N717" s="22">
        <v>9900</v>
      </c>
      <c r="O717" s="19">
        <f t="shared" si="112"/>
        <v>10520</v>
      </c>
      <c r="P717" s="19"/>
      <c r="Q717" s="19"/>
      <c r="R717" s="19">
        <v>1920</v>
      </c>
      <c r="S717" s="19"/>
      <c r="T717" s="19"/>
      <c r="U717" s="19"/>
      <c r="V717" s="19"/>
      <c r="W717" s="22">
        <v>8600</v>
      </c>
      <c r="X717" s="22">
        <v>0</v>
      </c>
      <c r="Y717" s="19">
        <f t="shared" si="113"/>
        <v>0</v>
      </c>
      <c r="Z717" s="22">
        <v>0</v>
      </c>
      <c r="AA717" s="22"/>
      <c r="AB717" s="19">
        <f t="shared" si="114"/>
        <v>20420</v>
      </c>
      <c r="AC717" s="19">
        <f t="shared" si="115"/>
        <v>20420</v>
      </c>
      <c r="AD717" s="19">
        <f t="shared" si="116"/>
        <v>20420</v>
      </c>
      <c r="AE717" s="19" t="s">
        <v>53</v>
      </c>
      <c r="AF717" s="25">
        <v>20360</v>
      </c>
      <c r="AG717" s="31">
        <f t="shared" si="117"/>
        <v>2.9469548133595298E-3</v>
      </c>
      <c r="AH717" t="e">
        <f ca="1">IF(_xlfn.XLOOKUP(D717,'参考（不要动）'!A:A,'参考（不要动）'!B:B)&lt;1,"无养老金")</f>
        <v>#NAME?</v>
      </c>
      <c r="AI717" t="e">
        <f>IF(_xlfn.XLOOKUP(D717,'参考（不要动）'!D:D,'参考（不要动）'!E:E)&lt;1,"无公益岗工资")</f>
        <v>#N/A</v>
      </c>
      <c r="AJ717" t="e">
        <f ca="1">IF(_xlfn.XLOOKUP(D717,'参考（不要动）'!G:G,'参考（不要动）'!H:H)&lt;1,"无其他工资")</f>
        <v>#NAME?</v>
      </c>
      <c r="AK717" t="e">
        <f>IF(_xlfn.XLOOKUP(D717,'参考（不要动）'!J:J,'参考（不要动）'!K:K)&lt;1,"无低保金")</f>
        <v>#N/A</v>
      </c>
      <c r="AL717" t="e">
        <f>IF(_xlfn.XLOOKUP(D717,'参考（不要动）'!M:M,'参考（不要动）'!N:N)&lt;1,"无五保金")</f>
        <v>#N/A</v>
      </c>
      <c r="AM717" t="e">
        <f>IF(_xlfn.XLOOKUP(D717,'参考（不要动）'!P:P,'参考（不要动）'!Q:Q)&lt;1,"无产业奖励2000元")</f>
        <v>#N/A</v>
      </c>
      <c r="AN717" t="e">
        <f>_xlfn.XLOOKUP(D717,'参考（不要动）'!S:S,'参考（不要动）'!W:W)</f>
        <v>#N/A</v>
      </c>
      <c r="AO717" t="str">
        <f t="shared" si="118"/>
        <v>合格</v>
      </c>
      <c r="AP717" s="31" t="e">
        <f t="shared" si="119"/>
        <v>#DIV/0!</v>
      </c>
      <c r="AQ717" s="31" t="e">
        <f t="shared" si="110"/>
        <v>#DIV/0!</v>
      </c>
    </row>
    <row r="718" spans="1:43" ht="15">
      <c r="A718" s="18">
        <v>716</v>
      </c>
      <c r="B718" s="19" t="s">
        <v>2914</v>
      </c>
      <c r="C718" s="19" t="s">
        <v>3022</v>
      </c>
      <c r="D718" s="19" t="s">
        <v>3023</v>
      </c>
      <c r="E718" s="19" t="s">
        <v>3024</v>
      </c>
      <c r="F718" s="19" t="s">
        <v>3025</v>
      </c>
      <c r="G718" s="51" t="s">
        <v>3022</v>
      </c>
      <c r="H718" s="19">
        <v>2</v>
      </c>
      <c r="I718" s="19">
        <v>2</v>
      </c>
      <c r="J718" s="19" t="s">
        <v>47</v>
      </c>
      <c r="K718" s="19">
        <f t="shared" si="111"/>
        <v>0</v>
      </c>
      <c r="L718" s="19"/>
      <c r="M718" s="22">
        <v>0</v>
      </c>
      <c r="N718" s="22">
        <v>27500</v>
      </c>
      <c r="O718" s="19">
        <f t="shared" si="112"/>
        <v>14840</v>
      </c>
      <c r="P718" s="19"/>
      <c r="Q718" s="19"/>
      <c r="R718" s="19">
        <v>3840</v>
      </c>
      <c r="S718" s="19"/>
      <c r="T718" s="19"/>
      <c r="U718" s="19"/>
      <c r="V718" s="19"/>
      <c r="W718" s="22">
        <v>11000</v>
      </c>
      <c r="X718" s="22">
        <v>0</v>
      </c>
      <c r="Y718" s="19">
        <f t="shared" si="113"/>
        <v>0</v>
      </c>
      <c r="Z718" s="22">
        <v>0</v>
      </c>
      <c r="AA718" s="22"/>
      <c r="AB718" s="19">
        <f t="shared" si="114"/>
        <v>42340</v>
      </c>
      <c r="AC718" s="19">
        <f t="shared" si="115"/>
        <v>42340</v>
      </c>
      <c r="AD718" s="19">
        <f t="shared" si="116"/>
        <v>21170</v>
      </c>
      <c r="AE718" s="19" t="s">
        <v>53</v>
      </c>
      <c r="AF718" s="25">
        <v>21015</v>
      </c>
      <c r="AG718" s="31">
        <f t="shared" si="117"/>
        <v>7.3756840352129397E-3</v>
      </c>
      <c r="AH718" t="e">
        <f ca="1">IF(_xlfn.XLOOKUP(D718,'参考（不要动）'!A:A,'参考（不要动）'!B:B)&lt;1,"无养老金")</f>
        <v>#NAME?</v>
      </c>
      <c r="AI718" t="e">
        <f>IF(_xlfn.XLOOKUP(D718,'参考（不要动）'!D:D,'参考（不要动）'!E:E)&lt;1,"无公益岗工资")</f>
        <v>#N/A</v>
      </c>
      <c r="AJ718" t="e">
        <f ca="1">IF(_xlfn.XLOOKUP(D718,'参考（不要动）'!G:G,'参考（不要动）'!H:H)&lt;1,"无其他工资")</f>
        <v>#NAME?</v>
      </c>
      <c r="AK718" t="e">
        <f>IF(_xlfn.XLOOKUP(D718,'参考（不要动）'!J:J,'参考（不要动）'!K:K)&lt;1,"无低保金")</f>
        <v>#N/A</v>
      </c>
      <c r="AL718" t="e">
        <f>IF(_xlfn.XLOOKUP(D718,'参考（不要动）'!M:M,'参考（不要动）'!N:N)&lt;1,"无五保金")</f>
        <v>#N/A</v>
      </c>
      <c r="AM718" t="e">
        <f>IF(_xlfn.XLOOKUP(D718,'参考（不要动）'!P:P,'参考（不要动）'!Q:Q)&lt;1,"无产业奖励2000元")</f>
        <v>#N/A</v>
      </c>
      <c r="AN718" t="e">
        <f>_xlfn.XLOOKUP(D718,'参考（不要动）'!S:S,'参考（不要动）'!W:W)</f>
        <v>#N/A</v>
      </c>
      <c r="AO718" t="str">
        <f t="shared" si="118"/>
        <v>合格</v>
      </c>
      <c r="AP718" s="31" t="e">
        <f t="shared" si="119"/>
        <v>#DIV/0!</v>
      </c>
      <c r="AQ718" s="31" t="e">
        <f t="shared" si="110"/>
        <v>#DIV/0!</v>
      </c>
    </row>
    <row r="719" spans="1:43" ht="15">
      <c r="A719" s="18">
        <v>717</v>
      </c>
      <c r="B719" s="19" t="s">
        <v>2914</v>
      </c>
      <c r="C719" s="19" t="s">
        <v>3026</v>
      </c>
      <c r="D719" s="19" t="s">
        <v>3027</v>
      </c>
      <c r="E719" s="19" t="s">
        <v>3028</v>
      </c>
      <c r="F719" s="19" t="s">
        <v>3029</v>
      </c>
      <c r="G719" s="51" t="s">
        <v>3030</v>
      </c>
      <c r="H719" s="19">
        <v>1</v>
      </c>
      <c r="I719" s="19">
        <v>1</v>
      </c>
      <c r="J719" s="19" t="s">
        <v>47</v>
      </c>
      <c r="K719" s="19">
        <f t="shared" si="111"/>
        <v>0</v>
      </c>
      <c r="L719" s="19"/>
      <c r="M719" s="22">
        <v>0</v>
      </c>
      <c r="N719" s="22">
        <v>5600</v>
      </c>
      <c r="O719" s="19">
        <f t="shared" si="112"/>
        <v>12120</v>
      </c>
      <c r="P719" s="19"/>
      <c r="Q719" s="19"/>
      <c r="R719" s="19">
        <v>1920</v>
      </c>
      <c r="S719" s="19"/>
      <c r="T719" s="19"/>
      <c r="U719" s="19"/>
      <c r="V719" s="19"/>
      <c r="W719" s="22">
        <v>10200</v>
      </c>
      <c r="X719" s="22">
        <v>0</v>
      </c>
      <c r="Y719" s="19">
        <f t="shared" si="113"/>
        <v>0</v>
      </c>
      <c r="Z719" s="22">
        <v>0</v>
      </c>
      <c r="AA719" s="22"/>
      <c r="AB719" s="19">
        <f t="shared" si="114"/>
        <v>17720</v>
      </c>
      <c r="AC719" s="19">
        <f t="shared" si="115"/>
        <v>17720</v>
      </c>
      <c r="AD719" s="19">
        <f t="shared" si="116"/>
        <v>17720</v>
      </c>
      <c r="AE719" s="19" t="s">
        <v>53</v>
      </c>
      <c r="AF719" s="25">
        <v>15830</v>
      </c>
      <c r="AG719" s="30">
        <f t="shared" si="117"/>
        <v>0.119393556538219</v>
      </c>
      <c r="AH719" t="e">
        <f ca="1">IF(_xlfn.XLOOKUP(D719,'参考（不要动）'!A:A,'参考（不要动）'!B:B)&lt;1,"无养老金")</f>
        <v>#NAME?</v>
      </c>
      <c r="AI719" t="e">
        <f>IF(_xlfn.XLOOKUP(D719,'参考（不要动）'!D:D,'参考（不要动）'!E:E)&lt;1,"无公益岗工资")</f>
        <v>#N/A</v>
      </c>
      <c r="AJ719" t="e">
        <f ca="1">IF(_xlfn.XLOOKUP(D719,'参考（不要动）'!G:G,'参考（不要动）'!H:H)&lt;1,"无其他工资")</f>
        <v>#NAME?</v>
      </c>
      <c r="AK719" t="e">
        <f>IF(_xlfn.XLOOKUP(D719,'参考（不要动）'!J:J,'参考（不要动）'!K:K)&lt;1,"无低保金")</f>
        <v>#N/A</v>
      </c>
      <c r="AL719" t="e">
        <f>IF(_xlfn.XLOOKUP(D719,'参考（不要动）'!M:M,'参考（不要动）'!N:N)&lt;1,"无五保金")</f>
        <v>#N/A</v>
      </c>
      <c r="AM719" t="e">
        <f>IF(_xlfn.XLOOKUP(D719,'参考（不要动）'!P:P,'参考（不要动）'!Q:Q)&lt;1,"无产业奖励2000元")</f>
        <v>#N/A</v>
      </c>
      <c r="AN719" t="e">
        <f>_xlfn.XLOOKUP(D719,'参考（不要动）'!S:S,'参考（不要动）'!W:W)</f>
        <v>#N/A</v>
      </c>
      <c r="AO719" t="str">
        <f t="shared" si="118"/>
        <v>合格</v>
      </c>
      <c r="AP719" s="31" t="e">
        <f t="shared" si="119"/>
        <v>#DIV/0!</v>
      </c>
      <c r="AQ719" s="31" t="e">
        <f t="shared" si="110"/>
        <v>#DIV/0!</v>
      </c>
    </row>
    <row r="720" spans="1:43" ht="15">
      <c r="A720" s="18">
        <v>718</v>
      </c>
      <c r="B720" s="19" t="s">
        <v>2914</v>
      </c>
      <c r="C720" s="19" t="s">
        <v>3031</v>
      </c>
      <c r="D720" s="19" t="s">
        <v>3032</v>
      </c>
      <c r="E720" s="19" t="s">
        <v>3033</v>
      </c>
      <c r="F720" s="19" t="s">
        <v>3034</v>
      </c>
      <c r="G720" s="51" t="s">
        <v>3031</v>
      </c>
      <c r="H720" s="19">
        <v>1</v>
      </c>
      <c r="I720" s="19">
        <v>1</v>
      </c>
      <c r="J720" s="19" t="s">
        <v>47</v>
      </c>
      <c r="K720" s="19">
        <f t="shared" si="111"/>
        <v>0</v>
      </c>
      <c r="L720" s="19"/>
      <c r="M720" s="22">
        <v>0</v>
      </c>
      <c r="N720" s="22">
        <v>3500</v>
      </c>
      <c r="O720" s="19">
        <f t="shared" si="112"/>
        <v>9130</v>
      </c>
      <c r="P720" s="19"/>
      <c r="Q720" s="19"/>
      <c r="R720" s="19">
        <v>1920</v>
      </c>
      <c r="S720" s="19"/>
      <c r="T720" s="19"/>
      <c r="U720" s="19"/>
      <c r="V720" s="19"/>
      <c r="W720" s="22">
        <v>7210</v>
      </c>
      <c r="X720" s="22">
        <v>0</v>
      </c>
      <c r="Y720" s="19">
        <f t="shared" si="113"/>
        <v>0</v>
      </c>
      <c r="Z720" s="22">
        <v>0</v>
      </c>
      <c r="AA720" s="22"/>
      <c r="AB720" s="19">
        <f t="shared" si="114"/>
        <v>12630</v>
      </c>
      <c r="AC720" s="19">
        <f t="shared" si="115"/>
        <v>12630</v>
      </c>
      <c r="AD720" s="19">
        <f t="shared" si="116"/>
        <v>12630</v>
      </c>
      <c r="AE720" s="19" t="s">
        <v>53</v>
      </c>
      <c r="AF720" s="25">
        <v>11425</v>
      </c>
      <c r="AG720" s="30">
        <f t="shared" si="117"/>
        <v>0.1054704595186</v>
      </c>
      <c r="AH720" t="e">
        <f ca="1">IF(_xlfn.XLOOKUP(D720,'参考（不要动）'!A:A,'参考（不要动）'!B:B)&lt;1,"无养老金")</f>
        <v>#NAME?</v>
      </c>
      <c r="AI720" t="e">
        <f>IF(_xlfn.XLOOKUP(D720,'参考（不要动）'!D:D,'参考（不要动）'!E:E)&lt;1,"无公益岗工资")</f>
        <v>#N/A</v>
      </c>
      <c r="AJ720" t="e">
        <f ca="1">IF(_xlfn.XLOOKUP(D720,'参考（不要动）'!G:G,'参考（不要动）'!H:H)&lt;1,"无其他工资")</f>
        <v>#NAME?</v>
      </c>
      <c r="AK720" t="e">
        <f>IF(_xlfn.XLOOKUP(D720,'参考（不要动）'!J:J,'参考（不要动）'!K:K)&lt;1,"无低保金")</f>
        <v>#N/A</v>
      </c>
      <c r="AL720" t="e">
        <f>IF(_xlfn.XLOOKUP(D720,'参考（不要动）'!M:M,'参考（不要动）'!N:N)&lt;1,"无五保金")</f>
        <v>#N/A</v>
      </c>
      <c r="AM720" t="e">
        <f>IF(_xlfn.XLOOKUP(D720,'参考（不要动）'!P:P,'参考（不要动）'!Q:Q)&lt;1,"无产业奖励2000元")</f>
        <v>#N/A</v>
      </c>
      <c r="AN720" t="e">
        <f>_xlfn.XLOOKUP(D720,'参考（不要动）'!S:S,'参考（不要动）'!W:W)</f>
        <v>#N/A</v>
      </c>
      <c r="AO720" t="str">
        <f t="shared" si="118"/>
        <v>合格</v>
      </c>
      <c r="AP720" s="31" t="e">
        <f t="shared" si="119"/>
        <v>#DIV/0!</v>
      </c>
      <c r="AQ720" s="31" t="e">
        <f t="shared" si="110"/>
        <v>#DIV/0!</v>
      </c>
    </row>
    <row r="721" spans="1:43" s="14" customFormat="1" ht="15">
      <c r="A721" s="41">
        <v>719</v>
      </c>
      <c r="B721" s="19" t="s">
        <v>2914</v>
      </c>
      <c r="C721" s="19" t="s">
        <v>3035</v>
      </c>
      <c r="D721" s="19" t="s">
        <v>3036</v>
      </c>
      <c r="E721" s="19" t="s">
        <v>3037</v>
      </c>
      <c r="F721" s="19" t="s">
        <v>3038</v>
      </c>
      <c r="G721" s="51" t="s">
        <v>3035</v>
      </c>
      <c r="H721" s="19">
        <v>1</v>
      </c>
      <c r="I721" s="19">
        <v>1</v>
      </c>
      <c r="J721" s="19" t="s">
        <v>47</v>
      </c>
      <c r="K721" s="19">
        <f t="shared" si="111"/>
        <v>8760</v>
      </c>
      <c r="L721" s="19">
        <v>8760</v>
      </c>
      <c r="M721" s="22"/>
      <c r="N721" s="22">
        <v>0</v>
      </c>
      <c r="O721" s="19">
        <f t="shared" si="112"/>
        <v>12520</v>
      </c>
      <c r="P721" s="19"/>
      <c r="Q721" s="19"/>
      <c r="R721" s="19">
        <v>1920</v>
      </c>
      <c r="S721" s="19"/>
      <c r="T721" s="19"/>
      <c r="U721" s="19"/>
      <c r="V721" s="19"/>
      <c r="W721" s="22">
        <v>10600</v>
      </c>
      <c r="X721" s="22">
        <v>32500</v>
      </c>
      <c r="Y721" s="19">
        <f t="shared" si="113"/>
        <v>16000</v>
      </c>
      <c r="Z721" s="22">
        <v>16000</v>
      </c>
      <c r="AA721" s="22"/>
      <c r="AB721" s="19">
        <f t="shared" si="114"/>
        <v>53780</v>
      </c>
      <c r="AC721" s="19">
        <f t="shared" si="115"/>
        <v>37780</v>
      </c>
      <c r="AD721" s="19">
        <f t="shared" si="116"/>
        <v>37780</v>
      </c>
      <c r="AE721" s="19" t="s">
        <v>48</v>
      </c>
      <c r="AF721" s="42">
        <v>37778.199999999997</v>
      </c>
      <c r="AG721" s="31">
        <f t="shared" si="117"/>
        <v>4.7646526303606603E-5</v>
      </c>
      <c r="AH721" t="e">
        <f ca="1">IF(_xlfn.XLOOKUP(D721,'参考（不要动）'!A:A,'参考（不要动）'!B:B)&lt;1,"无养老金")</f>
        <v>#NAME?</v>
      </c>
      <c r="AI721" t="b">
        <f>IF(_xlfn.XLOOKUP(D721,'参考（不要动）'!D:D,'参考（不要动）'!E:E)&lt;1,"无公益岗工资")</f>
        <v>0</v>
      </c>
      <c r="AJ721" t="e">
        <f ca="1">IF(_xlfn.XLOOKUP(D721,'参考（不要动）'!G:G,'参考（不要动）'!H:H)&lt;1,"无其他工资")</f>
        <v>#NAME?</v>
      </c>
      <c r="AK721" t="e">
        <f>IF(_xlfn.XLOOKUP(D721,'参考（不要动）'!J:J,'参考（不要动）'!K:K)&lt;1,"无低保金")</f>
        <v>#N/A</v>
      </c>
      <c r="AL721" t="e">
        <f>IF(_xlfn.XLOOKUP(D721,'参考（不要动）'!M:M,'参考（不要动）'!N:N)&lt;1,"无五保金")</f>
        <v>#N/A</v>
      </c>
      <c r="AM721" t="e">
        <f>IF(_xlfn.XLOOKUP(D721,'参考（不要动）'!P:P,'参考（不要动）'!Q:Q)&lt;1,"无产业奖励2000元")</f>
        <v>#N/A</v>
      </c>
      <c r="AN721" t="e">
        <f>_xlfn.XLOOKUP(D721,'参考（不要动）'!S:S,'参考（不要动）'!W:W)</f>
        <v>#N/A</v>
      </c>
      <c r="AO721" s="14" t="str">
        <f t="shared" si="118"/>
        <v>合格</v>
      </c>
      <c r="AP721" s="31">
        <f t="shared" si="119"/>
        <v>0.492307692307692</v>
      </c>
      <c r="AQ721" s="31" t="str">
        <f t="shared" si="110"/>
        <v>合格</v>
      </c>
    </row>
    <row r="722" spans="1:43" ht="15">
      <c r="A722" s="18">
        <v>720</v>
      </c>
      <c r="B722" s="19" t="s">
        <v>2914</v>
      </c>
      <c r="C722" s="19" t="s">
        <v>3039</v>
      </c>
      <c r="D722" s="19" t="s">
        <v>3040</v>
      </c>
      <c r="E722" s="19" t="s">
        <v>3041</v>
      </c>
      <c r="F722" s="19" t="s">
        <v>3042</v>
      </c>
      <c r="G722" s="51" t="s">
        <v>3043</v>
      </c>
      <c r="H722" s="19">
        <v>2</v>
      </c>
      <c r="I722" s="19">
        <v>2</v>
      </c>
      <c r="J722" s="19" t="s">
        <v>47</v>
      </c>
      <c r="K722" s="19">
        <f t="shared" si="111"/>
        <v>0</v>
      </c>
      <c r="L722" s="19"/>
      <c r="M722" s="22">
        <v>0</v>
      </c>
      <c r="N722" s="22">
        <v>0</v>
      </c>
      <c r="O722" s="19">
        <f t="shared" si="112"/>
        <v>9040.6</v>
      </c>
      <c r="P722" s="19"/>
      <c r="Q722" s="19"/>
      <c r="R722" s="19">
        <v>3840</v>
      </c>
      <c r="S722" s="19"/>
      <c r="T722" s="19"/>
      <c r="U722" s="19"/>
      <c r="V722" s="19"/>
      <c r="W722" s="22">
        <v>5200.6000000000004</v>
      </c>
      <c r="X722" s="22">
        <v>65600</v>
      </c>
      <c r="Y722" s="19">
        <f t="shared" si="113"/>
        <v>19000</v>
      </c>
      <c r="Z722" s="22">
        <v>19000</v>
      </c>
      <c r="AA722" s="22"/>
      <c r="AB722" s="19">
        <f t="shared" si="114"/>
        <v>74640.600000000006</v>
      </c>
      <c r="AC722" s="19">
        <f t="shared" si="115"/>
        <v>55640.6</v>
      </c>
      <c r="AD722" s="19">
        <f t="shared" si="116"/>
        <v>27820.3</v>
      </c>
      <c r="AE722" s="19" t="s">
        <v>53</v>
      </c>
      <c r="AF722" s="25">
        <v>26284.9</v>
      </c>
      <c r="AG722" s="31">
        <f t="shared" si="117"/>
        <v>5.8413766078623003E-2</v>
      </c>
      <c r="AH722" t="e">
        <f ca="1">IF(_xlfn.XLOOKUP(D722,'参考（不要动）'!A:A,'参考（不要动）'!B:B)&lt;1,"无养老金")</f>
        <v>#NAME?</v>
      </c>
      <c r="AI722" t="e">
        <f>IF(_xlfn.XLOOKUP(D722,'参考（不要动）'!D:D,'参考（不要动）'!E:E)&lt;1,"无公益岗工资")</f>
        <v>#N/A</v>
      </c>
      <c r="AJ722" t="e">
        <f ca="1">IF(_xlfn.XLOOKUP(D722,'参考（不要动）'!G:G,'参考（不要动）'!H:H)&lt;1,"无其他工资")</f>
        <v>#NAME?</v>
      </c>
      <c r="AK722" t="e">
        <f>IF(_xlfn.XLOOKUP(D722,'参考（不要动）'!J:J,'参考（不要动）'!K:K)&lt;1,"无低保金")</f>
        <v>#N/A</v>
      </c>
      <c r="AL722" t="e">
        <f>IF(_xlfn.XLOOKUP(D722,'参考（不要动）'!M:M,'参考（不要动）'!N:N)&lt;1,"无五保金")</f>
        <v>#N/A</v>
      </c>
      <c r="AM722" t="e">
        <f>IF(_xlfn.XLOOKUP(D722,'参考（不要动）'!P:P,'参考（不要动）'!Q:Q)&lt;1,"无产业奖励2000元")</f>
        <v>#N/A</v>
      </c>
      <c r="AN722" t="e">
        <f>_xlfn.XLOOKUP(D722,'参考（不要动）'!S:S,'参考（不要动）'!W:W)</f>
        <v>#N/A</v>
      </c>
      <c r="AO722" t="str">
        <f t="shared" si="118"/>
        <v>合格</v>
      </c>
      <c r="AP722" s="31">
        <f t="shared" si="119"/>
        <v>0.28963414634146301</v>
      </c>
      <c r="AQ722" s="31" t="str">
        <f t="shared" si="110"/>
        <v>合格</v>
      </c>
    </row>
    <row r="723" spans="1:43" ht="15">
      <c r="A723" s="18">
        <v>721</v>
      </c>
      <c r="B723" s="19" t="s">
        <v>2914</v>
      </c>
      <c r="C723" s="19" t="s">
        <v>3044</v>
      </c>
      <c r="D723" s="19" t="s">
        <v>3045</v>
      </c>
      <c r="E723" s="19" t="s">
        <v>3046</v>
      </c>
      <c r="F723" s="19" t="s">
        <v>3047</v>
      </c>
      <c r="G723" s="51" t="s">
        <v>3048</v>
      </c>
      <c r="H723" s="19">
        <v>2</v>
      </c>
      <c r="I723" s="19">
        <v>2</v>
      </c>
      <c r="J723" s="19" t="s">
        <v>47</v>
      </c>
      <c r="K723" s="19">
        <f t="shared" si="111"/>
        <v>0</v>
      </c>
      <c r="L723" s="19"/>
      <c r="M723" s="22">
        <v>0</v>
      </c>
      <c r="N723" s="22">
        <v>0</v>
      </c>
      <c r="O723" s="19">
        <f t="shared" si="112"/>
        <v>16265</v>
      </c>
      <c r="P723" s="19">
        <v>4295</v>
      </c>
      <c r="Q723" s="19"/>
      <c r="R723" s="19">
        <v>3840</v>
      </c>
      <c r="S723" s="19"/>
      <c r="T723" s="19"/>
      <c r="U723" s="19"/>
      <c r="V723" s="19"/>
      <c r="W723" s="22">
        <v>8130</v>
      </c>
      <c r="X723" s="22">
        <v>114065</v>
      </c>
      <c r="Y723" s="19">
        <f t="shared" si="113"/>
        <v>65000</v>
      </c>
      <c r="Z723" s="22">
        <v>65000</v>
      </c>
      <c r="AA723" s="22"/>
      <c r="AB723" s="19">
        <f t="shared" si="114"/>
        <v>130330</v>
      </c>
      <c r="AC723" s="19">
        <f t="shared" si="115"/>
        <v>65330</v>
      </c>
      <c r="AD723" s="19">
        <f t="shared" si="116"/>
        <v>32665</v>
      </c>
      <c r="AE723" s="19" t="s">
        <v>48</v>
      </c>
      <c r="AF723" s="25">
        <v>30204</v>
      </c>
      <c r="AG723" s="30">
        <f t="shared" si="117"/>
        <v>8.1479274268308796E-2</v>
      </c>
      <c r="AH723" t="e">
        <f ca="1">IF(_xlfn.XLOOKUP(D723,'参考（不要动）'!A:A,'参考（不要动）'!B:B)&lt;1,"无养老金")</f>
        <v>#NAME?</v>
      </c>
      <c r="AI723" t="e">
        <f>IF(_xlfn.XLOOKUP(D723,'参考（不要动）'!D:D,'参考（不要动）'!E:E)&lt;1,"无公益岗工资")</f>
        <v>#N/A</v>
      </c>
      <c r="AJ723" t="e">
        <f ca="1">IF(_xlfn.XLOOKUP(D723,'参考（不要动）'!G:G,'参考（不要动）'!H:H)&lt;1,"无其他工资")</f>
        <v>#NAME?</v>
      </c>
      <c r="AK723" t="b">
        <f>IF(_xlfn.XLOOKUP(D723,'参考（不要动）'!J:J,'参考（不要动）'!K:K)&lt;1,"无低保金")</f>
        <v>0</v>
      </c>
      <c r="AL723" t="e">
        <f>IF(_xlfn.XLOOKUP(D723,'参考（不要动）'!M:M,'参考（不要动）'!N:N)&lt;1,"无五保金")</f>
        <v>#N/A</v>
      </c>
      <c r="AM723" t="e">
        <f>IF(_xlfn.XLOOKUP(D723,'参考（不要动）'!P:P,'参考（不要动）'!Q:Q)&lt;1,"无产业奖励2000元")</f>
        <v>#N/A</v>
      </c>
      <c r="AN723" t="e">
        <f>_xlfn.XLOOKUP(D723,'参考（不要动）'!S:S,'参考（不要动）'!W:W)</f>
        <v>#N/A</v>
      </c>
      <c r="AO723" t="str">
        <f t="shared" si="118"/>
        <v>合格</v>
      </c>
      <c r="AP723" s="31">
        <f t="shared" si="119"/>
        <v>0.56985052382413504</v>
      </c>
      <c r="AQ723" s="31" t="str">
        <f t="shared" si="110"/>
        <v>合格</v>
      </c>
    </row>
    <row r="724" spans="1:43" ht="15">
      <c r="A724" s="18">
        <v>722</v>
      </c>
      <c r="B724" s="19" t="s">
        <v>2914</v>
      </c>
      <c r="C724" s="19" t="s">
        <v>3049</v>
      </c>
      <c r="D724" s="19" t="s">
        <v>3050</v>
      </c>
      <c r="E724" s="19" t="s">
        <v>3051</v>
      </c>
      <c r="F724" s="19" t="s">
        <v>3052</v>
      </c>
      <c r="G724" s="51" t="s">
        <v>3049</v>
      </c>
      <c r="H724" s="19">
        <v>4</v>
      </c>
      <c r="I724" s="19">
        <v>4</v>
      </c>
      <c r="J724" s="19" t="s">
        <v>47</v>
      </c>
      <c r="K724" s="19">
        <f t="shared" si="111"/>
        <v>74000</v>
      </c>
      <c r="L724" s="19"/>
      <c r="M724" s="22">
        <v>74000</v>
      </c>
      <c r="N724" s="22">
        <v>0</v>
      </c>
      <c r="O724" s="19">
        <f t="shared" si="112"/>
        <v>16972.7</v>
      </c>
      <c r="P724" s="19"/>
      <c r="Q724" s="19"/>
      <c r="R724" s="19">
        <v>1920</v>
      </c>
      <c r="S724" s="19"/>
      <c r="T724" s="19"/>
      <c r="U724" s="19"/>
      <c r="V724" s="19"/>
      <c r="W724" s="22">
        <v>15052.7</v>
      </c>
      <c r="X724" s="22">
        <v>67300</v>
      </c>
      <c r="Y724" s="19">
        <f t="shared" si="113"/>
        <v>35800</v>
      </c>
      <c r="Z724" s="22">
        <v>35800</v>
      </c>
      <c r="AA724" s="22"/>
      <c r="AB724" s="19">
        <f t="shared" si="114"/>
        <v>158272.70000000001</v>
      </c>
      <c r="AC724" s="19">
        <f t="shared" si="115"/>
        <v>122472.7</v>
      </c>
      <c r="AD724" s="19">
        <f t="shared" si="116"/>
        <v>30618.174999999999</v>
      </c>
      <c r="AE724" s="19" t="s">
        <v>48</v>
      </c>
      <c r="AF724" s="25">
        <v>28976.35</v>
      </c>
      <c r="AG724" s="31">
        <f t="shared" si="117"/>
        <v>5.6660863083169602E-2</v>
      </c>
      <c r="AH724" t="e">
        <f ca="1">IF(_xlfn.XLOOKUP(D724,'参考（不要动）'!A:A,'参考（不要动）'!B:B)&lt;1,"无养老金")</f>
        <v>#NAME?</v>
      </c>
      <c r="AI724" t="e">
        <f>IF(_xlfn.XLOOKUP(D724,'参考（不要动）'!D:D,'参考（不要动）'!E:E)&lt;1,"无公益岗工资")</f>
        <v>#N/A</v>
      </c>
      <c r="AJ724" t="e">
        <f ca="1">IF(_xlfn.XLOOKUP(D724,'参考（不要动）'!G:G,'参考（不要动）'!H:H)&lt;1,"无其他工资")</f>
        <v>#NAME?</v>
      </c>
      <c r="AK724" t="e">
        <f>IF(_xlfn.XLOOKUP(D724,'参考（不要动）'!J:J,'参考（不要动）'!K:K)&lt;1,"无低保金")</f>
        <v>#N/A</v>
      </c>
      <c r="AL724" t="e">
        <f>IF(_xlfn.XLOOKUP(D724,'参考（不要动）'!M:M,'参考（不要动）'!N:N)&lt;1,"无五保金")</f>
        <v>#N/A</v>
      </c>
      <c r="AM724" t="e">
        <f>IF(_xlfn.XLOOKUP(D724,'参考（不要动）'!P:P,'参考（不要动）'!Q:Q)&lt;1,"无产业奖励2000元")</f>
        <v>#N/A</v>
      </c>
      <c r="AN724" t="e">
        <f>_xlfn.XLOOKUP(D724,'参考（不要动）'!S:S,'参考（不要动）'!W:W)</f>
        <v>#N/A</v>
      </c>
      <c r="AO724" t="str">
        <f t="shared" si="118"/>
        <v>合格</v>
      </c>
      <c r="AP724" s="31">
        <f t="shared" si="119"/>
        <v>0.531946508172363</v>
      </c>
      <c r="AQ724" s="31" t="str">
        <f t="shared" si="110"/>
        <v>合格</v>
      </c>
    </row>
    <row r="725" spans="1:43" ht="15">
      <c r="A725" s="18">
        <v>723</v>
      </c>
      <c r="B725" s="19" t="s">
        <v>2914</v>
      </c>
      <c r="C725" s="19" t="s">
        <v>3053</v>
      </c>
      <c r="D725" s="19" t="s">
        <v>3054</v>
      </c>
      <c r="E725" s="19" t="s">
        <v>3055</v>
      </c>
      <c r="F725" s="19" t="s">
        <v>3056</v>
      </c>
      <c r="G725" s="51" t="s">
        <v>3053</v>
      </c>
      <c r="H725" s="19">
        <v>2</v>
      </c>
      <c r="I725" s="19">
        <v>2</v>
      </c>
      <c r="J725" s="19" t="s">
        <v>47</v>
      </c>
      <c r="K725" s="19">
        <f t="shared" si="111"/>
        <v>8760</v>
      </c>
      <c r="L725" s="19">
        <v>8760</v>
      </c>
      <c r="M725" s="22"/>
      <c r="N725" s="22">
        <v>0</v>
      </c>
      <c r="O725" s="19">
        <f t="shared" si="112"/>
        <v>13488</v>
      </c>
      <c r="P725" s="19"/>
      <c r="Q725" s="19"/>
      <c r="R725" s="19">
        <v>3840</v>
      </c>
      <c r="S725" s="19"/>
      <c r="T725" s="19"/>
      <c r="U725" s="19"/>
      <c r="V725" s="19"/>
      <c r="W725" s="22">
        <v>9648</v>
      </c>
      <c r="X725" s="22">
        <v>92000</v>
      </c>
      <c r="Y725" s="19">
        <f t="shared" si="113"/>
        <v>51000</v>
      </c>
      <c r="Z725" s="22">
        <v>51000</v>
      </c>
      <c r="AA725" s="22"/>
      <c r="AB725" s="19">
        <f t="shared" si="114"/>
        <v>114248</v>
      </c>
      <c r="AC725" s="19">
        <f t="shared" si="115"/>
        <v>63248</v>
      </c>
      <c r="AD725" s="19">
        <f t="shared" si="116"/>
        <v>31624</v>
      </c>
      <c r="AE725" s="19" t="s">
        <v>48</v>
      </c>
      <c r="AF725" s="25">
        <v>29474</v>
      </c>
      <c r="AG725" s="31">
        <f t="shared" si="117"/>
        <v>7.2945647010924902E-2</v>
      </c>
      <c r="AH725" t="e">
        <f ca="1">IF(_xlfn.XLOOKUP(D725,'参考（不要动）'!A:A,'参考（不要动）'!B:B)&lt;1,"无养老金")</f>
        <v>#NAME?</v>
      </c>
      <c r="AI725" t="b">
        <f>IF(_xlfn.XLOOKUP(D725,'参考（不要动）'!D:D,'参考（不要动）'!E:E)&lt;1,"无公益岗工资")</f>
        <v>0</v>
      </c>
      <c r="AJ725" t="e">
        <f ca="1">IF(_xlfn.XLOOKUP(D725,'参考（不要动）'!G:G,'参考（不要动）'!H:H)&lt;1,"无其他工资")</f>
        <v>#NAME?</v>
      </c>
      <c r="AK725" t="e">
        <f>IF(_xlfn.XLOOKUP(D725,'参考（不要动）'!J:J,'参考（不要动）'!K:K)&lt;1,"无低保金")</f>
        <v>#N/A</v>
      </c>
      <c r="AL725" t="e">
        <f>IF(_xlfn.XLOOKUP(D725,'参考（不要动）'!M:M,'参考（不要动）'!N:N)&lt;1,"无五保金")</f>
        <v>#N/A</v>
      </c>
      <c r="AM725" t="e">
        <f>IF(_xlfn.XLOOKUP(D725,'参考（不要动）'!P:P,'参考（不要动）'!Q:Q)&lt;1,"无产业奖励2000元")</f>
        <v>#N/A</v>
      </c>
      <c r="AN725" t="e">
        <f>_xlfn.XLOOKUP(D725,'参考（不要动）'!S:S,'参考（不要动）'!W:W)</f>
        <v>#N/A</v>
      </c>
      <c r="AO725" t="str">
        <f t="shared" si="118"/>
        <v>合格</v>
      </c>
      <c r="AP725" s="31">
        <f t="shared" si="119"/>
        <v>0.55434782608695699</v>
      </c>
      <c r="AQ725" s="31" t="str">
        <f t="shared" si="110"/>
        <v>合格</v>
      </c>
    </row>
    <row r="726" spans="1:43" ht="15">
      <c r="A726" s="18">
        <v>724</v>
      </c>
      <c r="B726" s="19" t="s">
        <v>2914</v>
      </c>
      <c r="C726" s="19" t="s">
        <v>3057</v>
      </c>
      <c r="D726" s="19" t="s">
        <v>3058</v>
      </c>
      <c r="E726" s="19" t="s">
        <v>3059</v>
      </c>
      <c r="F726" s="19" t="s">
        <v>3060</v>
      </c>
      <c r="G726" s="51" t="s">
        <v>3057</v>
      </c>
      <c r="H726" s="19">
        <v>1</v>
      </c>
      <c r="I726" s="19">
        <v>1</v>
      </c>
      <c r="J726" s="19" t="s">
        <v>47</v>
      </c>
      <c r="K726" s="19">
        <f t="shared" si="111"/>
        <v>0</v>
      </c>
      <c r="L726" s="19"/>
      <c r="M726" s="22">
        <v>0</v>
      </c>
      <c r="N726" s="22">
        <v>13000</v>
      </c>
      <c r="O726" s="19">
        <f t="shared" si="112"/>
        <v>11520</v>
      </c>
      <c r="P726" s="19">
        <v>4295</v>
      </c>
      <c r="Q726" s="19"/>
      <c r="R726" s="19">
        <v>1920</v>
      </c>
      <c r="S726" s="19"/>
      <c r="T726" s="19"/>
      <c r="U726" s="19"/>
      <c r="V726" s="19"/>
      <c r="W726" s="22">
        <v>5305</v>
      </c>
      <c r="X726" s="22">
        <v>0</v>
      </c>
      <c r="Y726" s="19">
        <f t="shared" si="113"/>
        <v>0</v>
      </c>
      <c r="Z726" s="22">
        <v>0</v>
      </c>
      <c r="AA726" s="22"/>
      <c r="AB726" s="19">
        <f t="shared" si="114"/>
        <v>24520</v>
      </c>
      <c r="AC726" s="19">
        <f t="shared" si="115"/>
        <v>24520</v>
      </c>
      <c r="AD726" s="19">
        <f t="shared" si="116"/>
        <v>24520</v>
      </c>
      <c r="AE726" s="19" t="s">
        <v>53</v>
      </c>
      <c r="AF726" s="25">
        <v>22180</v>
      </c>
      <c r="AG726" s="30">
        <f t="shared" si="117"/>
        <v>0.105500450856628</v>
      </c>
      <c r="AH726" t="e">
        <f ca="1">IF(_xlfn.XLOOKUP(D726,'参考（不要动）'!A:A,'参考（不要动）'!B:B)&lt;1,"无养老金")</f>
        <v>#NAME?</v>
      </c>
      <c r="AI726" t="e">
        <f>IF(_xlfn.XLOOKUP(D726,'参考（不要动）'!D:D,'参考（不要动）'!E:E)&lt;1,"无公益岗工资")</f>
        <v>#N/A</v>
      </c>
      <c r="AJ726" t="e">
        <f ca="1">IF(_xlfn.XLOOKUP(D726,'参考（不要动）'!G:G,'参考（不要动）'!H:H)&lt;1,"无其他工资")</f>
        <v>#NAME?</v>
      </c>
      <c r="AK726" t="b">
        <f>IF(_xlfn.XLOOKUP(D726,'参考（不要动）'!J:J,'参考（不要动）'!K:K)&lt;1,"无低保金")</f>
        <v>0</v>
      </c>
      <c r="AL726" t="e">
        <f>IF(_xlfn.XLOOKUP(D726,'参考（不要动）'!M:M,'参考（不要动）'!N:N)&lt;1,"无五保金")</f>
        <v>#N/A</v>
      </c>
      <c r="AM726" t="e">
        <f>IF(_xlfn.XLOOKUP(D726,'参考（不要动）'!P:P,'参考（不要动）'!Q:Q)&lt;1,"无产业奖励2000元")</f>
        <v>#N/A</v>
      </c>
      <c r="AN726" t="e">
        <f>_xlfn.XLOOKUP(D726,'参考（不要动）'!S:S,'参考（不要动）'!W:W)</f>
        <v>#N/A</v>
      </c>
      <c r="AO726" t="str">
        <f t="shared" si="118"/>
        <v>合格</v>
      </c>
      <c r="AP726" s="31" t="e">
        <f t="shared" si="119"/>
        <v>#DIV/0!</v>
      </c>
      <c r="AQ726" s="31" t="e">
        <f t="shared" si="110"/>
        <v>#DIV/0!</v>
      </c>
    </row>
    <row r="727" spans="1:43" ht="15">
      <c r="A727" s="18">
        <v>725</v>
      </c>
      <c r="B727" s="19" t="s">
        <v>3061</v>
      </c>
      <c r="C727" s="19" t="s">
        <v>3062</v>
      </c>
      <c r="D727" s="19" t="s">
        <v>3063</v>
      </c>
      <c r="E727" s="19" t="s">
        <v>3064</v>
      </c>
      <c r="F727" s="19" t="s">
        <v>3065</v>
      </c>
      <c r="G727" s="51" t="s">
        <v>3062</v>
      </c>
      <c r="H727" s="19">
        <v>2</v>
      </c>
      <c r="I727" s="19">
        <v>2</v>
      </c>
      <c r="J727" s="19" t="s">
        <v>47</v>
      </c>
      <c r="K727" s="19">
        <f t="shared" si="111"/>
        <v>0</v>
      </c>
      <c r="L727" s="19"/>
      <c r="M727" s="19"/>
      <c r="N727" s="19"/>
      <c r="O727" s="19">
        <f t="shared" si="112"/>
        <v>12020.57</v>
      </c>
      <c r="P727" s="19">
        <v>4895</v>
      </c>
      <c r="Q727" s="19"/>
      <c r="R727" s="19">
        <v>3720</v>
      </c>
      <c r="S727" s="19"/>
      <c r="T727" s="19"/>
      <c r="U727" s="19"/>
      <c r="V727" s="19"/>
      <c r="W727" s="19">
        <v>3405.57</v>
      </c>
      <c r="X727" s="19">
        <v>59380</v>
      </c>
      <c r="Y727" s="19">
        <f t="shared" si="113"/>
        <v>21850</v>
      </c>
      <c r="Z727" s="19">
        <v>21850</v>
      </c>
      <c r="AA727" s="19"/>
      <c r="AB727" s="19">
        <f t="shared" si="114"/>
        <v>71400.570000000007</v>
      </c>
      <c r="AC727" s="19">
        <f t="shared" si="115"/>
        <v>49550.57</v>
      </c>
      <c r="AD727" s="19">
        <f t="shared" si="116"/>
        <v>24775.285</v>
      </c>
      <c r="AE727" s="19" t="s">
        <v>53</v>
      </c>
      <c r="AF727" s="25">
        <v>24751.08</v>
      </c>
      <c r="AG727" s="31">
        <f t="shared" si="117"/>
        <v>9.7793712435974896E-4</v>
      </c>
      <c r="AH727" t="e">
        <f ca="1">IF(_xlfn.XLOOKUP(D727,'参考（不要动）'!A:A,'参考（不要动）'!B:B)&lt;1,"无养老金")</f>
        <v>#NAME?</v>
      </c>
      <c r="AI727" t="e">
        <f>IF(_xlfn.XLOOKUP(D727,'参考（不要动）'!D:D,'参考（不要动）'!E:E)&lt;1,"无公益岗工资")</f>
        <v>#N/A</v>
      </c>
      <c r="AJ727" t="e">
        <f ca="1">IF(_xlfn.XLOOKUP(D727,'参考（不要动）'!G:G,'参考（不要动）'!H:H)&lt;1,"无其他工资")</f>
        <v>#NAME?</v>
      </c>
      <c r="AK727" t="b">
        <f>IF(_xlfn.XLOOKUP(D727,'参考（不要动）'!J:J,'参考（不要动）'!K:K)&lt;1,"无低保金")</f>
        <v>0</v>
      </c>
      <c r="AL727" t="e">
        <f>IF(_xlfn.XLOOKUP(D727,'参考（不要动）'!M:M,'参考（不要动）'!N:N)&lt;1,"无五保金")</f>
        <v>#N/A</v>
      </c>
      <c r="AM727" t="e">
        <f>IF(_xlfn.XLOOKUP(D727,'参考（不要动）'!P:P,'参考（不要动）'!Q:Q)&lt;1,"无产业奖励2000元")</f>
        <v>#N/A</v>
      </c>
      <c r="AN727" t="e">
        <f>_xlfn.XLOOKUP(D727,'参考（不要动）'!S:S,'参考（不要动）'!W:W)</f>
        <v>#N/A</v>
      </c>
      <c r="AO727" t="str">
        <f t="shared" si="118"/>
        <v>合格</v>
      </c>
      <c r="AP727" s="31">
        <f t="shared" si="119"/>
        <v>0.36796901313573599</v>
      </c>
      <c r="AQ727" s="31" t="str">
        <f t="shared" si="110"/>
        <v>合格</v>
      </c>
    </row>
    <row r="728" spans="1:43" ht="15">
      <c r="A728" s="18">
        <v>726</v>
      </c>
      <c r="B728" s="19" t="s">
        <v>3061</v>
      </c>
      <c r="C728" s="19" t="s">
        <v>3066</v>
      </c>
      <c r="D728" s="19" t="s">
        <v>3067</v>
      </c>
      <c r="E728" s="19" t="s">
        <v>3068</v>
      </c>
      <c r="F728" s="19" t="s">
        <v>3069</v>
      </c>
      <c r="G728" s="51" t="s">
        <v>3066</v>
      </c>
      <c r="H728" s="19">
        <v>2</v>
      </c>
      <c r="I728" s="19">
        <v>2</v>
      </c>
      <c r="J728" s="19" t="s">
        <v>47</v>
      </c>
      <c r="K728" s="19">
        <f t="shared" si="111"/>
        <v>8760</v>
      </c>
      <c r="L728" s="19">
        <v>8760</v>
      </c>
      <c r="M728" s="19"/>
      <c r="N728" s="19">
        <v>6500</v>
      </c>
      <c r="O728" s="19">
        <f t="shared" si="112"/>
        <v>8634.15</v>
      </c>
      <c r="P728" s="19"/>
      <c r="Q728" s="19"/>
      <c r="R728" s="19">
        <v>5480</v>
      </c>
      <c r="S728" s="19"/>
      <c r="T728" s="19"/>
      <c r="U728" s="19"/>
      <c r="V728" s="19"/>
      <c r="W728" s="19">
        <v>3154.15</v>
      </c>
      <c r="X728" s="19">
        <v>39000</v>
      </c>
      <c r="Y728" s="19">
        <f t="shared" si="113"/>
        <v>14500</v>
      </c>
      <c r="Z728" s="19">
        <v>14500</v>
      </c>
      <c r="AA728" s="19"/>
      <c r="AB728" s="19">
        <f t="shared" si="114"/>
        <v>62894.15</v>
      </c>
      <c r="AC728" s="19">
        <f t="shared" si="115"/>
        <v>48394.15</v>
      </c>
      <c r="AD728" s="19">
        <f t="shared" si="116"/>
        <v>24197.075000000001</v>
      </c>
      <c r="AE728" s="19" t="s">
        <v>48</v>
      </c>
      <c r="AF728" s="25">
        <v>22498.32</v>
      </c>
      <c r="AG728" s="31">
        <f t="shared" si="117"/>
        <v>7.5505859993101707E-2</v>
      </c>
      <c r="AH728" t="e">
        <f ca="1">IF(_xlfn.XLOOKUP(D728,'参考（不要动）'!A:A,'参考（不要动）'!B:B)&lt;1,"无养老金")</f>
        <v>#NAME?</v>
      </c>
      <c r="AI728" t="b">
        <f>IF(_xlfn.XLOOKUP(D728,'参考（不要动）'!D:D,'参考（不要动）'!E:E)&lt;1,"无公益岗工资")</f>
        <v>0</v>
      </c>
      <c r="AJ728" t="e">
        <f ca="1">IF(_xlfn.XLOOKUP(D728,'参考（不要动）'!G:G,'参考（不要动）'!H:H)&lt;1,"无其他工资")</f>
        <v>#NAME?</v>
      </c>
      <c r="AK728" t="e">
        <f>IF(_xlfn.XLOOKUP(D728,'参考（不要动）'!J:J,'参考（不要动）'!K:K)&lt;1,"无低保金")</f>
        <v>#N/A</v>
      </c>
      <c r="AL728" t="e">
        <f>IF(_xlfn.XLOOKUP(D728,'参考（不要动）'!M:M,'参考（不要动）'!N:N)&lt;1,"无五保金")</f>
        <v>#N/A</v>
      </c>
      <c r="AM728" t="e">
        <f>IF(_xlfn.XLOOKUP(D728,'参考（不要动）'!P:P,'参考（不要动）'!Q:Q)&lt;1,"无产业奖励2000元")</f>
        <v>#N/A</v>
      </c>
      <c r="AN728" t="e">
        <f>_xlfn.XLOOKUP(D728,'参考（不要动）'!S:S,'参考（不要动）'!W:W)</f>
        <v>#N/A</v>
      </c>
      <c r="AO728" t="str">
        <f t="shared" si="118"/>
        <v>合格</v>
      </c>
      <c r="AP728" s="31">
        <f t="shared" si="119"/>
        <v>0.37179487179487197</v>
      </c>
      <c r="AQ728" s="31" t="str">
        <f t="shared" si="110"/>
        <v>合格</v>
      </c>
    </row>
    <row r="729" spans="1:43" ht="15">
      <c r="A729" s="18">
        <v>727</v>
      </c>
      <c r="B729" s="19" t="s">
        <v>3061</v>
      </c>
      <c r="C729" s="19" t="s">
        <v>3070</v>
      </c>
      <c r="D729" s="19" t="s">
        <v>3071</v>
      </c>
      <c r="E729" s="19" t="s">
        <v>3072</v>
      </c>
      <c r="F729" s="19" t="s">
        <v>3073</v>
      </c>
      <c r="G729" s="51" t="s">
        <v>3070</v>
      </c>
      <c r="H729" s="19">
        <v>2</v>
      </c>
      <c r="I729" s="19">
        <v>2</v>
      </c>
      <c r="J729" s="19" t="s">
        <v>47</v>
      </c>
      <c r="K729" s="19">
        <f t="shared" si="111"/>
        <v>30500</v>
      </c>
      <c r="L729" s="19"/>
      <c r="M729" s="19">
        <v>30500</v>
      </c>
      <c r="N729" s="19">
        <v>4550</v>
      </c>
      <c r="O729" s="19">
        <f t="shared" si="112"/>
        <v>2484.38</v>
      </c>
      <c r="P729" s="19"/>
      <c r="Q729" s="19"/>
      <c r="R729" s="19"/>
      <c r="S729" s="19"/>
      <c r="T729" s="19"/>
      <c r="U729" s="19"/>
      <c r="V729" s="19">
        <v>1700</v>
      </c>
      <c r="W729" s="19">
        <v>784.38</v>
      </c>
      <c r="X729" s="19"/>
      <c r="Y729" s="19">
        <f t="shared" si="113"/>
        <v>0</v>
      </c>
      <c r="Z729" s="19"/>
      <c r="AA729" s="19"/>
      <c r="AB729" s="19">
        <f t="shared" si="114"/>
        <v>37534.379999999997</v>
      </c>
      <c r="AC729" s="19">
        <f t="shared" si="115"/>
        <v>37534.379999999997</v>
      </c>
      <c r="AD729" s="19">
        <f t="shared" si="116"/>
        <v>18767.189999999999</v>
      </c>
      <c r="AE729" s="19" t="s">
        <v>48</v>
      </c>
      <c r="AF729" s="25">
        <v>17663.490000000002</v>
      </c>
      <c r="AG729" s="31">
        <f t="shared" si="117"/>
        <v>6.2484820383740501E-2</v>
      </c>
      <c r="AH729" t="e">
        <f ca="1">IF(_xlfn.XLOOKUP(D729,'参考（不要动）'!A:A,'参考（不要动）'!B:B)&lt;1,"无养老金")</f>
        <v>#NAME?</v>
      </c>
      <c r="AI729" t="e">
        <f>IF(_xlfn.XLOOKUP(D729,'参考（不要动）'!D:D,'参考（不要动）'!E:E)&lt;1,"无公益岗工资")</f>
        <v>#N/A</v>
      </c>
      <c r="AJ729" t="e">
        <f ca="1">IF(_xlfn.XLOOKUP(D729,'参考（不要动）'!G:G,'参考（不要动）'!H:H)&lt;1,"无其他工资")</f>
        <v>#NAME?</v>
      </c>
      <c r="AK729" t="e">
        <f>IF(_xlfn.XLOOKUP(D729,'参考（不要动）'!J:J,'参考（不要动）'!K:K)&lt;1,"无低保金")</f>
        <v>#N/A</v>
      </c>
      <c r="AL729" t="e">
        <f>IF(_xlfn.XLOOKUP(D729,'参考（不要动）'!M:M,'参考（不要动）'!N:N)&lt;1,"无五保金")</f>
        <v>#N/A</v>
      </c>
      <c r="AM729" t="e">
        <f>IF(_xlfn.XLOOKUP(D729,'参考（不要动）'!P:P,'参考（不要动）'!Q:Q)&lt;1,"无产业奖励2000元")</f>
        <v>#N/A</v>
      </c>
      <c r="AN729">
        <v>0</v>
      </c>
      <c r="AO729" t="str">
        <f t="shared" si="118"/>
        <v>合格</v>
      </c>
      <c r="AP729" s="31" t="e">
        <f t="shared" si="119"/>
        <v>#DIV/0!</v>
      </c>
      <c r="AQ729" s="31" t="e">
        <f t="shared" si="110"/>
        <v>#DIV/0!</v>
      </c>
    </row>
    <row r="730" spans="1:43" ht="15">
      <c r="A730" s="18">
        <v>728</v>
      </c>
      <c r="B730" s="19" t="s">
        <v>3061</v>
      </c>
      <c r="C730" s="19" t="s">
        <v>3074</v>
      </c>
      <c r="D730" s="19" t="s">
        <v>3075</v>
      </c>
      <c r="E730" s="19" t="s">
        <v>3076</v>
      </c>
      <c r="F730" s="19" t="s">
        <v>3077</v>
      </c>
      <c r="G730" s="51" t="s">
        <v>3074</v>
      </c>
      <c r="H730" s="19">
        <v>3</v>
      </c>
      <c r="I730" s="19">
        <v>3</v>
      </c>
      <c r="J730" s="19" t="s">
        <v>47</v>
      </c>
      <c r="K730" s="19">
        <f t="shared" si="111"/>
        <v>6000</v>
      </c>
      <c r="L730" s="19"/>
      <c r="M730" s="19">
        <v>6000</v>
      </c>
      <c r="N730" s="19"/>
      <c r="O730" s="19">
        <f t="shared" si="112"/>
        <v>7984.75</v>
      </c>
      <c r="P730" s="19"/>
      <c r="Q730" s="19"/>
      <c r="R730" s="19">
        <v>1740</v>
      </c>
      <c r="S730" s="19">
        <v>1920</v>
      </c>
      <c r="T730" s="19"/>
      <c r="U730" s="19"/>
      <c r="V730" s="19"/>
      <c r="W730" s="19">
        <v>4324.75</v>
      </c>
      <c r="X730" s="19">
        <v>127800</v>
      </c>
      <c r="Y730" s="19">
        <f t="shared" si="113"/>
        <v>50000</v>
      </c>
      <c r="Z730" s="19">
        <v>50000</v>
      </c>
      <c r="AA730" s="19"/>
      <c r="AB730" s="19">
        <f t="shared" si="114"/>
        <v>141784.75</v>
      </c>
      <c r="AC730" s="19">
        <f t="shared" si="115"/>
        <v>91784.75</v>
      </c>
      <c r="AD730" s="19">
        <f t="shared" si="116"/>
        <v>30594.916666666701</v>
      </c>
      <c r="AE730" s="19" t="s">
        <v>48</v>
      </c>
      <c r="AF730" s="25">
        <v>29920.76</v>
      </c>
      <c r="AG730" s="31">
        <f t="shared" si="117"/>
        <v>2.2531401831594602E-2</v>
      </c>
      <c r="AH730" t="e">
        <f ca="1">IF(_xlfn.XLOOKUP(D730,'参考（不要动）'!A:A,'参考（不要动）'!B:B)&lt;1,"无养老金")</f>
        <v>#NAME?</v>
      </c>
      <c r="AI730" t="e">
        <f>IF(_xlfn.XLOOKUP(D730,'参考（不要动）'!D:D,'参考（不要动）'!E:E)&lt;1,"无公益岗工资")</f>
        <v>#N/A</v>
      </c>
      <c r="AJ730" t="e">
        <f ca="1">IF(_xlfn.XLOOKUP(D730,'参考（不要动）'!G:G,'参考（不要动）'!H:H)&lt;1,"无其他工资")</f>
        <v>#NAME?</v>
      </c>
      <c r="AK730" t="e">
        <f>IF(_xlfn.XLOOKUP(D730,'参考（不要动）'!J:J,'参考（不要动）'!K:K)&lt;1,"无低保金")</f>
        <v>#N/A</v>
      </c>
      <c r="AL730" t="e">
        <f>IF(_xlfn.XLOOKUP(D730,'参考（不要动）'!M:M,'参考（不要动）'!N:N)&lt;1,"无五保金")</f>
        <v>#N/A</v>
      </c>
      <c r="AM730" t="e">
        <f>IF(_xlfn.XLOOKUP(D730,'参考（不要动）'!P:P,'参考（不要动）'!Q:Q)&lt;1,"无产业奖励2000元")</f>
        <v>#N/A</v>
      </c>
      <c r="AN730" t="e">
        <f>_xlfn.XLOOKUP(D730,'参考（不要动）'!S:S,'参考（不要动）'!W:W)</f>
        <v>#N/A</v>
      </c>
      <c r="AO730" t="str">
        <f t="shared" si="118"/>
        <v>合格</v>
      </c>
      <c r="AP730" s="31">
        <f t="shared" si="119"/>
        <v>0.39123630672926402</v>
      </c>
      <c r="AQ730" s="31" t="str">
        <f t="shared" si="110"/>
        <v>合格</v>
      </c>
    </row>
    <row r="731" spans="1:43" ht="15">
      <c r="A731" s="18">
        <v>729</v>
      </c>
      <c r="B731" s="19" t="s">
        <v>3061</v>
      </c>
      <c r="C731" s="19" t="s">
        <v>3078</v>
      </c>
      <c r="D731" s="19" t="s">
        <v>3079</v>
      </c>
      <c r="E731" s="19" t="s">
        <v>3080</v>
      </c>
      <c r="F731" s="19" t="s">
        <v>3081</v>
      </c>
      <c r="G731" s="51" t="s">
        <v>3078</v>
      </c>
      <c r="H731" s="19">
        <v>2</v>
      </c>
      <c r="I731" s="19">
        <v>2</v>
      </c>
      <c r="J731" s="19" t="s">
        <v>47</v>
      </c>
      <c r="K731" s="19">
        <f t="shared" si="111"/>
        <v>0</v>
      </c>
      <c r="L731" s="19"/>
      <c r="M731" s="19"/>
      <c r="N731" s="19">
        <v>45460</v>
      </c>
      <c r="O731" s="19">
        <f t="shared" si="112"/>
        <v>8547.2000000000007</v>
      </c>
      <c r="P731" s="19"/>
      <c r="Q731" s="19"/>
      <c r="R731" s="19">
        <v>3960</v>
      </c>
      <c r="S731" s="19"/>
      <c r="T731" s="19"/>
      <c r="U731" s="19"/>
      <c r="V731" s="19"/>
      <c r="W731" s="19">
        <v>4587.2</v>
      </c>
      <c r="X731" s="19"/>
      <c r="Y731" s="19">
        <f t="shared" si="113"/>
        <v>0</v>
      </c>
      <c r="Z731" s="19"/>
      <c r="AA731" s="19"/>
      <c r="AB731" s="19">
        <f t="shared" si="114"/>
        <v>54007.199999999997</v>
      </c>
      <c r="AC731" s="19">
        <f t="shared" si="115"/>
        <v>54007.199999999997</v>
      </c>
      <c r="AD731" s="19">
        <f t="shared" si="116"/>
        <v>27003.599999999999</v>
      </c>
      <c r="AE731" s="19" t="s">
        <v>53</v>
      </c>
      <c r="AF731" s="25">
        <v>26924.62</v>
      </c>
      <c r="AG731" s="31">
        <f t="shared" si="117"/>
        <v>2.93337473286529E-3</v>
      </c>
      <c r="AH731" t="e">
        <f ca="1">IF(_xlfn.XLOOKUP(D731,'参考（不要动）'!A:A,'参考（不要动）'!B:B)&lt;1,"无养老金")</f>
        <v>#NAME?</v>
      </c>
      <c r="AI731" t="e">
        <f>IF(_xlfn.XLOOKUP(D731,'参考（不要动）'!D:D,'参考（不要动）'!E:E)&lt;1,"无公益岗工资")</f>
        <v>#N/A</v>
      </c>
      <c r="AJ731" t="e">
        <f ca="1">IF(_xlfn.XLOOKUP(D731,'参考（不要动）'!G:G,'参考（不要动）'!H:H)&lt;1,"无其他工资")</f>
        <v>#NAME?</v>
      </c>
      <c r="AK731" t="e">
        <f>IF(_xlfn.XLOOKUP(D731,'参考（不要动）'!J:J,'参考（不要动）'!K:K)&lt;1,"无低保金")</f>
        <v>#N/A</v>
      </c>
      <c r="AL731" t="e">
        <f>IF(_xlfn.XLOOKUP(D731,'参考（不要动）'!M:M,'参考（不要动）'!N:N)&lt;1,"无五保金")</f>
        <v>#N/A</v>
      </c>
      <c r="AM731" t="e">
        <f>IF(_xlfn.XLOOKUP(D731,'参考（不要动）'!P:P,'参考（不要动）'!Q:Q)&lt;1,"无产业奖励2000元")</f>
        <v>#N/A</v>
      </c>
      <c r="AN731" t="e">
        <f>_xlfn.XLOOKUP(D731,'参考（不要动）'!S:S,'参考（不要动）'!W:W)</f>
        <v>#N/A</v>
      </c>
      <c r="AO731" t="str">
        <f t="shared" si="118"/>
        <v>合格</v>
      </c>
      <c r="AP731" s="31" t="e">
        <f t="shared" si="119"/>
        <v>#DIV/0!</v>
      </c>
      <c r="AQ731" s="31" t="e">
        <f t="shared" si="110"/>
        <v>#DIV/0!</v>
      </c>
    </row>
    <row r="732" spans="1:43" ht="15">
      <c r="A732" s="18">
        <v>730</v>
      </c>
      <c r="B732" s="19" t="s">
        <v>3061</v>
      </c>
      <c r="C732" s="19" t="s">
        <v>3082</v>
      </c>
      <c r="D732" s="19" t="s">
        <v>3083</v>
      </c>
      <c r="E732" s="19" t="s">
        <v>3084</v>
      </c>
      <c r="F732" s="19" t="s">
        <v>3085</v>
      </c>
      <c r="G732" s="51" t="s">
        <v>3082</v>
      </c>
      <c r="H732" s="19">
        <v>2</v>
      </c>
      <c r="I732" s="19">
        <v>2</v>
      </c>
      <c r="J732" s="19" t="s">
        <v>47</v>
      </c>
      <c r="K732" s="19">
        <f t="shared" si="111"/>
        <v>0</v>
      </c>
      <c r="L732" s="19"/>
      <c r="M732" s="19"/>
      <c r="N732" s="19">
        <v>9100</v>
      </c>
      <c r="O732" s="19">
        <f t="shared" si="112"/>
        <v>18733.810000000001</v>
      </c>
      <c r="P732" s="19">
        <v>9190</v>
      </c>
      <c r="Q732" s="19"/>
      <c r="R732" s="19">
        <v>3720</v>
      </c>
      <c r="S732" s="19">
        <v>1920</v>
      </c>
      <c r="T732" s="19"/>
      <c r="U732" s="19"/>
      <c r="V732" s="19"/>
      <c r="W732" s="19">
        <v>3903.81</v>
      </c>
      <c r="X732" s="19"/>
      <c r="Y732" s="19">
        <f t="shared" si="113"/>
        <v>0</v>
      </c>
      <c r="Z732" s="19"/>
      <c r="AA732" s="19"/>
      <c r="AB732" s="19">
        <f t="shared" si="114"/>
        <v>27833.81</v>
      </c>
      <c r="AC732" s="19">
        <f t="shared" si="115"/>
        <v>27833.81</v>
      </c>
      <c r="AD732" s="19">
        <f t="shared" si="116"/>
        <v>13916.905000000001</v>
      </c>
      <c r="AE732" s="19" t="s">
        <v>48</v>
      </c>
      <c r="AF732" s="25">
        <v>13729.61</v>
      </c>
      <c r="AG732" s="31">
        <f t="shared" si="117"/>
        <v>1.3641683922558601E-2</v>
      </c>
      <c r="AH732" t="e">
        <f ca="1">IF(_xlfn.XLOOKUP(D732,'参考（不要动）'!A:A,'参考（不要动）'!B:B)&lt;1,"无养老金")</f>
        <v>#NAME?</v>
      </c>
      <c r="AI732" t="e">
        <f>IF(_xlfn.XLOOKUP(D732,'参考（不要动）'!D:D,'参考（不要动）'!E:E)&lt;1,"无公益岗工资")</f>
        <v>#N/A</v>
      </c>
      <c r="AJ732" t="e">
        <f ca="1">IF(_xlfn.XLOOKUP(D732,'参考（不要动）'!G:G,'参考（不要动）'!H:H)&lt;1,"无其他工资")</f>
        <v>#NAME?</v>
      </c>
      <c r="AK732" t="b">
        <f>IF(_xlfn.XLOOKUP(D732,'参考（不要动）'!J:J,'参考（不要动）'!K:K)&lt;1,"无低保金")</f>
        <v>0</v>
      </c>
      <c r="AL732" t="e">
        <f>IF(_xlfn.XLOOKUP(D732,'参考（不要动）'!M:M,'参考（不要动）'!N:N)&lt;1,"无五保金")</f>
        <v>#N/A</v>
      </c>
      <c r="AM732" t="e">
        <f>IF(_xlfn.XLOOKUP(D732,'参考（不要动）'!P:P,'参考（不要动）'!Q:Q)&lt;1,"无产业奖励2000元")</f>
        <v>#N/A</v>
      </c>
      <c r="AN732" t="e">
        <f>_xlfn.XLOOKUP(D732,'参考（不要动）'!S:S,'参考（不要动）'!W:W)</f>
        <v>#N/A</v>
      </c>
      <c r="AO732" t="str">
        <f t="shared" si="118"/>
        <v>合格</v>
      </c>
      <c r="AP732" s="31" t="e">
        <f t="shared" si="119"/>
        <v>#DIV/0!</v>
      </c>
      <c r="AQ732" s="31" t="e">
        <f t="shared" si="110"/>
        <v>#DIV/0!</v>
      </c>
    </row>
    <row r="733" spans="1:43" ht="15">
      <c r="A733" s="18">
        <v>731</v>
      </c>
      <c r="B733" s="19" t="s">
        <v>3061</v>
      </c>
      <c r="C733" s="19" t="s">
        <v>3086</v>
      </c>
      <c r="D733" s="19" t="s">
        <v>3087</v>
      </c>
      <c r="E733" s="19" t="s">
        <v>3088</v>
      </c>
      <c r="F733" s="19" t="s">
        <v>3089</v>
      </c>
      <c r="G733" s="51" t="s">
        <v>3086</v>
      </c>
      <c r="H733" s="19">
        <v>3</v>
      </c>
      <c r="I733" s="19">
        <v>3</v>
      </c>
      <c r="J733" s="19" t="s">
        <v>47</v>
      </c>
      <c r="K733" s="19">
        <f t="shared" si="111"/>
        <v>38760</v>
      </c>
      <c r="L733" s="19">
        <v>8760</v>
      </c>
      <c r="M733" s="19">
        <v>30000</v>
      </c>
      <c r="N733" s="19"/>
      <c r="O733" s="19">
        <f t="shared" si="112"/>
        <v>2580.8000000000002</v>
      </c>
      <c r="P733" s="19"/>
      <c r="Q733" s="19"/>
      <c r="R733" s="19"/>
      <c r="S733" s="19"/>
      <c r="T733" s="19"/>
      <c r="U733" s="19"/>
      <c r="V733" s="19">
        <v>1700</v>
      </c>
      <c r="W733" s="19">
        <v>880.8</v>
      </c>
      <c r="X733" s="19">
        <v>38100</v>
      </c>
      <c r="Y733" s="19">
        <f t="shared" si="113"/>
        <v>14900</v>
      </c>
      <c r="Z733" s="19">
        <v>14900</v>
      </c>
      <c r="AA733" s="19"/>
      <c r="AB733" s="19">
        <f t="shared" si="114"/>
        <v>79440.800000000003</v>
      </c>
      <c r="AC733" s="19">
        <f t="shared" si="115"/>
        <v>64540.800000000003</v>
      </c>
      <c r="AD733" s="19">
        <f t="shared" si="116"/>
        <v>21513.599999999999</v>
      </c>
      <c r="AE733" s="19" t="s">
        <v>48</v>
      </c>
      <c r="AF733" s="25">
        <v>20621.86</v>
      </c>
      <c r="AG733" s="31">
        <f t="shared" si="117"/>
        <v>4.3242462125142801E-2</v>
      </c>
      <c r="AH733" t="e">
        <f ca="1">IF(_xlfn.XLOOKUP(D733,'参考（不要动）'!A:A,'参考（不要动）'!B:B)&lt;1,"无养老金")</f>
        <v>#NAME?</v>
      </c>
      <c r="AI733" t="b">
        <f>IF(_xlfn.XLOOKUP(D733,'参考（不要动）'!D:D,'参考（不要动）'!E:E)&lt;1,"无公益岗工资")</f>
        <v>0</v>
      </c>
      <c r="AJ733" t="e">
        <f ca="1">IF(_xlfn.XLOOKUP(D733,'参考（不要动）'!G:G,'参考（不要动）'!H:H)&lt;1,"无其他工资")</f>
        <v>#NAME?</v>
      </c>
      <c r="AK733" t="e">
        <f>IF(_xlfn.XLOOKUP(D733,'参考（不要动）'!J:J,'参考（不要动）'!K:K)&lt;1,"无低保金")</f>
        <v>#N/A</v>
      </c>
      <c r="AL733" t="e">
        <f>IF(_xlfn.XLOOKUP(D733,'参考（不要动）'!M:M,'参考（不要动）'!N:N)&lt;1,"无五保金")</f>
        <v>#N/A</v>
      </c>
      <c r="AM733" t="e">
        <f>IF(_xlfn.XLOOKUP(D733,'参考（不要动）'!P:P,'参考（不要动）'!Q:Q)&lt;1,"无产业奖励2000元")</f>
        <v>#N/A</v>
      </c>
      <c r="AN733">
        <v>0</v>
      </c>
      <c r="AO733" t="str">
        <f t="shared" si="118"/>
        <v>合格</v>
      </c>
      <c r="AP733" s="31">
        <f t="shared" si="119"/>
        <v>0.39107611548556398</v>
      </c>
      <c r="AQ733" s="31" t="str">
        <f t="shared" si="110"/>
        <v>合格</v>
      </c>
    </row>
    <row r="734" spans="1:43" ht="15">
      <c r="A734" s="18">
        <v>732</v>
      </c>
      <c r="B734" s="19" t="s">
        <v>3061</v>
      </c>
      <c r="C734" s="19" t="s">
        <v>3090</v>
      </c>
      <c r="D734" s="19" t="s">
        <v>3091</v>
      </c>
      <c r="E734" s="19" t="s">
        <v>3092</v>
      </c>
      <c r="F734" s="19" t="s">
        <v>3093</v>
      </c>
      <c r="G734" s="51" t="s">
        <v>3090</v>
      </c>
      <c r="H734" s="19">
        <v>2</v>
      </c>
      <c r="I734" s="19">
        <v>2</v>
      </c>
      <c r="J734" s="19" t="s">
        <v>47</v>
      </c>
      <c r="K734" s="19">
        <f t="shared" si="111"/>
        <v>0</v>
      </c>
      <c r="L734" s="19"/>
      <c r="M734" s="19"/>
      <c r="N734" s="19">
        <v>5460</v>
      </c>
      <c r="O734" s="19">
        <f t="shared" si="112"/>
        <v>13834.15</v>
      </c>
      <c r="P734" s="19"/>
      <c r="Q734" s="19"/>
      <c r="R734" s="19">
        <v>11520</v>
      </c>
      <c r="S734" s="19"/>
      <c r="T734" s="19"/>
      <c r="U734" s="19"/>
      <c r="V734" s="19"/>
      <c r="W734" s="19">
        <v>2314.15</v>
      </c>
      <c r="X734" s="19">
        <v>12400</v>
      </c>
      <c r="Y734" s="19">
        <f t="shared" si="113"/>
        <v>6000</v>
      </c>
      <c r="Z734" s="19">
        <v>6000</v>
      </c>
      <c r="AA734" s="19"/>
      <c r="AB734" s="19">
        <f t="shared" si="114"/>
        <v>31694.15</v>
      </c>
      <c r="AC734" s="19">
        <f t="shared" si="115"/>
        <v>25694.15</v>
      </c>
      <c r="AD734" s="19">
        <f t="shared" si="116"/>
        <v>12847.075000000001</v>
      </c>
      <c r="AE734" s="19" t="s">
        <v>53</v>
      </c>
      <c r="AF734" s="25">
        <v>12581.1</v>
      </c>
      <c r="AG734" s="31">
        <f t="shared" si="117"/>
        <v>2.1140838241489199E-2</v>
      </c>
      <c r="AH734" t="e">
        <f ca="1">IF(_xlfn.XLOOKUP(D734,'参考（不要动）'!A:A,'参考（不要动）'!B:B)&lt;1,"无养老金")</f>
        <v>#NAME?</v>
      </c>
      <c r="AI734" t="e">
        <f>IF(_xlfn.XLOOKUP(D734,'参考（不要动）'!D:D,'参考（不要动）'!E:E)&lt;1,"无公益岗工资")</f>
        <v>#N/A</v>
      </c>
      <c r="AJ734" t="e">
        <f ca="1">IF(_xlfn.XLOOKUP(D734,'参考（不要动）'!G:G,'参考（不要动）'!H:H)&lt;1,"无其他工资")</f>
        <v>#NAME?</v>
      </c>
      <c r="AK734" t="e">
        <f>IF(_xlfn.XLOOKUP(D734,'参考（不要动）'!J:J,'参考（不要动）'!K:K)&lt;1,"无低保金")</f>
        <v>#N/A</v>
      </c>
      <c r="AL734" t="e">
        <f>IF(_xlfn.XLOOKUP(D734,'参考（不要动）'!M:M,'参考（不要动）'!N:N)&lt;1,"无五保金")</f>
        <v>#N/A</v>
      </c>
      <c r="AM734" t="e">
        <f>IF(_xlfn.XLOOKUP(D734,'参考（不要动）'!P:P,'参考（不要动）'!Q:Q)&lt;1,"无产业奖励2000元")</f>
        <v>#N/A</v>
      </c>
      <c r="AN734" t="e">
        <f>_xlfn.XLOOKUP(D734,'参考（不要动）'!S:S,'参考（不要动）'!W:W)</f>
        <v>#N/A</v>
      </c>
      <c r="AO734" t="str">
        <f t="shared" si="118"/>
        <v>合格</v>
      </c>
      <c r="AP734" s="31">
        <f t="shared" si="119"/>
        <v>0.483870967741935</v>
      </c>
      <c r="AQ734" s="31" t="str">
        <f t="shared" si="110"/>
        <v>合格</v>
      </c>
    </row>
    <row r="735" spans="1:43" ht="15">
      <c r="A735" s="18">
        <v>733</v>
      </c>
      <c r="B735" s="19" t="s">
        <v>3061</v>
      </c>
      <c r="C735" s="19" t="s">
        <v>3094</v>
      </c>
      <c r="D735" s="19" t="s">
        <v>3095</v>
      </c>
      <c r="E735" s="19" t="s">
        <v>3096</v>
      </c>
      <c r="F735" s="19" t="s">
        <v>3097</v>
      </c>
      <c r="G735" s="51" t="s">
        <v>3094</v>
      </c>
      <c r="H735" s="19">
        <v>1</v>
      </c>
      <c r="I735" s="19">
        <v>1</v>
      </c>
      <c r="J735" s="19" t="s">
        <v>47</v>
      </c>
      <c r="K735" s="19">
        <f t="shared" si="111"/>
        <v>0</v>
      </c>
      <c r="L735" s="19"/>
      <c r="M735" s="19"/>
      <c r="N735" s="19">
        <v>4550</v>
      </c>
      <c r="O735" s="19">
        <f t="shared" si="112"/>
        <v>3466.17</v>
      </c>
      <c r="P735" s="19"/>
      <c r="Q735" s="19"/>
      <c r="R735" s="19">
        <v>1860</v>
      </c>
      <c r="S735" s="19"/>
      <c r="T735" s="19"/>
      <c r="U735" s="19"/>
      <c r="V735" s="19"/>
      <c r="W735" s="19">
        <v>1606.17</v>
      </c>
      <c r="X735" s="19">
        <v>17200</v>
      </c>
      <c r="Y735" s="19">
        <f t="shared" si="113"/>
        <v>7200</v>
      </c>
      <c r="Z735" s="19">
        <v>7200</v>
      </c>
      <c r="AA735" s="19"/>
      <c r="AB735" s="19">
        <f t="shared" si="114"/>
        <v>25216.17</v>
      </c>
      <c r="AC735" s="19">
        <f t="shared" si="115"/>
        <v>18016.169999999998</v>
      </c>
      <c r="AD735" s="19">
        <f t="shared" si="116"/>
        <v>18016.169999999998</v>
      </c>
      <c r="AE735" s="19" t="s">
        <v>48</v>
      </c>
      <c r="AF735" s="25">
        <v>17898.16</v>
      </c>
      <c r="AG735" s="31">
        <f t="shared" si="117"/>
        <v>6.5934151890472796E-3</v>
      </c>
      <c r="AH735" t="e">
        <f ca="1">IF(_xlfn.XLOOKUP(D735,'参考（不要动）'!A:A,'参考（不要动）'!B:B)&lt;1,"无养老金")</f>
        <v>#NAME?</v>
      </c>
      <c r="AI735" t="e">
        <f>IF(_xlfn.XLOOKUP(D735,'参考（不要动）'!D:D,'参考（不要动）'!E:E)&lt;1,"无公益岗工资")</f>
        <v>#N/A</v>
      </c>
      <c r="AJ735" t="e">
        <f ca="1">IF(_xlfn.XLOOKUP(D735,'参考（不要动）'!G:G,'参考（不要动）'!H:H)&lt;1,"无其他工资")</f>
        <v>#NAME?</v>
      </c>
      <c r="AK735" t="e">
        <f>IF(_xlfn.XLOOKUP(D735,'参考（不要动）'!J:J,'参考（不要动）'!K:K)&lt;1,"无低保金")</f>
        <v>#N/A</v>
      </c>
      <c r="AL735" t="e">
        <f>IF(_xlfn.XLOOKUP(D735,'参考（不要动）'!M:M,'参考（不要动）'!N:N)&lt;1,"无五保金")</f>
        <v>#N/A</v>
      </c>
      <c r="AM735" t="e">
        <f>IF(_xlfn.XLOOKUP(D735,'参考（不要动）'!P:P,'参考（不要动）'!Q:Q)&lt;1,"无产业奖励2000元")</f>
        <v>#N/A</v>
      </c>
      <c r="AN735" t="e">
        <f>_xlfn.XLOOKUP(D735,'参考（不要动）'!S:S,'参考（不要动）'!W:W)</f>
        <v>#N/A</v>
      </c>
      <c r="AO735" t="str">
        <f t="shared" si="118"/>
        <v>合格</v>
      </c>
      <c r="AP735" s="31">
        <f t="shared" si="119"/>
        <v>0.418604651162791</v>
      </c>
      <c r="AQ735" s="31" t="str">
        <f t="shared" si="110"/>
        <v>合格</v>
      </c>
    </row>
    <row r="736" spans="1:43" ht="15">
      <c r="A736" s="18">
        <v>734</v>
      </c>
      <c r="B736" s="19" t="s">
        <v>3061</v>
      </c>
      <c r="C736" s="19" t="s">
        <v>3098</v>
      </c>
      <c r="D736" s="19" t="s">
        <v>3099</v>
      </c>
      <c r="E736" s="19" t="s">
        <v>3100</v>
      </c>
      <c r="F736" s="19" t="s">
        <v>3101</v>
      </c>
      <c r="G736" s="51" t="s">
        <v>3098</v>
      </c>
      <c r="H736" s="19">
        <v>2</v>
      </c>
      <c r="I736" s="19">
        <v>2</v>
      </c>
      <c r="J736" s="19" t="s">
        <v>47</v>
      </c>
      <c r="K736" s="19">
        <f t="shared" si="111"/>
        <v>16000</v>
      </c>
      <c r="L736" s="19"/>
      <c r="M736" s="19">
        <v>16000</v>
      </c>
      <c r="N736" s="19">
        <v>6000</v>
      </c>
      <c r="O736" s="19">
        <f t="shared" si="112"/>
        <v>9478.9699999999993</v>
      </c>
      <c r="P736" s="19">
        <v>4545</v>
      </c>
      <c r="Q736" s="19"/>
      <c r="R736" s="19">
        <v>3720</v>
      </c>
      <c r="S736" s="19"/>
      <c r="T736" s="19"/>
      <c r="U736" s="19"/>
      <c r="V736" s="19"/>
      <c r="W736" s="19">
        <v>1213.97</v>
      </c>
      <c r="X736" s="19"/>
      <c r="Y736" s="19">
        <f t="shared" si="113"/>
        <v>0</v>
      </c>
      <c r="Z736" s="19"/>
      <c r="AA736" s="19"/>
      <c r="AB736" s="19">
        <f t="shared" si="114"/>
        <v>31478.97</v>
      </c>
      <c r="AC736" s="19">
        <f t="shared" si="115"/>
        <v>31478.97</v>
      </c>
      <c r="AD736" s="19">
        <f t="shared" si="116"/>
        <v>15739.485000000001</v>
      </c>
      <c r="AE736" s="19" t="s">
        <v>53</v>
      </c>
      <c r="AF736" s="25">
        <v>15641.7</v>
      </c>
      <c r="AG736" s="31">
        <f t="shared" si="117"/>
        <v>6.25155833445213E-3</v>
      </c>
      <c r="AH736" t="e">
        <f ca="1">IF(_xlfn.XLOOKUP(D736,'参考（不要动）'!A:A,'参考（不要动）'!B:B)&lt;1,"无养老金")</f>
        <v>#NAME?</v>
      </c>
      <c r="AI736" t="e">
        <f>IF(_xlfn.XLOOKUP(D736,'参考（不要动）'!D:D,'参考（不要动）'!E:E)&lt;1,"无公益岗工资")</f>
        <v>#N/A</v>
      </c>
      <c r="AJ736" t="e">
        <f ca="1">IF(_xlfn.XLOOKUP(D736,'参考（不要动）'!G:G,'参考（不要动）'!H:H)&lt;1,"无其他工资")</f>
        <v>#NAME?</v>
      </c>
      <c r="AK736" t="b">
        <f>IF(_xlfn.XLOOKUP(D736,'参考（不要动）'!J:J,'参考（不要动）'!K:K)&lt;1,"无低保金")</f>
        <v>0</v>
      </c>
      <c r="AL736" t="e">
        <f>IF(_xlfn.XLOOKUP(D736,'参考（不要动）'!M:M,'参考（不要动）'!N:N)&lt;1,"无五保金")</f>
        <v>#N/A</v>
      </c>
      <c r="AM736" t="e">
        <f>IF(_xlfn.XLOOKUP(D736,'参考（不要动）'!P:P,'参考（不要动）'!Q:Q)&lt;1,"无产业奖励2000元")</f>
        <v>#N/A</v>
      </c>
      <c r="AN736" t="e">
        <f>_xlfn.XLOOKUP(D736,'参考（不要动）'!S:S,'参考（不要动）'!W:W)</f>
        <v>#N/A</v>
      </c>
      <c r="AO736" t="str">
        <f t="shared" si="118"/>
        <v>合格</v>
      </c>
      <c r="AP736" s="31" t="e">
        <f t="shared" si="119"/>
        <v>#DIV/0!</v>
      </c>
      <c r="AQ736" s="31" t="e">
        <f t="shared" si="110"/>
        <v>#DIV/0!</v>
      </c>
    </row>
    <row r="737" spans="1:43" ht="15">
      <c r="A737" s="18">
        <v>735</v>
      </c>
      <c r="B737" s="19" t="s">
        <v>3061</v>
      </c>
      <c r="C737" s="19" t="s">
        <v>3102</v>
      </c>
      <c r="D737" s="19" t="s">
        <v>3103</v>
      </c>
      <c r="E737" s="19" t="s">
        <v>3104</v>
      </c>
      <c r="F737" s="19" t="s">
        <v>3105</v>
      </c>
      <c r="G737" s="51" t="s">
        <v>3102</v>
      </c>
      <c r="H737" s="19">
        <v>3</v>
      </c>
      <c r="I737" s="19">
        <v>3.58</v>
      </c>
      <c r="J737" s="19" t="s">
        <v>47</v>
      </c>
      <c r="K737" s="19">
        <f t="shared" si="111"/>
        <v>10680</v>
      </c>
      <c r="L737" s="19">
        <v>4380</v>
      </c>
      <c r="M737" s="19">
        <v>6300</v>
      </c>
      <c r="N737" s="19"/>
      <c r="O737" s="19">
        <f t="shared" si="112"/>
        <v>14598.94</v>
      </c>
      <c r="P737" s="19"/>
      <c r="Q737" s="19"/>
      <c r="R737" s="19">
        <v>795</v>
      </c>
      <c r="S737" s="19"/>
      <c r="T737" s="19"/>
      <c r="U737" s="19"/>
      <c r="V737" s="19"/>
      <c r="W737" s="19">
        <v>13803.94</v>
      </c>
      <c r="X737" s="19">
        <v>72000</v>
      </c>
      <c r="Y737" s="19">
        <f t="shared" si="113"/>
        <v>22000</v>
      </c>
      <c r="Z737" s="19">
        <v>22000</v>
      </c>
      <c r="AA737" s="19"/>
      <c r="AB737" s="19">
        <f t="shared" si="114"/>
        <v>97278.94</v>
      </c>
      <c r="AC737" s="19">
        <f t="shared" si="115"/>
        <v>75278.94</v>
      </c>
      <c r="AD737" s="19">
        <f t="shared" si="116"/>
        <v>21027.636871508399</v>
      </c>
      <c r="AE737" s="19" t="s">
        <v>48</v>
      </c>
      <c r="AF737" s="25">
        <v>20242.5</v>
      </c>
      <c r="AG737" s="31">
        <f t="shared" si="117"/>
        <v>3.8786556576924702E-2</v>
      </c>
      <c r="AH737" t="e">
        <f ca="1">IF(_xlfn.XLOOKUP(D737,'参考（不要动）'!A:A,'参考（不要动）'!B:B)&lt;1,"无养老金")</f>
        <v>#NAME?</v>
      </c>
      <c r="AI737" t="b">
        <f>IF(_xlfn.XLOOKUP(D737,'参考（不要动）'!D:D,'参考（不要动）'!E:E)&lt;1,"无公益岗工资")</f>
        <v>0</v>
      </c>
      <c r="AJ737" t="e">
        <f ca="1">IF(_xlfn.XLOOKUP(D737,'参考（不要动）'!G:G,'参考（不要动）'!H:H)&lt;1,"无其他工资")</f>
        <v>#NAME?</v>
      </c>
      <c r="AK737" t="e">
        <f>IF(_xlfn.XLOOKUP(D737,'参考（不要动）'!J:J,'参考（不要动）'!K:K)&lt;1,"无低保金")</f>
        <v>#N/A</v>
      </c>
      <c r="AL737" t="e">
        <f>IF(_xlfn.XLOOKUP(D737,'参考（不要动）'!M:M,'参考（不要动）'!N:N)&lt;1,"无五保金")</f>
        <v>#N/A</v>
      </c>
      <c r="AM737" t="e">
        <f>IF(_xlfn.XLOOKUP(D737,'参考（不要动）'!P:P,'参考（不要动）'!Q:Q)&lt;1,"无产业奖励2000元")</f>
        <v>#N/A</v>
      </c>
      <c r="AN737" t="e">
        <f>_xlfn.XLOOKUP(D737,'参考（不要动）'!S:S,'参考（不要动）'!W:W)</f>
        <v>#N/A</v>
      </c>
      <c r="AO737" t="str">
        <f t="shared" si="118"/>
        <v>合格</v>
      </c>
      <c r="AP737" s="31">
        <f t="shared" si="119"/>
        <v>0.30555555555555602</v>
      </c>
      <c r="AQ737" s="31" t="str">
        <f t="shared" si="110"/>
        <v>合格</v>
      </c>
    </row>
    <row r="738" spans="1:43" ht="15">
      <c r="A738" s="18">
        <v>736</v>
      </c>
      <c r="B738" s="19" t="s">
        <v>3061</v>
      </c>
      <c r="C738" s="19" t="s">
        <v>3106</v>
      </c>
      <c r="D738" s="19" t="s">
        <v>3107</v>
      </c>
      <c r="E738" s="19" t="s">
        <v>3108</v>
      </c>
      <c r="F738" s="19" t="s">
        <v>3109</v>
      </c>
      <c r="G738" s="51" t="s">
        <v>3106</v>
      </c>
      <c r="H738" s="19">
        <v>2</v>
      </c>
      <c r="I738" s="19">
        <v>2</v>
      </c>
      <c r="J738" s="19" t="s">
        <v>47</v>
      </c>
      <c r="K738" s="19">
        <f t="shared" si="111"/>
        <v>8760</v>
      </c>
      <c r="L738" s="19">
        <v>8760</v>
      </c>
      <c r="M738" s="19"/>
      <c r="N738" s="19">
        <v>6000</v>
      </c>
      <c r="O738" s="19">
        <f t="shared" si="112"/>
        <v>12317.78</v>
      </c>
      <c r="P738" s="19">
        <v>4545</v>
      </c>
      <c r="Q738" s="19"/>
      <c r="R738" s="19">
        <v>1740</v>
      </c>
      <c r="S738" s="19">
        <v>120</v>
      </c>
      <c r="T738" s="19"/>
      <c r="U738" s="19"/>
      <c r="V738" s="19"/>
      <c r="W738" s="19">
        <v>5912.78</v>
      </c>
      <c r="X738" s="19">
        <v>30000</v>
      </c>
      <c r="Y738" s="19">
        <f t="shared" si="113"/>
        <v>10000</v>
      </c>
      <c r="Z738" s="19">
        <v>10000</v>
      </c>
      <c r="AA738" s="19"/>
      <c r="AB738" s="19">
        <f t="shared" si="114"/>
        <v>57077.78</v>
      </c>
      <c r="AC738" s="19">
        <f t="shared" si="115"/>
        <v>47077.78</v>
      </c>
      <c r="AD738" s="19">
        <f t="shared" si="116"/>
        <v>23538.89</v>
      </c>
      <c r="AE738" s="19" t="s">
        <v>48</v>
      </c>
      <c r="AF738" s="25">
        <v>23465.37</v>
      </c>
      <c r="AG738" s="31">
        <f t="shared" si="117"/>
        <v>3.1331276685601099E-3</v>
      </c>
      <c r="AH738" t="e">
        <f ca="1">IF(_xlfn.XLOOKUP(D738,'参考（不要动）'!A:A,'参考（不要动）'!B:B)&lt;1,"无养老金")</f>
        <v>#NAME?</v>
      </c>
      <c r="AI738" t="b">
        <f>IF(_xlfn.XLOOKUP(D738,'参考（不要动）'!D:D,'参考（不要动）'!E:E)&lt;1,"无公益岗工资")</f>
        <v>0</v>
      </c>
      <c r="AJ738" t="e">
        <f ca="1">IF(_xlfn.XLOOKUP(D738,'参考（不要动）'!G:G,'参考（不要动）'!H:H)&lt;1,"无其他工资")</f>
        <v>#NAME?</v>
      </c>
      <c r="AK738" t="b">
        <f>IF(_xlfn.XLOOKUP(D738,'参考（不要动）'!J:J,'参考（不要动）'!K:K)&lt;1,"无低保金")</f>
        <v>0</v>
      </c>
      <c r="AL738" t="e">
        <f>IF(_xlfn.XLOOKUP(D738,'参考（不要动）'!M:M,'参考（不要动）'!N:N)&lt;1,"无五保金")</f>
        <v>#N/A</v>
      </c>
      <c r="AM738" t="e">
        <f>IF(_xlfn.XLOOKUP(D738,'参考（不要动）'!P:P,'参考（不要动）'!Q:Q)&lt;1,"无产业奖励2000元")</f>
        <v>#N/A</v>
      </c>
      <c r="AN738" t="e">
        <f>_xlfn.XLOOKUP(D738,'参考（不要动）'!S:S,'参考（不要动）'!W:W)</f>
        <v>#N/A</v>
      </c>
      <c r="AO738" t="str">
        <f t="shared" si="118"/>
        <v>合格</v>
      </c>
      <c r="AP738" s="31">
        <f t="shared" si="119"/>
        <v>0.33333333333333298</v>
      </c>
      <c r="AQ738" s="31" t="str">
        <f t="shared" si="110"/>
        <v>合格</v>
      </c>
    </row>
    <row r="739" spans="1:43" ht="15">
      <c r="A739" s="18">
        <v>737</v>
      </c>
      <c r="B739" s="19" t="s">
        <v>3061</v>
      </c>
      <c r="C739" s="19" t="s">
        <v>3110</v>
      </c>
      <c r="D739" s="19" t="s">
        <v>3111</v>
      </c>
      <c r="E739" s="19" t="s">
        <v>3112</v>
      </c>
      <c r="F739" s="19" t="s">
        <v>3113</v>
      </c>
      <c r="G739" s="51" t="s">
        <v>3114</v>
      </c>
      <c r="H739" s="19">
        <v>4</v>
      </c>
      <c r="I739" s="19">
        <v>4</v>
      </c>
      <c r="J739" s="19" t="s">
        <v>47</v>
      </c>
      <c r="K739" s="19">
        <f t="shared" si="111"/>
        <v>83500</v>
      </c>
      <c r="L739" s="19"/>
      <c r="M739" s="19">
        <v>83500</v>
      </c>
      <c r="N739" s="19">
        <v>10920</v>
      </c>
      <c r="O739" s="19">
        <f t="shared" si="112"/>
        <v>5933.17</v>
      </c>
      <c r="P739" s="19"/>
      <c r="Q739" s="19"/>
      <c r="R739" s="19">
        <v>3720</v>
      </c>
      <c r="S739" s="19"/>
      <c r="T739" s="19"/>
      <c r="U739" s="19"/>
      <c r="V739" s="19"/>
      <c r="W739" s="19">
        <v>2213.17</v>
      </c>
      <c r="X739" s="19"/>
      <c r="Y739" s="19">
        <f t="shared" si="113"/>
        <v>0</v>
      </c>
      <c r="Z739" s="19"/>
      <c r="AA739" s="19"/>
      <c r="AB739" s="19">
        <f t="shared" si="114"/>
        <v>100353.17</v>
      </c>
      <c r="AC739" s="19">
        <f t="shared" si="115"/>
        <v>100353.17</v>
      </c>
      <c r="AD739" s="19">
        <f t="shared" si="116"/>
        <v>25088.2925</v>
      </c>
      <c r="AE739" s="19" t="s">
        <v>53</v>
      </c>
      <c r="AF739" s="25">
        <v>24858.720000000001</v>
      </c>
      <c r="AG739" s="31">
        <f t="shared" si="117"/>
        <v>9.2350893368604008E-3</v>
      </c>
      <c r="AH739" t="e">
        <f ca="1">IF(_xlfn.XLOOKUP(D739,'参考（不要动）'!A:A,'参考（不要动）'!B:B)&lt;1,"无养老金")</f>
        <v>#NAME?</v>
      </c>
      <c r="AI739" t="e">
        <f>IF(_xlfn.XLOOKUP(D739,'参考（不要动）'!D:D,'参考（不要动）'!E:E)&lt;1,"无公益岗工资")</f>
        <v>#N/A</v>
      </c>
      <c r="AJ739" t="e">
        <f ca="1">IF(_xlfn.XLOOKUP(D739,'参考（不要动）'!G:G,'参考（不要动）'!H:H)&lt;1,"无其他工资")</f>
        <v>#NAME?</v>
      </c>
      <c r="AK739" t="e">
        <f>IF(_xlfn.XLOOKUP(D739,'参考（不要动）'!J:J,'参考（不要动）'!K:K)&lt;1,"无低保金")</f>
        <v>#N/A</v>
      </c>
      <c r="AL739" t="e">
        <f>IF(_xlfn.XLOOKUP(D739,'参考（不要动）'!M:M,'参考（不要动）'!N:N)&lt;1,"无五保金")</f>
        <v>#N/A</v>
      </c>
      <c r="AM739" t="e">
        <f>IF(_xlfn.XLOOKUP(D739,'参考（不要动）'!P:P,'参考（不要动）'!Q:Q)&lt;1,"无产业奖励2000元")</f>
        <v>#N/A</v>
      </c>
      <c r="AN739" t="e">
        <f>_xlfn.XLOOKUP(D739,'参考（不要动）'!S:S,'参考（不要动）'!W:W)</f>
        <v>#N/A</v>
      </c>
      <c r="AO739" t="str">
        <f t="shared" si="118"/>
        <v>合格</v>
      </c>
      <c r="AP739" s="31" t="e">
        <f t="shared" si="119"/>
        <v>#DIV/0!</v>
      </c>
      <c r="AQ739" s="31" t="e">
        <f t="shared" si="110"/>
        <v>#DIV/0!</v>
      </c>
    </row>
    <row r="740" spans="1:43" ht="15">
      <c r="A740" s="18">
        <v>738</v>
      </c>
      <c r="B740" s="19" t="s">
        <v>3061</v>
      </c>
      <c r="C740" s="19" t="s">
        <v>3115</v>
      </c>
      <c r="D740" s="19" t="s">
        <v>3116</v>
      </c>
      <c r="E740" s="19" t="s">
        <v>3117</v>
      </c>
      <c r="F740" s="19" t="s">
        <v>3118</v>
      </c>
      <c r="G740" s="51" t="s">
        <v>3115</v>
      </c>
      <c r="H740" s="19">
        <v>1</v>
      </c>
      <c r="I740" s="19">
        <v>1</v>
      </c>
      <c r="J740" s="19" t="s">
        <v>47</v>
      </c>
      <c r="K740" s="19">
        <f t="shared" si="111"/>
        <v>0</v>
      </c>
      <c r="L740" s="19"/>
      <c r="M740" s="19"/>
      <c r="N740" s="19">
        <v>4800</v>
      </c>
      <c r="O740" s="19">
        <f t="shared" si="112"/>
        <v>6119.98</v>
      </c>
      <c r="P740" s="19"/>
      <c r="Q740" s="19"/>
      <c r="R740" s="19">
        <v>1860</v>
      </c>
      <c r="S740" s="19"/>
      <c r="T740" s="19"/>
      <c r="U740" s="19"/>
      <c r="V740" s="19"/>
      <c r="W740" s="19">
        <v>4259.9799999999996</v>
      </c>
      <c r="X740" s="19">
        <v>40000</v>
      </c>
      <c r="Y740" s="19">
        <f t="shared" si="113"/>
        <v>25000</v>
      </c>
      <c r="Z740" s="19">
        <v>25000</v>
      </c>
      <c r="AA740" s="19"/>
      <c r="AB740" s="19">
        <f t="shared" si="114"/>
        <v>50919.98</v>
      </c>
      <c r="AC740" s="19">
        <f t="shared" si="115"/>
        <v>25919.98</v>
      </c>
      <c r="AD740" s="19">
        <f t="shared" si="116"/>
        <v>25919.98</v>
      </c>
      <c r="AE740" s="19" t="s">
        <v>53</v>
      </c>
      <c r="AF740" s="25">
        <v>25829.98</v>
      </c>
      <c r="AG740" s="31">
        <f t="shared" si="117"/>
        <v>3.4843232553799898E-3</v>
      </c>
      <c r="AH740" t="e">
        <f ca="1">IF(_xlfn.XLOOKUP(D740,'参考（不要动）'!A:A,'参考（不要动）'!B:B)&lt;1,"无养老金")</f>
        <v>#NAME?</v>
      </c>
      <c r="AI740" t="e">
        <f>IF(_xlfn.XLOOKUP(D740,'参考（不要动）'!D:D,'参考（不要动）'!E:E)&lt;1,"无公益岗工资")</f>
        <v>#N/A</v>
      </c>
      <c r="AJ740" t="e">
        <f ca="1">IF(_xlfn.XLOOKUP(D740,'参考（不要动）'!G:G,'参考（不要动）'!H:H)&lt;1,"无其他工资")</f>
        <v>#NAME?</v>
      </c>
      <c r="AK740" t="e">
        <f>IF(_xlfn.XLOOKUP(D740,'参考（不要动）'!J:J,'参考（不要动）'!K:K)&lt;1,"无低保金")</f>
        <v>#N/A</v>
      </c>
      <c r="AL740" t="e">
        <f>IF(_xlfn.XLOOKUP(D740,'参考（不要动）'!M:M,'参考（不要动）'!N:N)&lt;1,"无五保金")</f>
        <v>#N/A</v>
      </c>
      <c r="AM740" t="e">
        <f>IF(_xlfn.XLOOKUP(D740,'参考（不要动）'!P:P,'参考（不要动）'!Q:Q)&lt;1,"无产业奖励2000元")</f>
        <v>#N/A</v>
      </c>
      <c r="AN740" t="e">
        <f>_xlfn.XLOOKUP(D740,'参考（不要动）'!S:S,'参考（不要动）'!W:W)</f>
        <v>#N/A</v>
      </c>
      <c r="AO740" t="str">
        <f t="shared" si="118"/>
        <v>合格</v>
      </c>
      <c r="AP740" s="31">
        <f t="shared" si="119"/>
        <v>0.625</v>
      </c>
      <c r="AQ740" s="31" t="str">
        <f t="shared" si="110"/>
        <v>合格</v>
      </c>
    </row>
    <row r="741" spans="1:43" ht="15">
      <c r="A741" s="18">
        <v>739</v>
      </c>
      <c r="B741" s="19" t="s">
        <v>3061</v>
      </c>
      <c r="C741" s="19" t="s">
        <v>3119</v>
      </c>
      <c r="D741" s="19" t="s">
        <v>3120</v>
      </c>
      <c r="E741" s="19" t="s">
        <v>3121</v>
      </c>
      <c r="F741" s="19" t="s">
        <v>3122</v>
      </c>
      <c r="G741" s="51" t="s">
        <v>3119</v>
      </c>
      <c r="H741" s="19">
        <v>1</v>
      </c>
      <c r="I741" s="19">
        <v>1</v>
      </c>
      <c r="J741" s="19" t="s">
        <v>47</v>
      </c>
      <c r="K741" s="19">
        <f t="shared" si="111"/>
        <v>1000</v>
      </c>
      <c r="L741" s="19"/>
      <c r="M741" s="19">
        <v>1000</v>
      </c>
      <c r="N741" s="19"/>
      <c r="O741" s="19">
        <f t="shared" si="112"/>
        <v>2857.93</v>
      </c>
      <c r="P741" s="19"/>
      <c r="Q741" s="19"/>
      <c r="R741" s="19"/>
      <c r="S741" s="19"/>
      <c r="T741" s="19"/>
      <c r="U741" s="19"/>
      <c r="V741" s="19"/>
      <c r="W741" s="19">
        <v>2857.93</v>
      </c>
      <c r="X741" s="19">
        <v>31350</v>
      </c>
      <c r="Y741" s="19">
        <f t="shared" si="113"/>
        <v>9500</v>
      </c>
      <c r="Z741" s="19">
        <v>9500</v>
      </c>
      <c r="AA741" s="19"/>
      <c r="AB741" s="19">
        <f t="shared" si="114"/>
        <v>35207.93</v>
      </c>
      <c r="AC741" s="19">
        <f t="shared" si="115"/>
        <v>25707.93</v>
      </c>
      <c r="AD741" s="19">
        <f t="shared" si="116"/>
        <v>25707.93</v>
      </c>
      <c r="AE741" s="19" t="s">
        <v>48</v>
      </c>
      <c r="AF741" s="25">
        <v>25697.82</v>
      </c>
      <c r="AG741" s="31">
        <f t="shared" si="117"/>
        <v>3.93418585701067E-4</v>
      </c>
      <c r="AH741" t="e">
        <f ca="1">IF(_xlfn.XLOOKUP(D741,'参考（不要动）'!A:A,'参考（不要动）'!B:B)&lt;1,"无养老金")</f>
        <v>#NAME?</v>
      </c>
      <c r="AI741" t="e">
        <f>IF(_xlfn.XLOOKUP(D741,'参考（不要动）'!D:D,'参考（不要动）'!E:E)&lt;1,"无公益岗工资")</f>
        <v>#N/A</v>
      </c>
      <c r="AJ741" t="e">
        <f ca="1">IF(_xlfn.XLOOKUP(D741,'参考（不要动）'!G:G,'参考（不要动）'!H:H)&lt;1,"无其他工资")</f>
        <v>#NAME?</v>
      </c>
      <c r="AK741" t="e">
        <f>IF(_xlfn.XLOOKUP(D741,'参考（不要动）'!J:J,'参考（不要动）'!K:K)&lt;1,"无低保金")</f>
        <v>#N/A</v>
      </c>
      <c r="AL741" t="e">
        <f>IF(_xlfn.XLOOKUP(D741,'参考（不要动）'!M:M,'参考（不要动）'!N:N)&lt;1,"无五保金")</f>
        <v>#N/A</v>
      </c>
      <c r="AM741" t="e">
        <f>IF(_xlfn.XLOOKUP(D741,'参考（不要动）'!P:P,'参考（不要动）'!Q:Q)&lt;1,"无产业奖励2000元")</f>
        <v>#N/A</v>
      </c>
      <c r="AN741" t="e">
        <f>_xlfn.XLOOKUP(D741,'参考（不要动）'!S:S,'参考（不要动）'!W:W)</f>
        <v>#N/A</v>
      </c>
      <c r="AO741" t="str">
        <f t="shared" si="118"/>
        <v>合格</v>
      </c>
      <c r="AP741" s="31">
        <f t="shared" si="119"/>
        <v>0.30303030303030298</v>
      </c>
      <c r="AQ741" s="31" t="str">
        <f t="shared" si="110"/>
        <v>合格</v>
      </c>
    </row>
    <row r="742" spans="1:43" ht="15">
      <c r="A742" s="18">
        <v>740</v>
      </c>
      <c r="B742" s="19" t="s">
        <v>3061</v>
      </c>
      <c r="C742" s="19" t="s">
        <v>3123</v>
      </c>
      <c r="D742" s="19" t="s">
        <v>3124</v>
      </c>
      <c r="E742" s="19" t="s">
        <v>3125</v>
      </c>
      <c r="F742" s="19" t="s">
        <v>3126</v>
      </c>
      <c r="G742" s="51" t="s">
        <v>3127</v>
      </c>
      <c r="H742" s="19">
        <v>1</v>
      </c>
      <c r="I742" s="19">
        <v>1</v>
      </c>
      <c r="J742" s="19" t="s">
        <v>47</v>
      </c>
      <c r="K742" s="19">
        <f t="shared" si="111"/>
        <v>0</v>
      </c>
      <c r="L742" s="19"/>
      <c r="M742" s="19"/>
      <c r="N742" s="19">
        <v>4550</v>
      </c>
      <c r="O742" s="19">
        <f t="shared" si="112"/>
        <v>7069.57</v>
      </c>
      <c r="P742" s="19"/>
      <c r="Q742" s="19"/>
      <c r="R742" s="19">
        <v>1740</v>
      </c>
      <c r="S742" s="19"/>
      <c r="T742" s="19"/>
      <c r="U742" s="19"/>
      <c r="V742" s="19"/>
      <c r="W742" s="19">
        <v>5329.57</v>
      </c>
      <c r="X742" s="19">
        <v>10200</v>
      </c>
      <c r="Y742" s="19">
        <f t="shared" si="113"/>
        <v>6200</v>
      </c>
      <c r="Z742" s="19">
        <v>6200</v>
      </c>
      <c r="AA742" s="19"/>
      <c r="AB742" s="19">
        <f t="shared" si="114"/>
        <v>21819.57</v>
      </c>
      <c r="AC742" s="19">
        <f t="shared" si="115"/>
        <v>15619.57</v>
      </c>
      <c r="AD742" s="19">
        <f t="shared" si="116"/>
        <v>15619.57</v>
      </c>
      <c r="AE742" s="19" t="s">
        <v>53</v>
      </c>
      <c r="AF742" s="25">
        <v>10956.38</v>
      </c>
      <c r="AG742" s="32">
        <f t="shared" si="117"/>
        <v>0.42561411707151497</v>
      </c>
      <c r="AH742" t="e">
        <f ca="1">IF(_xlfn.XLOOKUP(D742,'参考（不要动）'!A:A,'参考（不要动）'!B:B)&lt;1,"无养老金")</f>
        <v>#NAME?</v>
      </c>
      <c r="AI742" t="e">
        <f>IF(_xlfn.XLOOKUP(D742,'参考（不要动）'!D:D,'参考（不要动）'!E:E)&lt;1,"无公益岗工资")</f>
        <v>#N/A</v>
      </c>
      <c r="AJ742" t="e">
        <f ca="1">IF(_xlfn.XLOOKUP(D742,'参考（不要动）'!G:G,'参考（不要动）'!H:H)&lt;1,"无其他工资")</f>
        <v>#NAME?</v>
      </c>
      <c r="AK742" t="e">
        <f>IF(_xlfn.XLOOKUP(D742,'参考（不要动）'!J:J,'参考（不要动）'!K:K)&lt;1,"无低保金")</f>
        <v>#N/A</v>
      </c>
      <c r="AL742" t="e">
        <f>IF(_xlfn.XLOOKUP(D742,'参考（不要动）'!M:M,'参考（不要动）'!N:N)&lt;1,"无五保金")</f>
        <v>#N/A</v>
      </c>
      <c r="AM742" t="e">
        <f>IF(_xlfn.XLOOKUP(D742,'参考（不要动）'!P:P,'参考（不要动）'!Q:Q)&lt;1,"无产业奖励2000元")</f>
        <v>#N/A</v>
      </c>
      <c r="AN742" t="e">
        <f>_xlfn.XLOOKUP(D742,'参考（不要动）'!S:S,'参考（不要动）'!W:W)</f>
        <v>#N/A</v>
      </c>
      <c r="AO742" t="str">
        <f t="shared" si="118"/>
        <v>合格</v>
      </c>
      <c r="AP742" s="31">
        <f t="shared" si="119"/>
        <v>0.60784313725490202</v>
      </c>
      <c r="AQ742" s="31" t="str">
        <f t="shared" ref="AQ742:AQ805" si="120">IF(AP742&lt;0.2,"支出偏少",IF(AP742&gt;0.8,"支出偏大","合格"))</f>
        <v>合格</v>
      </c>
    </row>
    <row r="743" spans="1:43" ht="15">
      <c r="A743" s="18">
        <v>741</v>
      </c>
      <c r="B743" s="19" t="s">
        <v>3061</v>
      </c>
      <c r="C743" s="19" t="s">
        <v>3128</v>
      </c>
      <c r="D743" s="19" t="s">
        <v>3129</v>
      </c>
      <c r="E743" s="19" t="s">
        <v>3130</v>
      </c>
      <c r="F743" s="19" t="s">
        <v>3131</v>
      </c>
      <c r="G743" s="51" t="s">
        <v>3128</v>
      </c>
      <c r="H743" s="19">
        <v>1</v>
      </c>
      <c r="I743" s="19">
        <v>1</v>
      </c>
      <c r="J743" s="19" t="s">
        <v>47</v>
      </c>
      <c r="K743" s="19">
        <f t="shared" si="111"/>
        <v>0</v>
      </c>
      <c r="L743" s="19"/>
      <c r="M743" s="19"/>
      <c r="N743" s="19"/>
      <c r="O743" s="19">
        <f t="shared" si="112"/>
        <v>7198.53</v>
      </c>
      <c r="P743" s="19"/>
      <c r="Q743" s="19"/>
      <c r="R743" s="19">
        <v>1860</v>
      </c>
      <c r="S743" s="19"/>
      <c r="T743" s="19"/>
      <c r="U743" s="19"/>
      <c r="V743" s="19"/>
      <c r="W743" s="19">
        <v>5338.53</v>
      </c>
      <c r="X743" s="19">
        <v>19700</v>
      </c>
      <c r="Y743" s="19">
        <f t="shared" si="113"/>
        <v>9200</v>
      </c>
      <c r="Z743" s="19">
        <v>9200</v>
      </c>
      <c r="AA743" s="19"/>
      <c r="AB743" s="19">
        <f t="shared" si="114"/>
        <v>26898.53</v>
      </c>
      <c r="AC743" s="19">
        <f t="shared" si="115"/>
        <v>17698.53</v>
      </c>
      <c r="AD743" s="19">
        <f t="shared" si="116"/>
        <v>17698.53</v>
      </c>
      <c r="AE743" s="19" t="s">
        <v>53</v>
      </c>
      <c r="AF743" s="25">
        <v>17160</v>
      </c>
      <c r="AG743" s="31">
        <f t="shared" si="117"/>
        <v>3.1382867132867101E-2</v>
      </c>
      <c r="AH743" t="e">
        <f ca="1">IF(_xlfn.XLOOKUP(D743,'参考（不要动）'!A:A,'参考（不要动）'!B:B)&lt;1,"无养老金")</f>
        <v>#NAME?</v>
      </c>
      <c r="AI743" t="e">
        <f>IF(_xlfn.XLOOKUP(D743,'参考（不要动）'!D:D,'参考（不要动）'!E:E)&lt;1,"无公益岗工资")</f>
        <v>#N/A</v>
      </c>
      <c r="AJ743" t="e">
        <f ca="1">IF(_xlfn.XLOOKUP(D743,'参考（不要动）'!G:G,'参考（不要动）'!H:H)&lt;1,"无其他工资")</f>
        <v>#NAME?</v>
      </c>
      <c r="AK743" t="e">
        <f>IF(_xlfn.XLOOKUP(D743,'参考（不要动）'!J:J,'参考（不要动）'!K:K)&lt;1,"无低保金")</f>
        <v>#N/A</v>
      </c>
      <c r="AL743" t="e">
        <f>IF(_xlfn.XLOOKUP(D743,'参考（不要动）'!M:M,'参考（不要动）'!N:N)&lt;1,"无五保金")</f>
        <v>#N/A</v>
      </c>
      <c r="AM743" t="e">
        <f>IF(_xlfn.XLOOKUP(D743,'参考（不要动）'!P:P,'参考（不要动）'!Q:Q)&lt;1,"无产业奖励2000元")</f>
        <v>#N/A</v>
      </c>
      <c r="AN743" t="e">
        <f>_xlfn.XLOOKUP(D743,'参考（不要动）'!S:S,'参考（不要动）'!W:W)</f>
        <v>#N/A</v>
      </c>
      <c r="AO743" t="str">
        <f t="shared" si="118"/>
        <v>合格</v>
      </c>
      <c r="AP743" s="31">
        <f t="shared" si="119"/>
        <v>0.46700507614213199</v>
      </c>
      <c r="AQ743" s="31" t="str">
        <f t="shared" si="120"/>
        <v>合格</v>
      </c>
    </row>
    <row r="744" spans="1:43" ht="15">
      <c r="A744" s="18">
        <v>742</v>
      </c>
      <c r="B744" s="19" t="s">
        <v>3061</v>
      </c>
      <c r="C744" s="19" t="s">
        <v>3132</v>
      </c>
      <c r="D744" s="19" t="s">
        <v>3133</v>
      </c>
      <c r="E744" s="19" t="s">
        <v>3134</v>
      </c>
      <c r="F744" s="19" t="s">
        <v>3135</v>
      </c>
      <c r="G744" s="51" t="s">
        <v>3132</v>
      </c>
      <c r="H744" s="19">
        <v>2</v>
      </c>
      <c r="I744" s="19">
        <v>2</v>
      </c>
      <c r="J744" s="19" t="s">
        <v>47</v>
      </c>
      <c r="K744" s="19">
        <f t="shared" si="111"/>
        <v>0</v>
      </c>
      <c r="L744" s="19"/>
      <c r="M744" s="19"/>
      <c r="N744" s="19">
        <v>4550</v>
      </c>
      <c r="O744" s="19">
        <f t="shared" si="112"/>
        <v>10933.57</v>
      </c>
      <c r="P744" s="19">
        <v>4895</v>
      </c>
      <c r="Q744" s="19"/>
      <c r="R744" s="19">
        <v>3600</v>
      </c>
      <c r="S744" s="19"/>
      <c r="T744" s="19"/>
      <c r="U744" s="19"/>
      <c r="V744" s="19"/>
      <c r="W744" s="19">
        <v>2438.5700000000002</v>
      </c>
      <c r="X744" s="19">
        <v>48000</v>
      </c>
      <c r="Y744" s="19">
        <f t="shared" si="113"/>
        <v>30000</v>
      </c>
      <c r="Z744" s="19">
        <v>30000</v>
      </c>
      <c r="AA744" s="19"/>
      <c r="AB744" s="19">
        <f t="shared" si="114"/>
        <v>63483.57</v>
      </c>
      <c r="AC744" s="19">
        <f t="shared" si="115"/>
        <v>33483.57</v>
      </c>
      <c r="AD744" s="19">
        <f t="shared" si="116"/>
        <v>16741.785</v>
      </c>
      <c r="AE744" s="19" t="s">
        <v>48</v>
      </c>
      <c r="AF744" s="25">
        <v>15419.01</v>
      </c>
      <c r="AG744" s="30">
        <f t="shared" si="117"/>
        <v>8.5788581757194504E-2</v>
      </c>
      <c r="AH744" t="e">
        <f ca="1">IF(_xlfn.XLOOKUP(D744,'参考（不要动）'!A:A,'参考（不要动）'!B:B)&lt;1,"无养老金")</f>
        <v>#NAME?</v>
      </c>
      <c r="AI744" t="e">
        <f>IF(_xlfn.XLOOKUP(D744,'参考（不要动）'!D:D,'参考（不要动）'!E:E)&lt;1,"无公益岗工资")</f>
        <v>#N/A</v>
      </c>
      <c r="AJ744" t="e">
        <f ca="1">IF(_xlfn.XLOOKUP(D744,'参考（不要动）'!G:G,'参考（不要动）'!H:H)&lt;1,"无其他工资")</f>
        <v>#NAME?</v>
      </c>
      <c r="AK744" t="b">
        <f>IF(_xlfn.XLOOKUP(D744,'参考（不要动）'!J:J,'参考（不要动）'!K:K)&lt;1,"无低保金")</f>
        <v>0</v>
      </c>
      <c r="AL744" t="e">
        <f>IF(_xlfn.XLOOKUP(D744,'参考（不要动）'!M:M,'参考（不要动）'!N:N)&lt;1,"无五保金")</f>
        <v>#N/A</v>
      </c>
      <c r="AM744" t="e">
        <f>IF(_xlfn.XLOOKUP(D744,'参考（不要动）'!P:P,'参考（不要动）'!Q:Q)&lt;1,"无产业奖励2000元")</f>
        <v>#N/A</v>
      </c>
      <c r="AN744" t="e">
        <f>_xlfn.XLOOKUP(D744,'参考（不要动）'!S:S,'参考（不要动）'!W:W)</f>
        <v>#N/A</v>
      </c>
      <c r="AO744" t="str">
        <f t="shared" si="118"/>
        <v>合格</v>
      </c>
      <c r="AP744" s="31">
        <f t="shared" si="119"/>
        <v>0.625</v>
      </c>
      <c r="AQ744" s="31" t="str">
        <f t="shared" si="120"/>
        <v>合格</v>
      </c>
    </row>
    <row r="745" spans="1:43" ht="15">
      <c r="A745" s="18">
        <v>743</v>
      </c>
      <c r="B745" s="19" t="s">
        <v>3061</v>
      </c>
      <c r="C745" s="19" t="s">
        <v>3136</v>
      </c>
      <c r="D745" s="19" t="s">
        <v>3137</v>
      </c>
      <c r="E745" s="19" t="s">
        <v>3138</v>
      </c>
      <c r="F745" s="19" t="s">
        <v>3139</v>
      </c>
      <c r="G745" s="51" t="s">
        <v>3136</v>
      </c>
      <c r="H745" s="19">
        <v>2</v>
      </c>
      <c r="I745" s="19">
        <v>2</v>
      </c>
      <c r="J745" s="19" t="s">
        <v>47</v>
      </c>
      <c r="K745" s="19">
        <f t="shared" si="111"/>
        <v>0</v>
      </c>
      <c r="L745" s="19"/>
      <c r="M745" s="19"/>
      <c r="N745" s="19">
        <v>5500</v>
      </c>
      <c r="O745" s="19">
        <f t="shared" si="112"/>
        <v>17470.939999999999</v>
      </c>
      <c r="P745" s="19">
        <v>9790</v>
      </c>
      <c r="Q745" s="19"/>
      <c r="R745" s="19">
        <v>3720</v>
      </c>
      <c r="S745" s="19"/>
      <c r="T745" s="19"/>
      <c r="U745" s="19"/>
      <c r="V745" s="19"/>
      <c r="W745" s="19">
        <v>3960.94</v>
      </c>
      <c r="X745" s="19">
        <v>20000</v>
      </c>
      <c r="Y745" s="19">
        <f t="shared" si="113"/>
        <v>5000</v>
      </c>
      <c r="Z745" s="19">
        <v>5000</v>
      </c>
      <c r="AA745" s="19"/>
      <c r="AB745" s="19">
        <f t="shared" si="114"/>
        <v>42970.94</v>
      </c>
      <c r="AC745" s="19">
        <f t="shared" si="115"/>
        <v>37970.94</v>
      </c>
      <c r="AD745" s="19">
        <f t="shared" si="116"/>
        <v>18985.47</v>
      </c>
      <c r="AE745" s="19" t="s">
        <v>53</v>
      </c>
      <c r="AF745" s="25">
        <v>18574.900000000001</v>
      </c>
      <c r="AG745" s="31">
        <f t="shared" si="117"/>
        <v>2.2103483733425199E-2</v>
      </c>
      <c r="AH745" t="e">
        <f ca="1">IF(_xlfn.XLOOKUP(D745,'参考（不要动）'!A:A,'参考（不要动）'!B:B)&lt;1,"无养老金")</f>
        <v>#NAME?</v>
      </c>
      <c r="AI745" t="e">
        <f>IF(_xlfn.XLOOKUP(D745,'参考（不要动）'!D:D,'参考（不要动）'!E:E)&lt;1,"无公益岗工资")</f>
        <v>#N/A</v>
      </c>
      <c r="AJ745" t="e">
        <f ca="1">IF(_xlfn.XLOOKUP(D745,'参考（不要动）'!G:G,'参考（不要动）'!H:H)&lt;1,"无其他工资")</f>
        <v>#NAME?</v>
      </c>
      <c r="AK745" t="b">
        <f>IF(_xlfn.XLOOKUP(D745,'参考（不要动）'!J:J,'参考（不要动）'!K:K)&lt;1,"无低保金")</f>
        <v>0</v>
      </c>
      <c r="AL745" t="e">
        <f>IF(_xlfn.XLOOKUP(D745,'参考（不要动）'!M:M,'参考（不要动）'!N:N)&lt;1,"无五保金")</f>
        <v>#N/A</v>
      </c>
      <c r="AM745" t="e">
        <f>IF(_xlfn.XLOOKUP(D745,'参考（不要动）'!P:P,'参考（不要动）'!Q:Q)&lt;1,"无产业奖励2000元")</f>
        <v>#N/A</v>
      </c>
      <c r="AN745" t="e">
        <f>_xlfn.XLOOKUP(D745,'参考（不要动）'!S:S,'参考（不要动）'!W:W)</f>
        <v>#N/A</v>
      </c>
      <c r="AO745" t="str">
        <f t="shared" si="118"/>
        <v>合格</v>
      </c>
      <c r="AP745" s="31">
        <f t="shared" si="119"/>
        <v>0.25</v>
      </c>
      <c r="AQ745" s="31" t="str">
        <f t="shared" si="120"/>
        <v>合格</v>
      </c>
    </row>
    <row r="746" spans="1:43" ht="15">
      <c r="A746" s="18">
        <v>744</v>
      </c>
      <c r="B746" s="19" t="s">
        <v>3061</v>
      </c>
      <c r="C746" s="19" t="s">
        <v>3140</v>
      </c>
      <c r="D746" s="19" t="s">
        <v>3141</v>
      </c>
      <c r="E746" s="19" t="s">
        <v>3142</v>
      </c>
      <c r="F746" s="19" t="s">
        <v>3143</v>
      </c>
      <c r="G746" s="51" t="s">
        <v>3140</v>
      </c>
      <c r="H746" s="19">
        <v>2</v>
      </c>
      <c r="I746" s="19">
        <v>2</v>
      </c>
      <c r="J746" s="19" t="s">
        <v>47</v>
      </c>
      <c r="K746" s="19">
        <f t="shared" si="111"/>
        <v>0</v>
      </c>
      <c r="L746" s="19"/>
      <c r="M746" s="19"/>
      <c r="N746" s="19"/>
      <c r="O746" s="19">
        <f t="shared" si="112"/>
        <v>14890.98</v>
      </c>
      <c r="P746" s="19">
        <v>9790</v>
      </c>
      <c r="Q746" s="19"/>
      <c r="R746" s="19">
        <v>3720</v>
      </c>
      <c r="S746" s="19"/>
      <c r="T746" s="19"/>
      <c r="U746" s="19"/>
      <c r="V746" s="19"/>
      <c r="W746" s="19">
        <v>1380.98</v>
      </c>
      <c r="X746" s="19">
        <v>37500</v>
      </c>
      <c r="Y746" s="19">
        <f t="shared" si="113"/>
        <v>12000</v>
      </c>
      <c r="Z746" s="19">
        <v>12000</v>
      </c>
      <c r="AA746" s="19"/>
      <c r="AB746" s="19">
        <f t="shared" si="114"/>
        <v>52390.98</v>
      </c>
      <c r="AC746" s="19">
        <f t="shared" si="115"/>
        <v>40390.980000000003</v>
      </c>
      <c r="AD746" s="19">
        <f t="shared" si="116"/>
        <v>20195.490000000002</v>
      </c>
      <c r="AE746" s="19" t="s">
        <v>48</v>
      </c>
      <c r="AF746" s="25">
        <v>20186.84</v>
      </c>
      <c r="AG746" s="31">
        <f t="shared" si="117"/>
        <v>4.2849698120168701E-4</v>
      </c>
      <c r="AH746" t="e">
        <f ca="1">IF(_xlfn.XLOOKUP(D746,'参考（不要动）'!A:A,'参考（不要动）'!B:B)&lt;1,"无养老金")</f>
        <v>#NAME?</v>
      </c>
      <c r="AI746" t="e">
        <f>IF(_xlfn.XLOOKUP(D746,'参考（不要动）'!D:D,'参考（不要动）'!E:E)&lt;1,"无公益岗工资")</f>
        <v>#N/A</v>
      </c>
      <c r="AJ746" t="e">
        <f ca="1">IF(_xlfn.XLOOKUP(D746,'参考（不要动）'!G:G,'参考（不要动）'!H:H)&lt;1,"无其他工资")</f>
        <v>#NAME?</v>
      </c>
      <c r="AK746" t="b">
        <f>IF(_xlfn.XLOOKUP(D746,'参考（不要动）'!J:J,'参考（不要动）'!K:K)&lt;1,"无低保金")</f>
        <v>0</v>
      </c>
      <c r="AL746" t="e">
        <f>IF(_xlfn.XLOOKUP(D746,'参考（不要动）'!M:M,'参考（不要动）'!N:N)&lt;1,"无五保金")</f>
        <v>#N/A</v>
      </c>
      <c r="AM746" t="e">
        <f>IF(_xlfn.XLOOKUP(D746,'参考（不要动）'!P:P,'参考（不要动）'!Q:Q)&lt;1,"无产业奖励2000元")</f>
        <v>#N/A</v>
      </c>
      <c r="AN746" t="e">
        <f>_xlfn.XLOOKUP(D746,'参考（不要动）'!S:S,'参考（不要动）'!W:W)</f>
        <v>#N/A</v>
      </c>
      <c r="AO746" t="str">
        <f t="shared" si="118"/>
        <v>合格</v>
      </c>
      <c r="AP746" s="31">
        <f t="shared" si="119"/>
        <v>0.32</v>
      </c>
      <c r="AQ746" s="31" t="str">
        <f t="shared" si="120"/>
        <v>合格</v>
      </c>
    </row>
    <row r="747" spans="1:43" ht="15">
      <c r="A747" s="18">
        <v>745</v>
      </c>
      <c r="B747" s="19" t="s">
        <v>3061</v>
      </c>
      <c r="C747" s="19" t="s">
        <v>3144</v>
      </c>
      <c r="D747" s="19" t="s">
        <v>3145</v>
      </c>
      <c r="E747" s="19" t="s">
        <v>3146</v>
      </c>
      <c r="F747" s="19" t="s">
        <v>3147</v>
      </c>
      <c r="G747" s="51" t="s">
        <v>3144</v>
      </c>
      <c r="H747" s="19">
        <v>2</v>
      </c>
      <c r="I747" s="19">
        <v>2</v>
      </c>
      <c r="J747" s="19" t="s">
        <v>47</v>
      </c>
      <c r="K747" s="19">
        <f t="shared" si="111"/>
        <v>0</v>
      </c>
      <c r="L747" s="19"/>
      <c r="M747" s="19"/>
      <c r="N747" s="19"/>
      <c r="O747" s="19">
        <f t="shared" si="112"/>
        <v>7492.56</v>
      </c>
      <c r="P747" s="19"/>
      <c r="Q747" s="19"/>
      <c r="R747" s="19">
        <v>3480</v>
      </c>
      <c r="S747" s="19"/>
      <c r="T747" s="19"/>
      <c r="U747" s="19"/>
      <c r="V747" s="19"/>
      <c r="W747" s="19">
        <v>4012.56</v>
      </c>
      <c r="X747" s="19">
        <v>97940</v>
      </c>
      <c r="Y747" s="19">
        <f t="shared" si="113"/>
        <v>42450</v>
      </c>
      <c r="Z747" s="19">
        <v>42450</v>
      </c>
      <c r="AA747" s="19"/>
      <c r="AB747" s="19">
        <f t="shared" si="114"/>
        <v>105432.56</v>
      </c>
      <c r="AC747" s="19">
        <f t="shared" si="115"/>
        <v>62982.559999999998</v>
      </c>
      <c r="AD747" s="19">
        <f t="shared" si="116"/>
        <v>31491.279999999999</v>
      </c>
      <c r="AE747" s="19" t="s">
        <v>53</v>
      </c>
      <c r="AF747" s="25">
        <v>31392.59</v>
      </c>
      <c r="AG747" s="31">
        <f t="shared" si="117"/>
        <v>3.14373551210648E-3</v>
      </c>
      <c r="AH747" t="e">
        <f ca="1">IF(_xlfn.XLOOKUP(D747,'参考（不要动）'!A:A,'参考（不要动）'!B:B)&lt;1,"无养老金")</f>
        <v>#NAME?</v>
      </c>
      <c r="AI747" t="e">
        <f>IF(_xlfn.XLOOKUP(D747,'参考（不要动）'!D:D,'参考（不要动）'!E:E)&lt;1,"无公益岗工资")</f>
        <v>#N/A</v>
      </c>
      <c r="AJ747" t="e">
        <f ca="1">IF(_xlfn.XLOOKUP(D747,'参考（不要动）'!G:G,'参考（不要动）'!H:H)&lt;1,"无其他工资")</f>
        <v>#NAME?</v>
      </c>
      <c r="AK747" t="e">
        <f>IF(_xlfn.XLOOKUP(D747,'参考（不要动）'!J:J,'参考（不要动）'!K:K)&lt;1,"无低保金")</f>
        <v>#N/A</v>
      </c>
      <c r="AL747" t="e">
        <f>IF(_xlfn.XLOOKUP(D747,'参考（不要动）'!M:M,'参考（不要动）'!N:N)&lt;1,"无五保金")</f>
        <v>#N/A</v>
      </c>
      <c r="AM747" t="e">
        <f>IF(_xlfn.XLOOKUP(D747,'参考（不要动）'!P:P,'参考（不要动）'!Q:Q)&lt;1,"无产业奖励2000元")</f>
        <v>#N/A</v>
      </c>
      <c r="AN747" t="e">
        <f>_xlfn.XLOOKUP(D747,'参考（不要动）'!S:S,'参考（不要动）'!W:W)</f>
        <v>#N/A</v>
      </c>
      <c r="AO747" t="str">
        <f t="shared" si="118"/>
        <v>合格</v>
      </c>
      <c r="AP747" s="31">
        <f t="shared" si="119"/>
        <v>0.43342862977333102</v>
      </c>
      <c r="AQ747" s="31" t="str">
        <f t="shared" si="120"/>
        <v>合格</v>
      </c>
    </row>
    <row r="748" spans="1:43" ht="15">
      <c r="A748" s="18">
        <v>746</v>
      </c>
      <c r="B748" s="19" t="s">
        <v>3061</v>
      </c>
      <c r="C748" s="19" t="s">
        <v>3148</v>
      </c>
      <c r="D748" s="19" t="s">
        <v>3149</v>
      </c>
      <c r="E748" s="19" t="s">
        <v>3150</v>
      </c>
      <c r="F748" s="19" t="s">
        <v>3151</v>
      </c>
      <c r="G748" s="51" t="s">
        <v>3148</v>
      </c>
      <c r="H748" s="19">
        <v>1</v>
      </c>
      <c r="I748" s="19">
        <v>1</v>
      </c>
      <c r="J748" s="19" t="s">
        <v>47</v>
      </c>
      <c r="K748" s="19">
        <f t="shared" si="111"/>
        <v>21600</v>
      </c>
      <c r="L748" s="19"/>
      <c r="M748" s="19">
        <v>21600</v>
      </c>
      <c r="N748" s="19">
        <v>6825</v>
      </c>
      <c r="O748" s="19">
        <f t="shared" si="112"/>
        <v>3169.86</v>
      </c>
      <c r="P748" s="19"/>
      <c r="Q748" s="19"/>
      <c r="R748" s="19"/>
      <c r="S748" s="19"/>
      <c r="T748" s="19"/>
      <c r="U748" s="19"/>
      <c r="V748" s="19"/>
      <c r="W748" s="19">
        <v>3169.86</v>
      </c>
      <c r="X748" s="19"/>
      <c r="Y748" s="19">
        <f t="shared" si="113"/>
        <v>0</v>
      </c>
      <c r="Z748" s="19"/>
      <c r="AA748" s="19"/>
      <c r="AB748" s="19">
        <f t="shared" si="114"/>
        <v>31594.86</v>
      </c>
      <c r="AC748" s="19">
        <f t="shared" si="115"/>
        <v>31594.86</v>
      </c>
      <c r="AD748" s="19">
        <f t="shared" si="116"/>
        <v>31594.86</v>
      </c>
      <c r="AE748" s="19" t="s">
        <v>48</v>
      </c>
      <c r="AF748" s="25">
        <v>29933</v>
      </c>
      <c r="AG748" s="31">
        <f t="shared" si="117"/>
        <v>5.5519326495840703E-2</v>
      </c>
      <c r="AH748" t="e">
        <f ca="1">IF(_xlfn.XLOOKUP(D748,'参考（不要动）'!A:A,'参考（不要动）'!B:B)&lt;1,"无养老金")</f>
        <v>#NAME?</v>
      </c>
      <c r="AI748" t="e">
        <f>IF(_xlfn.XLOOKUP(D748,'参考（不要动）'!D:D,'参考（不要动）'!E:E)&lt;1,"无公益岗工资")</f>
        <v>#N/A</v>
      </c>
      <c r="AJ748" t="e">
        <f ca="1">IF(_xlfn.XLOOKUP(D748,'参考（不要动）'!G:G,'参考（不要动）'!H:H)&lt;1,"无其他工资")</f>
        <v>#NAME?</v>
      </c>
      <c r="AK748" t="e">
        <f>IF(_xlfn.XLOOKUP(D748,'参考（不要动）'!J:J,'参考（不要动）'!K:K)&lt;1,"无低保金")</f>
        <v>#N/A</v>
      </c>
      <c r="AL748" t="e">
        <f>IF(_xlfn.XLOOKUP(D748,'参考（不要动）'!M:M,'参考（不要动）'!N:N)&lt;1,"无五保金")</f>
        <v>#N/A</v>
      </c>
      <c r="AM748" t="e">
        <f>IF(_xlfn.XLOOKUP(D748,'参考（不要动）'!P:P,'参考（不要动）'!Q:Q)&lt;1,"无产业奖励2000元")</f>
        <v>#N/A</v>
      </c>
      <c r="AN748" t="e">
        <f>_xlfn.XLOOKUP(D748,'参考（不要动）'!S:S,'参考（不要动）'!W:W)</f>
        <v>#N/A</v>
      </c>
      <c r="AO748" t="str">
        <f t="shared" si="118"/>
        <v>合格</v>
      </c>
      <c r="AP748" s="31" t="e">
        <f t="shared" si="119"/>
        <v>#DIV/0!</v>
      </c>
      <c r="AQ748" s="31" t="e">
        <f t="shared" si="120"/>
        <v>#DIV/0!</v>
      </c>
    </row>
    <row r="749" spans="1:43" ht="15">
      <c r="A749" s="18">
        <v>747</v>
      </c>
      <c r="B749" s="19" t="s">
        <v>3061</v>
      </c>
      <c r="C749" s="19" t="s">
        <v>3152</v>
      </c>
      <c r="D749" s="19" t="s">
        <v>3153</v>
      </c>
      <c r="E749" s="19" t="s">
        <v>3154</v>
      </c>
      <c r="F749" s="19" t="s">
        <v>3155</v>
      </c>
      <c r="G749" s="51" t="s">
        <v>3152</v>
      </c>
      <c r="H749" s="19">
        <v>2</v>
      </c>
      <c r="I749" s="19">
        <v>2</v>
      </c>
      <c r="J749" s="19" t="s">
        <v>47</v>
      </c>
      <c r="K749" s="19">
        <f t="shared" si="111"/>
        <v>0</v>
      </c>
      <c r="L749" s="19"/>
      <c r="M749" s="19"/>
      <c r="N749" s="19">
        <v>5005</v>
      </c>
      <c r="O749" s="19">
        <f t="shared" si="112"/>
        <v>6163.25</v>
      </c>
      <c r="P749" s="19"/>
      <c r="Q749" s="19"/>
      <c r="R749" s="19">
        <v>3480</v>
      </c>
      <c r="S749" s="19"/>
      <c r="T749" s="19"/>
      <c r="U749" s="19"/>
      <c r="V749" s="19"/>
      <c r="W749" s="19">
        <v>2683.25</v>
      </c>
      <c r="X749" s="19">
        <v>25500</v>
      </c>
      <c r="Y749" s="19">
        <f t="shared" si="113"/>
        <v>10800</v>
      </c>
      <c r="Z749" s="19">
        <v>10800</v>
      </c>
      <c r="AA749" s="19"/>
      <c r="AB749" s="19">
        <f t="shared" si="114"/>
        <v>36668.25</v>
      </c>
      <c r="AC749" s="19">
        <f t="shared" si="115"/>
        <v>25868.25</v>
      </c>
      <c r="AD749" s="19">
        <f t="shared" si="116"/>
        <v>12934.125</v>
      </c>
      <c r="AE749" s="19" t="s">
        <v>53</v>
      </c>
      <c r="AF749" s="25">
        <v>12699.64</v>
      </c>
      <c r="AG749" s="31">
        <f t="shared" si="117"/>
        <v>1.84639092131746E-2</v>
      </c>
      <c r="AH749" t="e">
        <f ca="1">IF(_xlfn.XLOOKUP(D749,'参考（不要动）'!A:A,'参考（不要动）'!B:B)&lt;1,"无养老金")</f>
        <v>#NAME?</v>
      </c>
      <c r="AI749" t="e">
        <f>IF(_xlfn.XLOOKUP(D749,'参考（不要动）'!D:D,'参考（不要动）'!E:E)&lt;1,"无公益岗工资")</f>
        <v>#N/A</v>
      </c>
      <c r="AJ749" t="e">
        <f ca="1">IF(_xlfn.XLOOKUP(D749,'参考（不要动）'!G:G,'参考（不要动）'!H:H)&lt;1,"无其他工资")</f>
        <v>#NAME?</v>
      </c>
      <c r="AK749" t="e">
        <f>IF(_xlfn.XLOOKUP(D749,'参考（不要动）'!J:J,'参考（不要动）'!K:K)&lt;1,"无低保金")</f>
        <v>#N/A</v>
      </c>
      <c r="AL749" t="e">
        <f>IF(_xlfn.XLOOKUP(D749,'参考（不要动）'!M:M,'参考（不要动）'!N:N)&lt;1,"无五保金")</f>
        <v>#N/A</v>
      </c>
      <c r="AM749" t="e">
        <f>IF(_xlfn.XLOOKUP(D749,'参考（不要动）'!P:P,'参考（不要动）'!Q:Q)&lt;1,"无产业奖励2000元")</f>
        <v>#N/A</v>
      </c>
      <c r="AN749" t="e">
        <f>_xlfn.XLOOKUP(D749,'参考（不要动）'!S:S,'参考（不要动）'!W:W)</f>
        <v>#N/A</v>
      </c>
      <c r="AO749" t="str">
        <f t="shared" si="118"/>
        <v>合格</v>
      </c>
      <c r="AP749" s="31">
        <f t="shared" si="119"/>
        <v>0.42352941176470599</v>
      </c>
      <c r="AQ749" s="31" t="str">
        <f t="shared" si="120"/>
        <v>合格</v>
      </c>
    </row>
    <row r="750" spans="1:43" ht="15">
      <c r="A750" s="18">
        <v>748</v>
      </c>
      <c r="B750" s="19" t="s">
        <v>3061</v>
      </c>
      <c r="C750" s="19" t="s">
        <v>3156</v>
      </c>
      <c r="D750" s="19" t="s">
        <v>3157</v>
      </c>
      <c r="E750" s="19" t="s">
        <v>3158</v>
      </c>
      <c r="F750" s="19" t="s">
        <v>3159</v>
      </c>
      <c r="G750" s="51" t="s">
        <v>3156</v>
      </c>
      <c r="H750" s="19">
        <v>2</v>
      </c>
      <c r="I750" s="19">
        <v>3.08</v>
      </c>
      <c r="J750" s="19" t="s">
        <v>47</v>
      </c>
      <c r="K750" s="19">
        <f t="shared" si="111"/>
        <v>51380</v>
      </c>
      <c r="L750" s="19">
        <v>4380</v>
      </c>
      <c r="M750" s="19">
        <v>47000</v>
      </c>
      <c r="N750" s="19">
        <v>9100</v>
      </c>
      <c r="O750" s="19">
        <f t="shared" si="112"/>
        <v>4031.58</v>
      </c>
      <c r="P750" s="19">
        <v>2150</v>
      </c>
      <c r="Q750" s="19"/>
      <c r="R750" s="19"/>
      <c r="S750" s="19"/>
      <c r="T750" s="19"/>
      <c r="U750" s="19"/>
      <c r="V750" s="19"/>
      <c r="W750" s="19">
        <v>1881.58</v>
      </c>
      <c r="X750" s="19"/>
      <c r="Y750" s="19">
        <f t="shared" si="113"/>
        <v>0</v>
      </c>
      <c r="Z750" s="19"/>
      <c r="AA750" s="19"/>
      <c r="AB750" s="19">
        <f t="shared" si="114"/>
        <v>64511.58</v>
      </c>
      <c r="AC750" s="19">
        <f t="shared" si="115"/>
        <v>64511.58</v>
      </c>
      <c r="AD750" s="19">
        <f t="shared" si="116"/>
        <v>20945.318181818198</v>
      </c>
      <c r="AE750" s="19" t="s">
        <v>48</v>
      </c>
      <c r="AF750" s="25">
        <v>20899.29</v>
      </c>
      <c r="AG750" s="31">
        <f t="shared" si="117"/>
        <v>2.2023801678524701E-3</v>
      </c>
      <c r="AH750" t="e">
        <f ca="1">IF(_xlfn.XLOOKUP(D750,'参考（不要动）'!A:A,'参考（不要动）'!B:B)&lt;1,"无养老金")</f>
        <v>#NAME?</v>
      </c>
      <c r="AI750" t="b">
        <f>IF(_xlfn.XLOOKUP(D750,'参考（不要动）'!D:D,'参考（不要动）'!E:E)&lt;1,"无公益岗工资")</f>
        <v>0</v>
      </c>
      <c r="AJ750" t="e">
        <f ca="1">IF(_xlfn.XLOOKUP(D750,'参考（不要动）'!G:G,'参考（不要动）'!H:H)&lt;1,"无其他工资")</f>
        <v>#NAME?</v>
      </c>
      <c r="AK750" t="e">
        <f>IF(_xlfn.XLOOKUP(D750,'参考（不要动）'!J:J,'参考（不要动）'!K:K)&lt;1,"无低保金")</f>
        <v>#N/A</v>
      </c>
      <c r="AL750" t="e">
        <f>IF(_xlfn.XLOOKUP(D750,'参考（不要动）'!M:M,'参考（不要动）'!N:N)&lt;1,"无五保金")</f>
        <v>#N/A</v>
      </c>
      <c r="AM750" t="e">
        <f>IF(_xlfn.XLOOKUP(D750,'参考（不要动）'!P:P,'参考（不要动）'!Q:Q)&lt;1,"无产业奖励2000元")</f>
        <v>#N/A</v>
      </c>
      <c r="AN750" t="e">
        <f>_xlfn.XLOOKUP(D750,'参考（不要动）'!S:S,'参考（不要动）'!W:W)</f>
        <v>#N/A</v>
      </c>
      <c r="AO750" t="str">
        <f t="shared" si="118"/>
        <v>合格</v>
      </c>
      <c r="AP750" s="31" t="e">
        <f t="shared" si="119"/>
        <v>#DIV/0!</v>
      </c>
      <c r="AQ750" s="31" t="e">
        <f t="shared" si="120"/>
        <v>#DIV/0!</v>
      </c>
    </row>
    <row r="751" spans="1:43" ht="15">
      <c r="A751" s="18">
        <v>749</v>
      </c>
      <c r="B751" s="19" t="s">
        <v>3061</v>
      </c>
      <c r="C751" s="19" t="s">
        <v>3160</v>
      </c>
      <c r="D751" s="19" t="s">
        <v>3161</v>
      </c>
      <c r="E751" s="19" t="s">
        <v>3162</v>
      </c>
      <c r="F751" s="19" t="s">
        <v>3163</v>
      </c>
      <c r="G751" s="51" t="s">
        <v>3160</v>
      </c>
      <c r="H751" s="19">
        <v>3</v>
      </c>
      <c r="I751" s="19">
        <v>3</v>
      </c>
      <c r="J751" s="19" t="s">
        <v>47</v>
      </c>
      <c r="K751" s="19">
        <f t="shared" si="111"/>
        <v>58000</v>
      </c>
      <c r="L751" s="19"/>
      <c r="M751" s="19">
        <v>58000</v>
      </c>
      <c r="N751" s="19">
        <v>10250</v>
      </c>
      <c r="O751" s="19">
        <f t="shared" si="112"/>
        <v>2833.3</v>
      </c>
      <c r="P751" s="19"/>
      <c r="Q751" s="19"/>
      <c r="R751" s="19"/>
      <c r="S751" s="19"/>
      <c r="T751" s="19"/>
      <c r="U751" s="19"/>
      <c r="V751" s="19"/>
      <c r="W751" s="19">
        <v>2833.3</v>
      </c>
      <c r="X751" s="19"/>
      <c r="Y751" s="19">
        <f t="shared" si="113"/>
        <v>0</v>
      </c>
      <c r="Z751" s="19"/>
      <c r="AA751" s="19"/>
      <c r="AB751" s="19">
        <f t="shared" si="114"/>
        <v>71083.3</v>
      </c>
      <c r="AC751" s="19">
        <f t="shared" si="115"/>
        <v>71083.3</v>
      </c>
      <c r="AD751" s="19">
        <f t="shared" si="116"/>
        <v>23694.433333333302</v>
      </c>
      <c r="AE751" s="19" t="s">
        <v>48</v>
      </c>
      <c r="AF751" s="25">
        <v>23125.19</v>
      </c>
      <c r="AG751" s="31">
        <f t="shared" si="117"/>
        <v>2.4615725679802102E-2</v>
      </c>
      <c r="AH751" t="e">
        <f ca="1">IF(_xlfn.XLOOKUP(D751,'参考（不要动）'!A:A,'参考（不要动）'!B:B)&lt;1,"无养老金")</f>
        <v>#NAME?</v>
      </c>
      <c r="AI751" t="e">
        <f>IF(_xlfn.XLOOKUP(D751,'参考（不要动）'!D:D,'参考（不要动）'!E:E)&lt;1,"无公益岗工资")</f>
        <v>#N/A</v>
      </c>
      <c r="AJ751" t="e">
        <f ca="1">IF(_xlfn.XLOOKUP(D751,'参考（不要动）'!G:G,'参考（不要动）'!H:H)&lt;1,"无其他工资")</f>
        <v>#NAME?</v>
      </c>
      <c r="AK751" t="e">
        <f>IF(_xlfn.XLOOKUP(D751,'参考（不要动）'!J:J,'参考（不要动）'!K:K)&lt;1,"无低保金")</f>
        <v>#N/A</v>
      </c>
      <c r="AL751" t="e">
        <f>IF(_xlfn.XLOOKUP(D751,'参考（不要动）'!M:M,'参考（不要动）'!N:N)&lt;1,"无五保金")</f>
        <v>#N/A</v>
      </c>
      <c r="AM751" t="e">
        <f>IF(_xlfn.XLOOKUP(D751,'参考（不要动）'!P:P,'参考（不要动）'!Q:Q)&lt;1,"无产业奖励2000元")</f>
        <v>#N/A</v>
      </c>
      <c r="AN751" t="e">
        <f>_xlfn.XLOOKUP(D751,'参考（不要动）'!S:S,'参考（不要动）'!W:W)</f>
        <v>#N/A</v>
      </c>
      <c r="AO751" t="str">
        <f t="shared" si="118"/>
        <v>合格</v>
      </c>
      <c r="AP751" s="31" t="e">
        <f t="shared" si="119"/>
        <v>#DIV/0!</v>
      </c>
      <c r="AQ751" s="31" t="e">
        <f t="shared" si="120"/>
        <v>#DIV/0!</v>
      </c>
    </row>
    <row r="752" spans="1:43" ht="15">
      <c r="A752" s="18">
        <v>750</v>
      </c>
      <c r="B752" s="19" t="s">
        <v>3061</v>
      </c>
      <c r="C752" s="19" t="s">
        <v>3164</v>
      </c>
      <c r="D752" s="19" t="s">
        <v>3165</v>
      </c>
      <c r="E752" s="19" t="s">
        <v>3166</v>
      </c>
      <c r="F752" s="19" t="s">
        <v>3167</v>
      </c>
      <c r="G752" s="51" t="s">
        <v>3164</v>
      </c>
      <c r="H752" s="19">
        <v>1</v>
      </c>
      <c r="I752" s="19">
        <v>1</v>
      </c>
      <c r="J752" s="19" t="s">
        <v>47</v>
      </c>
      <c r="K752" s="19">
        <f t="shared" si="111"/>
        <v>20000</v>
      </c>
      <c r="L752" s="19"/>
      <c r="M752" s="19">
        <v>20000</v>
      </c>
      <c r="N752" s="19">
        <v>4550</v>
      </c>
      <c r="O752" s="19">
        <f t="shared" si="112"/>
        <v>3930.92</v>
      </c>
      <c r="P752" s="19"/>
      <c r="Q752" s="19"/>
      <c r="R752" s="19">
        <v>1980</v>
      </c>
      <c r="S752" s="19"/>
      <c r="T752" s="19"/>
      <c r="U752" s="19"/>
      <c r="V752" s="19">
        <v>1200</v>
      </c>
      <c r="W752" s="19">
        <v>750.92</v>
      </c>
      <c r="X752" s="19"/>
      <c r="Y752" s="19">
        <f t="shared" si="113"/>
        <v>0</v>
      </c>
      <c r="Z752" s="19"/>
      <c r="AA752" s="19"/>
      <c r="AB752" s="19">
        <f t="shared" si="114"/>
        <v>28480.92</v>
      </c>
      <c r="AC752" s="19">
        <f t="shared" si="115"/>
        <v>28480.92</v>
      </c>
      <c r="AD752" s="19">
        <f t="shared" si="116"/>
        <v>28480.92</v>
      </c>
      <c r="AE752" s="19" t="s">
        <v>48</v>
      </c>
      <c r="AF752" s="25">
        <v>27192.22</v>
      </c>
      <c r="AG752" s="31">
        <f t="shared" si="117"/>
        <v>4.7392232042841598E-2</v>
      </c>
      <c r="AH752" t="e">
        <f ca="1">IF(_xlfn.XLOOKUP(D752,'参考（不要动）'!A:A,'参考（不要动）'!B:B)&lt;1,"无养老金")</f>
        <v>#NAME?</v>
      </c>
      <c r="AI752" t="e">
        <f>IF(_xlfn.XLOOKUP(D752,'参考（不要动）'!D:D,'参考（不要动）'!E:E)&lt;1,"无公益岗工资")</f>
        <v>#N/A</v>
      </c>
      <c r="AJ752" t="e">
        <f ca="1">IF(_xlfn.XLOOKUP(D752,'参考（不要动）'!G:G,'参考（不要动）'!H:H)&lt;1,"无其他工资")</f>
        <v>#NAME?</v>
      </c>
      <c r="AK752" t="e">
        <f>IF(_xlfn.XLOOKUP(D752,'参考（不要动）'!J:J,'参考（不要动）'!K:K)&lt;1,"无低保金")</f>
        <v>#N/A</v>
      </c>
      <c r="AL752" t="e">
        <f>IF(_xlfn.XLOOKUP(D752,'参考（不要动）'!M:M,'参考（不要动）'!N:N)&lt;1,"无五保金")</f>
        <v>#N/A</v>
      </c>
      <c r="AM752" t="e">
        <f>IF(_xlfn.XLOOKUP(D752,'参考（不要动）'!P:P,'参考（不要动）'!Q:Q)&lt;1,"无产业奖励2000元")</f>
        <v>#N/A</v>
      </c>
      <c r="AN752">
        <v>0</v>
      </c>
      <c r="AO752" t="str">
        <f t="shared" si="118"/>
        <v>合格</v>
      </c>
      <c r="AP752" s="31" t="e">
        <f t="shared" si="119"/>
        <v>#DIV/0!</v>
      </c>
      <c r="AQ752" s="31" t="e">
        <f t="shared" si="120"/>
        <v>#DIV/0!</v>
      </c>
    </row>
    <row r="753" spans="1:43" ht="15">
      <c r="A753" s="18">
        <v>751</v>
      </c>
      <c r="B753" s="19" t="s">
        <v>3061</v>
      </c>
      <c r="C753" s="19" t="s">
        <v>3168</v>
      </c>
      <c r="D753" s="19" t="s">
        <v>3169</v>
      </c>
      <c r="E753" s="19" t="s">
        <v>3170</v>
      </c>
      <c r="F753" s="19" t="s">
        <v>3171</v>
      </c>
      <c r="G753" s="51" t="s">
        <v>3168</v>
      </c>
      <c r="H753" s="19">
        <v>2</v>
      </c>
      <c r="I753" s="19">
        <v>2</v>
      </c>
      <c r="J753" s="19" t="s">
        <v>47</v>
      </c>
      <c r="K753" s="19">
        <f t="shared" si="111"/>
        <v>8760</v>
      </c>
      <c r="L753" s="19">
        <v>8760</v>
      </c>
      <c r="M753" s="19"/>
      <c r="N753" s="19">
        <v>5460</v>
      </c>
      <c r="O753" s="19">
        <f t="shared" si="112"/>
        <v>19585.349999999999</v>
      </c>
      <c r="P753" s="19">
        <v>8790</v>
      </c>
      <c r="Q753" s="19"/>
      <c r="R753" s="19">
        <v>8680</v>
      </c>
      <c r="S753" s="19"/>
      <c r="T753" s="19"/>
      <c r="U753" s="19"/>
      <c r="V753" s="19"/>
      <c r="W753" s="19">
        <v>2115.35</v>
      </c>
      <c r="X753" s="19">
        <v>10800</v>
      </c>
      <c r="Y753" s="19">
        <f t="shared" si="113"/>
        <v>3000</v>
      </c>
      <c r="Z753" s="19">
        <v>3000</v>
      </c>
      <c r="AA753" s="19"/>
      <c r="AB753" s="19">
        <f t="shared" si="114"/>
        <v>44605.35</v>
      </c>
      <c r="AC753" s="19">
        <f t="shared" si="115"/>
        <v>41605.35</v>
      </c>
      <c r="AD753" s="19">
        <f t="shared" si="116"/>
        <v>20802.674999999999</v>
      </c>
      <c r="AE753" s="19" t="s">
        <v>48</v>
      </c>
      <c r="AF753" s="25">
        <v>20288.13</v>
      </c>
      <c r="AG753" s="31">
        <f t="shared" si="117"/>
        <v>2.5361874159915102E-2</v>
      </c>
      <c r="AH753" t="e">
        <f ca="1">IF(_xlfn.XLOOKUP(D753,'参考（不要动）'!A:A,'参考（不要动）'!B:B)&lt;1,"无养老金")</f>
        <v>#NAME?</v>
      </c>
      <c r="AI753" t="b">
        <f>IF(_xlfn.XLOOKUP(D753,'参考（不要动）'!D:D,'参考（不要动）'!E:E)&lt;1,"无公益岗工资")</f>
        <v>0</v>
      </c>
      <c r="AJ753" t="e">
        <f ca="1">IF(_xlfn.XLOOKUP(D753,'参考（不要动）'!G:G,'参考（不要动）'!H:H)&lt;1,"无其他工资")</f>
        <v>#NAME?</v>
      </c>
      <c r="AK753" t="b">
        <f>IF(_xlfn.XLOOKUP(D753,'参考（不要动）'!J:J,'参考（不要动）'!K:K)&lt;1,"无低保金")</f>
        <v>0</v>
      </c>
      <c r="AL753" t="e">
        <f>IF(_xlfn.XLOOKUP(D753,'参考（不要动）'!M:M,'参考（不要动）'!N:N)&lt;1,"无五保金")</f>
        <v>#N/A</v>
      </c>
      <c r="AM753" t="e">
        <f>IF(_xlfn.XLOOKUP(D753,'参考（不要动）'!P:P,'参考（不要动）'!Q:Q)&lt;1,"无产业奖励2000元")</f>
        <v>#N/A</v>
      </c>
      <c r="AN753" t="e">
        <f>_xlfn.XLOOKUP(D753,'参考（不要动）'!S:S,'参考（不要动）'!W:W)</f>
        <v>#N/A</v>
      </c>
      <c r="AO753" t="str">
        <f t="shared" si="118"/>
        <v>合格</v>
      </c>
      <c r="AP753" s="31">
        <f t="shared" si="119"/>
        <v>0.27777777777777801</v>
      </c>
      <c r="AQ753" s="31" t="str">
        <f t="shared" si="120"/>
        <v>合格</v>
      </c>
    </row>
    <row r="754" spans="1:43" ht="15">
      <c r="A754" s="18">
        <v>752</v>
      </c>
      <c r="B754" s="19" t="s">
        <v>3061</v>
      </c>
      <c r="C754" s="19" t="s">
        <v>3172</v>
      </c>
      <c r="D754" s="19" t="s">
        <v>3173</v>
      </c>
      <c r="E754" s="19" t="s">
        <v>3174</v>
      </c>
      <c r="F754" s="19" t="s">
        <v>3175</v>
      </c>
      <c r="G754" s="51" t="s">
        <v>3172</v>
      </c>
      <c r="H754" s="19">
        <v>2</v>
      </c>
      <c r="I754" s="19">
        <v>2</v>
      </c>
      <c r="J754" s="19" t="s">
        <v>47</v>
      </c>
      <c r="K754" s="19">
        <f t="shared" si="111"/>
        <v>38380</v>
      </c>
      <c r="L754" s="19">
        <v>4380</v>
      </c>
      <c r="M754" s="19">
        <v>34000</v>
      </c>
      <c r="N754" s="19">
        <v>5460</v>
      </c>
      <c r="O754" s="19">
        <f t="shared" si="112"/>
        <v>1585.44</v>
      </c>
      <c r="P754" s="19"/>
      <c r="Q754" s="19"/>
      <c r="R754" s="19"/>
      <c r="S754" s="19"/>
      <c r="T754" s="19"/>
      <c r="U754" s="19"/>
      <c r="V754" s="19"/>
      <c r="W754" s="19">
        <v>1585.44</v>
      </c>
      <c r="X754" s="19"/>
      <c r="Y754" s="19">
        <f t="shared" si="113"/>
        <v>0</v>
      </c>
      <c r="Z754" s="19"/>
      <c r="AA754" s="19"/>
      <c r="AB754" s="19">
        <f t="shared" si="114"/>
        <v>45425.440000000002</v>
      </c>
      <c r="AC754" s="19">
        <f t="shared" si="115"/>
        <v>45425.440000000002</v>
      </c>
      <c r="AD754" s="19">
        <f t="shared" si="116"/>
        <v>22712.720000000001</v>
      </c>
      <c r="AE754" s="19" t="s">
        <v>48</v>
      </c>
      <c r="AF754" s="25">
        <v>20468.82</v>
      </c>
      <c r="AG754" s="30">
        <f t="shared" si="117"/>
        <v>0.10962527395326201</v>
      </c>
      <c r="AH754" t="e">
        <f ca="1">IF(_xlfn.XLOOKUP(D754,'参考（不要动）'!A:A,'参考（不要动）'!B:B)&lt;1,"无养老金")</f>
        <v>#NAME?</v>
      </c>
      <c r="AI754" t="b">
        <f>IF(_xlfn.XLOOKUP(D754,'参考（不要动）'!D:D,'参考（不要动）'!E:E)&lt;1,"无公益岗工资")</f>
        <v>0</v>
      </c>
      <c r="AJ754" t="e">
        <f ca="1">IF(_xlfn.XLOOKUP(D754,'参考（不要动）'!G:G,'参考（不要动）'!H:H)&lt;1,"无其他工资")</f>
        <v>#NAME?</v>
      </c>
      <c r="AK754" t="e">
        <f>IF(_xlfn.XLOOKUP(D754,'参考（不要动）'!J:J,'参考（不要动）'!K:K)&lt;1,"无低保金")</f>
        <v>#N/A</v>
      </c>
      <c r="AL754" t="e">
        <f>IF(_xlfn.XLOOKUP(D754,'参考（不要动）'!M:M,'参考（不要动）'!N:N)&lt;1,"无五保金")</f>
        <v>#N/A</v>
      </c>
      <c r="AM754" t="e">
        <f>IF(_xlfn.XLOOKUP(D754,'参考（不要动）'!P:P,'参考（不要动）'!Q:Q)&lt;1,"无产业奖励2000元")</f>
        <v>#N/A</v>
      </c>
      <c r="AN754" t="e">
        <f>_xlfn.XLOOKUP(D754,'参考（不要动）'!S:S,'参考（不要动）'!W:W)</f>
        <v>#N/A</v>
      </c>
      <c r="AO754" t="str">
        <f t="shared" si="118"/>
        <v>合格</v>
      </c>
      <c r="AP754" s="31" t="e">
        <f t="shared" si="119"/>
        <v>#DIV/0!</v>
      </c>
      <c r="AQ754" s="31" t="e">
        <f t="shared" si="120"/>
        <v>#DIV/0!</v>
      </c>
    </row>
    <row r="755" spans="1:43" ht="15">
      <c r="A755" s="18">
        <v>753</v>
      </c>
      <c r="B755" s="19" t="s">
        <v>3061</v>
      </c>
      <c r="C755" s="19" t="s">
        <v>3176</v>
      </c>
      <c r="D755" s="19" t="s">
        <v>3177</v>
      </c>
      <c r="E755" s="19" t="s">
        <v>3178</v>
      </c>
      <c r="F755" s="19" t="s">
        <v>3179</v>
      </c>
      <c r="G755" s="51" t="s">
        <v>3176</v>
      </c>
      <c r="H755" s="19">
        <v>2</v>
      </c>
      <c r="I755" s="19">
        <v>2</v>
      </c>
      <c r="J755" s="19" t="s">
        <v>47</v>
      </c>
      <c r="K755" s="19">
        <f t="shared" si="111"/>
        <v>0</v>
      </c>
      <c r="L755" s="19"/>
      <c r="M755" s="19"/>
      <c r="N755" s="19">
        <v>4500</v>
      </c>
      <c r="O755" s="19">
        <f t="shared" si="112"/>
        <v>6396.6</v>
      </c>
      <c r="P755" s="19"/>
      <c r="Q755" s="19"/>
      <c r="R755" s="19">
        <v>3480</v>
      </c>
      <c r="S755" s="19"/>
      <c r="T755" s="19"/>
      <c r="U755" s="19"/>
      <c r="V755" s="19"/>
      <c r="W755" s="19">
        <v>2916.6</v>
      </c>
      <c r="X755" s="19">
        <v>72000</v>
      </c>
      <c r="Y755" s="19">
        <f t="shared" si="113"/>
        <v>39000</v>
      </c>
      <c r="Z755" s="19">
        <v>39000</v>
      </c>
      <c r="AA755" s="19"/>
      <c r="AB755" s="19">
        <f t="shared" si="114"/>
        <v>82896.600000000006</v>
      </c>
      <c r="AC755" s="19">
        <f t="shared" si="115"/>
        <v>43896.6</v>
      </c>
      <c r="AD755" s="19">
        <f t="shared" si="116"/>
        <v>21948.3</v>
      </c>
      <c r="AE755" s="19" t="s">
        <v>53</v>
      </c>
      <c r="AF755" s="25">
        <v>20994.45</v>
      </c>
      <c r="AG755" s="31">
        <f t="shared" si="117"/>
        <v>4.5433435979508802E-2</v>
      </c>
      <c r="AH755" t="e">
        <f ca="1">IF(_xlfn.XLOOKUP(D755,'参考（不要动）'!A:A,'参考（不要动）'!B:B)&lt;1,"无养老金")</f>
        <v>#NAME?</v>
      </c>
      <c r="AI755" t="e">
        <f>IF(_xlfn.XLOOKUP(D755,'参考（不要动）'!D:D,'参考（不要动）'!E:E)&lt;1,"无公益岗工资")</f>
        <v>#N/A</v>
      </c>
      <c r="AJ755" t="e">
        <f ca="1">IF(_xlfn.XLOOKUP(D755,'参考（不要动）'!G:G,'参考（不要动）'!H:H)&lt;1,"无其他工资")</f>
        <v>#NAME?</v>
      </c>
      <c r="AK755" t="e">
        <f>IF(_xlfn.XLOOKUP(D755,'参考（不要动）'!J:J,'参考（不要动）'!K:K)&lt;1,"无低保金")</f>
        <v>#N/A</v>
      </c>
      <c r="AL755" t="e">
        <f>IF(_xlfn.XLOOKUP(D755,'参考（不要动）'!M:M,'参考（不要动）'!N:N)&lt;1,"无五保金")</f>
        <v>#N/A</v>
      </c>
      <c r="AM755" t="e">
        <f>IF(_xlfn.XLOOKUP(D755,'参考（不要动）'!P:P,'参考（不要动）'!Q:Q)&lt;1,"无产业奖励2000元")</f>
        <v>#N/A</v>
      </c>
      <c r="AN755" t="e">
        <f>_xlfn.XLOOKUP(D755,'参考（不要动）'!S:S,'参考（不要动）'!W:W)</f>
        <v>#N/A</v>
      </c>
      <c r="AO755" t="str">
        <f t="shared" si="118"/>
        <v>合格</v>
      </c>
      <c r="AP755" s="31">
        <f t="shared" si="119"/>
        <v>0.54166666666666696</v>
      </c>
      <c r="AQ755" s="31" t="str">
        <f t="shared" si="120"/>
        <v>合格</v>
      </c>
    </row>
    <row r="756" spans="1:43" ht="15">
      <c r="A756" s="18">
        <v>754</v>
      </c>
      <c r="B756" s="19" t="s">
        <v>3061</v>
      </c>
      <c r="C756" s="19" t="s">
        <v>3180</v>
      </c>
      <c r="D756" s="19" t="s">
        <v>3181</v>
      </c>
      <c r="E756" s="19" t="s">
        <v>3182</v>
      </c>
      <c r="F756" s="19" t="s">
        <v>3183</v>
      </c>
      <c r="G756" s="51" t="s">
        <v>3180</v>
      </c>
      <c r="H756" s="19">
        <v>3</v>
      </c>
      <c r="I756" s="19">
        <v>3</v>
      </c>
      <c r="J756" s="19" t="s">
        <v>47</v>
      </c>
      <c r="K756" s="19">
        <f t="shared" si="111"/>
        <v>2500</v>
      </c>
      <c r="L756" s="19"/>
      <c r="M756" s="19">
        <v>2500</v>
      </c>
      <c r="N756" s="19"/>
      <c r="O756" s="19">
        <f t="shared" si="112"/>
        <v>1976.77</v>
      </c>
      <c r="P756" s="19"/>
      <c r="Q756" s="19"/>
      <c r="R756" s="19"/>
      <c r="S756" s="19"/>
      <c r="T756" s="19"/>
      <c r="U756" s="19"/>
      <c r="V756" s="19"/>
      <c r="W756" s="19">
        <v>1976.77</v>
      </c>
      <c r="X756" s="19">
        <v>54570</v>
      </c>
      <c r="Y756" s="19">
        <f t="shared" si="113"/>
        <v>16825</v>
      </c>
      <c r="Z756" s="19">
        <v>16825</v>
      </c>
      <c r="AA756" s="19"/>
      <c r="AB756" s="19">
        <f t="shared" si="114"/>
        <v>59046.77</v>
      </c>
      <c r="AC756" s="19">
        <f t="shared" si="115"/>
        <v>42221.77</v>
      </c>
      <c r="AD756" s="19">
        <f t="shared" si="116"/>
        <v>14073.9233333333</v>
      </c>
      <c r="AE756" s="19" t="s">
        <v>53</v>
      </c>
      <c r="AF756" s="25">
        <v>13807.94</v>
      </c>
      <c r="AG756" s="31">
        <f t="shared" si="117"/>
        <v>1.9263071343972999E-2</v>
      </c>
      <c r="AH756" t="e">
        <f ca="1">IF(_xlfn.XLOOKUP(D756,'参考（不要动）'!A:A,'参考（不要动）'!B:B)&lt;1,"无养老金")</f>
        <v>#NAME?</v>
      </c>
      <c r="AI756" t="e">
        <f>IF(_xlfn.XLOOKUP(D756,'参考（不要动）'!D:D,'参考（不要动）'!E:E)&lt;1,"无公益岗工资")</f>
        <v>#N/A</v>
      </c>
      <c r="AJ756" t="e">
        <f ca="1">IF(_xlfn.XLOOKUP(D756,'参考（不要动）'!G:G,'参考（不要动）'!H:H)&lt;1,"无其他工资")</f>
        <v>#NAME?</v>
      </c>
      <c r="AK756" t="e">
        <f>IF(_xlfn.XLOOKUP(D756,'参考（不要动）'!J:J,'参考（不要动）'!K:K)&lt;1,"无低保金")</f>
        <v>#N/A</v>
      </c>
      <c r="AL756" t="e">
        <f>IF(_xlfn.XLOOKUP(D756,'参考（不要动）'!M:M,'参考（不要动）'!N:N)&lt;1,"无五保金")</f>
        <v>#N/A</v>
      </c>
      <c r="AM756" t="e">
        <f>IF(_xlfn.XLOOKUP(D756,'参考（不要动）'!P:P,'参考（不要动）'!Q:Q)&lt;1,"无产业奖励2000元")</f>
        <v>#N/A</v>
      </c>
      <c r="AN756" t="e">
        <f>_xlfn.XLOOKUP(D756,'参考（不要动）'!S:S,'参考（不要动）'!W:W)</f>
        <v>#N/A</v>
      </c>
      <c r="AO756" t="str">
        <f t="shared" si="118"/>
        <v>合格</v>
      </c>
      <c r="AP756" s="31">
        <f t="shared" si="119"/>
        <v>0.30831958951805</v>
      </c>
      <c r="AQ756" s="31" t="str">
        <f t="shared" si="120"/>
        <v>合格</v>
      </c>
    </row>
    <row r="757" spans="1:43" ht="15">
      <c r="A757" s="18">
        <v>755</v>
      </c>
      <c r="B757" s="19" t="s">
        <v>3061</v>
      </c>
      <c r="C757" s="19" t="s">
        <v>3184</v>
      </c>
      <c r="D757" s="19" t="s">
        <v>3185</v>
      </c>
      <c r="E757" s="19" t="s">
        <v>3186</v>
      </c>
      <c r="F757" s="19" t="s">
        <v>3187</v>
      </c>
      <c r="G757" s="51" t="s">
        <v>3184</v>
      </c>
      <c r="H757" s="19">
        <v>2</v>
      </c>
      <c r="I757" s="19">
        <v>2</v>
      </c>
      <c r="J757" s="19" t="s">
        <v>47</v>
      </c>
      <c r="K757" s="19">
        <f t="shared" si="111"/>
        <v>0</v>
      </c>
      <c r="L757" s="19"/>
      <c r="M757" s="19"/>
      <c r="N757" s="19"/>
      <c r="O757" s="19">
        <f t="shared" si="112"/>
        <v>7437.77</v>
      </c>
      <c r="P757" s="19"/>
      <c r="Q757" s="19"/>
      <c r="R757" s="19">
        <v>3960</v>
      </c>
      <c r="S757" s="19"/>
      <c r="T757" s="19"/>
      <c r="U757" s="19"/>
      <c r="V757" s="19"/>
      <c r="W757" s="19">
        <v>3477.77</v>
      </c>
      <c r="X757" s="19">
        <v>30400</v>
      </c>
      <c r="Y757" s="19">
        <f t="shared" si="113"/>
        <v>9200</v>
      </c>
      <c r="Z757" s="19">
        <v>9200</v>
      </c>
      <c r="AA757" s="19"/>
      <c r="AB757" s="19">
        <f t="shared" si="114"/>
        <v>37837.769999999997</v>
      </c>
      <c r="AC757" s="19">
        <f t="shared" si="115"/>
        <v>28637.77</v>
      </c>
      <c r="AD757" s="19">
        <f t="shared" si="116"/>
        <v>14318.885</v>
      </c>
      <c r="AE757" s="19" t="s">
        <v>53</v>
      </c>
      <c r="AF757" s="25">
        <v>14291.2</v>
      </c>
      <c r="AG757" s="31">
        <f t="shared" si="117"/>
        <v>1.9372061128526299E-3</v>
      </c>
      <c r="AH757" t="e">
        <f ca="1">IF(_xlfn.XLOOKUP(D757,'参考（不要动）'!A:A,'参考（不要动）'!B:B)&lt;1,"无养老金")</f>
        <v>#NAME?</v>
      </c>
      <c r="AI757" t="e">
        <f>IF(_xlfn.XLOOKUP(D757,'参考（不要动）'!D:D,'参考（不要动）'!E:E)&lt;1,"无公益岗工资")</f>
        <v>#N/A</v>
      </c>
      <c r="AJ757" t="e">
        <f ca="1">IF(_xlfn.XLOOKUP(D757,'参考（不要动）'!G:G,'参考（不要动）'!H:H)&lt;1,"无其他工资")</f>
        <v>#NAME?</v>
      </c>
      <c r="AK757" t="e">
        <f>IF(_xlfn.XLOOKUP(D757,'参考（不要动）'!J:J,'参考（不要动）'!K:K)&lt;1,"无低保金")</f>
        <v>#N/A</v>
      </c>
      <c r="AL757" t="e">
        <f>IF(_xlfn.XLOOKUP(D757,'参考（不要动）'!M:M,'参考（不要动）'!N:N)&lt;1,"无五保金")</f>
        <v>#N/A</v>
      </c>
      <c r="AM757" t="e">
        <f>IF(_xlfn.XLOOKUP(D757,'参考（不要动）'!P:P,'参考（不要动）'!Q:Q)&lt;1,"无产业奖励2000元")</f>
        <v>#N/A</v>
      </c>
      <c r="AN757" t="e">
        <f>_xlfn.XLOOKUP(D757,'参考（不要动）'!S:S,'参考（不要动）'!W:W)</f>
        <v>#N/A</v>
      </c>
      <c r="AO757" t="str">
        <f t="shared" si="118"/>
        <v>合格</v>
      </c>
      <c r="AP757" s="31">
        <f t="shared" si="119"/>
        <v>0.30263157894736797</v>
      </c>
      <c r="AQ757" s="31" t="str">
        <f t="shared" si="120"/>
        <v>合格</v>
      </c>
    </row>
    <row r="758" spans="1:43" ht="15">
      <c r="A758" s="18">
        <v>756</v>
      </c>
      <c r="B758" s="19" t="s">
        <v>3061</v>
      </c>
      <c r="C758" s="19" t="s">
        <v>3188</v>
      </c>
      <c r="D758" s="19" t="s">
        <v>3189</v>
      </c>
      <c r="E758" s="19" t="s">
        <v>3190</v>
      </c>
      <c r="F758" s="19" t="s">
        <v>3191</v>
      </c>
      <c r="G758" s="51" t="s">
        <v>3188</v>
      </c>
      <c r="H758" s="19">
        <v>2</v>
      </c>
      <c r="I758" s="19">
        <v>2</v>
      </c>
      <c r="J758" s="19" t="s">
        <v>47</v>
      </c>
      <c r="K758" s="19">
        <f t="shared" si="111"/>
        <v>0</v>
      </c>
      <c r="L758" s="19"/>
      <c r="M758" s="19"/>
      <c r="N758" s="19">
        <v>5460</v>
      </c>
      <c r="O758" s="19">
        <f t="shared" si="112"/>
        <v>18382.78</v>
      </c>
      <c r="P758" s="19">
        <v>8740</v>
      </c>
      <c r="Q758" s="19"/>
      <c r="R758" s="19">
        <v>5080</v>
      </c>
      <c r="S758" s="19">
        <v>1920</v>
      </c>
      <c r="T758" s="19"/>
      <c r="U758" s="19"/>
      <c r="V758" s="19"/>
      <c r="W758" s="19">
        <v>2642.78</v>
      </c>
      <c r="X758" s="19">
        <v>16000</v>
      </c>
      <c r="Y758" s="19">
        <f t="shared" si="113"/>
        <v>10000</v>
      </c>
      <c r="Z758" s="19">
        <v>10000</v>
      </c>
      <c r="AA758" s="19"/>
      <c r="AB758" s="19">
        <f t="shared" si="114"/>
        <v>39842.78</v>
      </c>
      <c r="AC758" s="19">
        <f t="shared" si="115"/>
        <v>29842.78</v>
      </c>
      <c r="AD758" s="19">
        <f t="shared" si="116"/>
        <v>14921.39</v>
      </c>
      <c r="AE758" s="19" t="s">
        <v>48</v>
      </c>
      <c r="AF758" s="25">
        <v>14832.37</v>
      </c>
      <c r="AG758" s="31">
        <f t="shared" si="117"/>
        <v>6.0017380904062298E-3</v>
      </c>
      <c r="AH758" t="e">
        <f ca="1">IF(_xlfn.XLOOKUP(D758,'参考（不要动）'!A:A,'参考（不要动）'!B:B)&lt;1,"无养老金")</f>
        <v>#NAME?</v>
      </c>
      <c r="AI758" t="e">
        <f>IF(_xlfn.XLOOKUP(D758,'参考（不要动）'!D:D,'参考（不要动）'!E:E)&lt;1,"无公益岗工资")</f>
        <v>#N/A</v>
      </c>
      <c r="AJ758" t="e">
        <f ca="1">IF(_xlfn.XLOOKUP(D758,'参考（不要动）'!G:G,'参考（不要动）'!H:H)&lt;1,"无其他工资")</f>
        <v>#NAME?</v>
      </c>
      <c r="AK758" t="b">
        <f>IF(_xlfn.XLOOKUP(D758,'参考（不要动）'!J:J,'参考（不要动）'!K:K)&lt;1,"无低保金")</f>
        <v>0</v>
      </c>
      <c r="AL758" t="e">
        <f>IF(_xlfn.XLOOKUP(D758,'参考（不要动）'!M:M,'参考（不要动）'!N:N)&lt;1,"无五保金")</f>
        <v>#N/A</v>
      </c>
      <c r="AM758" t="e">
        <f>IF(_xlfn.XLOOKUP(D758,'参考（不要动）'!P:P,'参考（不要动）'!Q:Q)&lt;1,"无产业奖励2000元")</f>
        <v>#N/A</v>
      </c>
      <c r="AN758" t="e">
        <f>_xlfn.XLOOKUP(D758,'参考（不要动）'!S:S,'参考（不要动）'!W:W)</f>
        <v>#N/A</v>
      </c>
      <c r="AO758" t="str">
        <f t="shared" si="118"/>
        <v>合格</v>
      </c>
      <c r="AP758" s="31">
        <f t="shared" si="119"/>
        <v>0.625</v>
      </c>
      <c r="AQ758" s="31" t="str">
        <f t="shared" si="120"/>
        <v>合格</v>
      </c>
    </row>
    <row r="759" spans="1:43" ht="15">
      <c r="A759" s="18">
        <v>757</v>
      </c>
      <c r="B759" s="19" t="s">
        <v>3061</v>
      </c>
      <c r="C759" s="19" t="s">
        <v>3192</v>
      </c>
      <c r="D759" s="19" t="s">
        <v>3193</v>
      </c>
      <c r="E759" s="19" t="s">
        <v>3194</v>
      </c>
      <c r="F759" s="19" t="s">
        <v>3195</v>
      </c>
      <c r="G759" s="51" t="s">
        <v>3192</v>
      </c>
      <c r="H759" s="19">
        <v>1</v>
      </c>
      <c r="I759" s="19">
        <v>1</v>
      </c>
      <c r="J759" s="19" t="s">
        <v>47</v>
      </c>
      <c r="K759" s="19">
        <f t="shared" si="111"/>
        <v>0</v>
      </c>
      <c r="L759" s="19"/>
      <c r="M759" s="19"/>
      <c r="N759" s="19"/>
      <c r="O759" s="19">
        <f t="shared" si="112"/>
        <v>7936.52</v>
      </c>
      <c r="P759" s="19">
        <v>4895</v>
      </c>
      <c r="Q759" s="19"/>
      <c r="R759" s="19">
        <v>1920</v>
      </c>
      <c r="S759" s="19"/>
      <c r="T759" s="19"/>
      <c r="U759" s="19"/>
      <c r="V759" s="19"/>
      <c r="W759" s="19">
        <v>1121.52</v>
      </c>
      <c r="X759" s="19">
        <v>18400</v>
      </c>
      <c r="Y759" s="19">
        <f t="shared" si="113"/>
        <v>6400</v>
      </c>
      <c r="Z759" s="19">
        <v>6400</v>
      </c>
      <c r="AA759" s="19"/>
      <c r="AB759" s="19">
        <f t="shared" si="114"/>
        <v>26336.52</v>
      </c>
      <c r="AC759" s="19">
        <f t="shared" si="115"/>
        <v>19936.52</v>
      </c>
      <c r="AD759" s="19">
        <f t="shared" si="116"/>
        <v>19936.52</v>
      </c>
      <c r="AE759" s="19" t="s">
        <v>48</v>
      </c>
      <c r="AF759" s="25">
        <v>19678.009999999998</v>
      </c>
      <c r="AG759" s="31">
        <f t="shared" si="117"/>
        <v>1.3136999117288901E-2</v>
      </c>
      <c r="AH759" t="e">
        <f ca="1">IF(_xlfn.XLOOKUP(D759,'参考（不要动）'!A:A,'参考（不要动）'!B:B)&lt;1,"无养老金")</f>
        <v>#NAME?</v>
      </c>
      <c r="AI759" t="e">
        <f>IF(_xlfn.XLOOKUP(D759,'参考（不要动）'!D:D,'参考（不要动）'!E:E)&lt;1,"无公益岗工资")</f>
        <v>#N/A</v>
      </c>
      <c r="AJ759" t="e">
        <f ca="1">IF(_xlfn.XLOOKUP(D759,'参考（不要动）'!G:G,'参考（不要动）'!H:H)&lt;1,"无其他工资")</f>
        <v>#NAME?</v>
      </c>
      <c r="AK759" t="b">
        <f>IF(_xlfn.XLOOKUP(D759,'参考（不要动）'!J:J,'参考（不要动）'!K:K)&lt;1,"无低保金")</f>
        <v>0</v>
      </c>
      <c r="AL759" t="e">
        <f>IF(_xlfn.XLOOKUP(D759,'参考（不要动）'!M:M,'参考（不要动）'!N:N)&lt;1,"无五保金")</f>
        <v>#N/A</v>
      </c>
      <c r="AM759" t="e">
        <f>IF(_xlfn.XLOOKUP(D759,'参考（不要动）'!P:P,'参考（不要动）'!Q:Q)&lt;1,"无产业奖励2000元")</f>
        <v>#N/A</v>
      </c>
      <c r="AN759" t="e">
        <f>_xlfn.XLOOKUP(D759,'参考（不要动）'!S:S,'参考（不要动）'!W:W)</f>
        <v>#N/A</v>
      </c>
      <c r="AO759" t="str">
        <f t="shared" si="118"/>
        <v>合格</v>
      </c>
      <c r="AP759" s="31">
        <f t="shared" si="119"/>
        <v>0.34782608695652201</v>
      </c>
      <c r="AQ759" s="31" t="str">
        <f t="shared" si="120"/>
        <v>合格</v>
      </c>
    </row>
    <row r="760" spans="1:43" ht="15">
      <c r="A760" s="18">
        <v>758</v>
      </c>
      <c r="B760" s="19" t="s">
        <v>3061</v>
      </c>
      <c r="C760" s="19" t="s">
        <v>3196</v>
      </c>
      <c r="D760" s="19" t="s">
        <v>3197</v>
      </c>
      <c r="E760" s="19" t="s">
        <v>3198</v>
      </c>
      <c r="F760" s="19" t="s">
        <v>3199</v>
      </c>
      <c r="G760" s="51" t="s">
        <v>3196</v>
      </c>
      <c r="H760" s="19">
        <v>2</v>
      </c>
      <c r="I760" s="19">
        <v>2</v>
      </c>
      <c r="J760" s="19" t="s">
        <v>47</v>
      </c>
      <c r="K760" s="19">
        <f t="shared" si="111"/>
        <v>0</v>
      </c>
      <c r="L760" s="19"/>
      <c r="M760" s="19"/>
      <c r="N760" s="19">
        <v>5460</v>
      </c>
      <c r="O760" s="19">
        <f t="shared" si="112"/>
        <v>21944.75</v>
      </c>
      <c r="P760" s="19">
        <v>9790</v>
      </c>
      <c r="Q760" s="19"/>
      <c r="R760" s="19">
        <v>7320</v>
      </c>
      <c r="S760" s="19"/>
      <c r="T760" s="19"/>
      <c r="U760" s="19"/>
      <c r="V760" s="19"/>
      <c r="W760" s="19">
        <v>4834.75</v>
      </c>
      <c r="X760" s="19"/>
      <c r="Y760" s="19">
        <f t="shared" si="113"/>
        <v>0</v>
      </c>
      <c r="Z760" s="19"/>
      <c r="AA760" s="19"/>
      <c r="AB760" s="19">
        <f t="shared" si="114"/>
        <v>27404.75</v>
      </c>
      <c r="AC760" s="19">
        <f t="shared" si="115"/>
        <v>27404.75</v>
      </c>
      <c r="AD760" s="19">
        <f t="shared" si="116"/>
        <v>13702.375</v>
      </c>
      <c r="AE760" s="19" t="s">
        <v>53</v>
      </c>
      <c r="AF760" s="25">
        <v>13473.45</v>
      </c>
      <c r="AG760" s="31">
        <f t="shared" si="117"/>
        <v>1.6990822692035001E-2</v>
      </c>
      <c r="AH760" t="e">
        <f ca="1">IF(_xlfn.XLOOKUP(D760,'参考（不要动）'!A:A,'参考（不要动）'!B:B)&lt;1,"无养老金")</f>
        <v>#NAME?</v>
      </c>
      <c r="AI760" t="e">
        <f>IF(_xlfn.XLOOKUP(D760,'参考（不要动）'!D:D,'参考（不要动）'!E:E)&lt;1,"无公益岗工资")</f>
        <v>#N/A</v>
      </c>
      <c r="AJ760" t="e">
        <f ca="1">IF(_xlfn.XLOOKUP(D760,'参考（不要动）'!G:G,'参考（不要动）'!H:H)&lt;1,"无其他工资")</f>
        <v>#NAME?</v>
      </c>
      <c r="AK760" t="b">
        <f>IF(_xlfn.XLOOKUP(D760,'参考（不要动）'!J:J,'参考（不要动）'!K:K)&lt;1,"无低保金")</f>
        <v>0</v>
      </c>
      <c r="AL760" t="e">
        <f>IF(_xlfn.XLOOKUP(D760,'参考（不要动）'!M:M,'参考（不要动）'!N:N)&lt;1,"无五保金")</f>
        <v>#N/A</v>
      </c>
      <c r="AM760" t="e">
        <f>IF(_xlfn.XLOOKUP(D760,'参考（不要动）'!P:P,'参考（不要动）'!Q:Q)&lt;1,"无产业奖励2000元")</f>
        <v>#N/A</v>
      </c>
      <c r="AN760" t="e">
        <f>_xlfn.XLOOKUP(D760,'参考（不要动）'!S:S,'参考（不要动）'!W:W)</f>
        <v>#N/A</v>
      </c>
      <c r="AO760" t="str">
        <f t="shared" si="118"/>
        <v>合格</v>
      </c>
      <c r="AP760" s="31" t="e">
        <f t="shared" si="119"/>
        <v>#DIV/0!</v>
      </c>
      <c r="AQ760" s="31" t="e">
        <f t="shared" si="120"/>
        <v>#DIV/0!</v>
      </c>
    </row>
    <row r="761" spans="1:43" ht="15">
      <c r="A761" s="18">
        <v>759</v>
      </c>
      <c r="B761" s="19" t="s">
        <v>3061</v>
      </c>
      <c r="C761" s="19" t="s">
        <v>3200</v>
      </c>
      <c r="D761" s="19" t="s">
        <v>3201</v>
      </c>
      <c r="E761" s="19" t="s">
        <v>3202</v>
      </c>
      <c r="F761" s="19" t="s">
        <v>3203</v>
      </c>
      <c r="G761" s="51" t="s">
        <v>3200</v>
      </c>
      <c r="H761" s="19">
        <v>1</v>
      </c>
      <c r="I761" s="19">
        <v>1.67</v>
      </c>
      <c r="J761" s="19" t="s">
        <v>47</v>
      </c>
      <c r="K761" s="19">
        <f t="shared" si="111"/>
        <v>0</v>
      </c>
      <c r="L761" s="19"/>
      <c r="M761" s="19"/>
      <c r="N761" s="19">
        <v>7800</v>
      </c>
      <c r="O761" s="19">
        <f t="shared" si="112"/>
        <v>10550.92</v>
      </c>
      <c r="P761" s="19"/>
      <c r="Q761" s="19"/>
      <c r="R761" s="19">
        <v>8880</v>
      </c>
      <c r="S761" s="19"/>
      <c r="T761" s="19"/>
      <c r="U761" s="19"/>
      <c r="V761" s="19"/>
      <c r="W761" s="19">
        <v>1670.92</v>
      </c>
      <c r="X761" s="19">
        <v>32000</v>
      </c>
      <c r="Y761" s="19">
        <f t="shared" si="113"/>
        <v>20000</v>
      </c>
      <c r="Z761" s="19">
        <v>20000</v>
      </c>
      <c r="AA761" s="19"/>
      <c r="AB761" s="19">
        <f t="shared" si="114"/>
        <v>50350.92</v>
      </c>
      <c r="AC761" s="19">
        <f t="shared" si="115"/>
        <v>30350.92</v>
      </c>
      <c r="AD761" s="19">
        <f t="shared" si="116"/>
        <v>18174.2035928144</v>
      </c>
      <c r="AE761" s="19" t="s">
        <v>48</v>
      </c>
      <c r="AF761" s="25">
        <v>18036.5</v>
      </c>
      <c r="AG761" s="31">
        <f t="shared" si="117"/>
        <v>7.6347180891192601E-3</v>
      </c>
      <c r="AH761" t="e">
        <f ca="1">IF(_xlfn.XLOOKUP(D761,'参考（不要动）'!A:A,'参考（不要动）'!B:B)&lt;1,"无养老金")</f>
        <v>#NAME?</v>
      </c>
      <c r="AI761" t="e">
        <f>IF(_xlfn.XLOOKUP(D761,'参考（不要动）'!D:D,'参考（不要动）'!E:E)&lt;1,"无公益岗工资")</f>
        <v>#N/A</v>
      </c>
      <c r="AJ761" t="e">
        <f ca="1">IF(_xlfn.XLOOKUP(D761,'参考（不要动）'!G:G,'参考（不要动）'!H:H)&lt;1,"无其他工资")</f>
        <v>#NAME?</v>
      </c>
      <c r="AK761" t="e">
        <f>IF(_xlfn.XLOOKUP(D761,'参考（不要动）'!J:J,'参考（不要动）'!K:K)&lt;1,"无低保金")</f>
        <v>#N/A</v>
      </c>
      <c r="AL761" t="e">
        <f>IF(_xlfn.XLOOKUP(D761,'参考（不要动）'!M:M,'参考（不要动）'!N:N)&lt;1,"无五保金")</f>
        <v>#N/A</v>
      </c>
      <c r="AM761" t="e">
        <f>IF(_xlfn.XLOOKUP(D761,'参考（不要动）'!P:P,'参考（不要动）'!Q:Q)&lt;1,"无产业奖励2000元")</f>
        <v>#N/A</v>
      </c>
      <c r="AN761" t="e">
        <f>_xlfn.XLOOKUP(D761,'参考（不要动）'!S:S,'参考（不要动）'!W:W)</f>
        <v>#N/A</v>
      </c>
      <c r="AO761" t="str">
        <f t="shared" si="118"/>
        <v>合格</v>
      </c>
      <c r="AP761" s="31">
        <f t="shared" si="119"/>
        <v>0.625</v>
      </c>
      <c r="AQ761" s="31" t="str">
        <f t="shared" si="120"/>
        <v>合格</v>
      </c>
    </row>
    <row r="762" spans="1:43" ht="15">
      <c r="A762" s="18">
        <v>760</v>
      </c>
      <c r="B762" s="19" t="s">
        <v>3061</v>
      </c>
      <c r="C762" s="19" t="s">
        <v>3204</v>
      </c>
      <c r="D762" s="19" t="s">
        <v>3205</v>
      </c>
      <c r="E762" s="19" t="s">
        <v>3206</v>
      </c>
      <c r="F762" s="19" t="s">
        <v>3207</v>
      </c>
      <c r="G762" s="51" t="s">
        <v>3204</v>
      </c>
      <c r="H762" s="19">
        <v>2</v>
      </c>
      <c r="I762" s="19">
        <v>2</v>
      </c>
      <c r="J762" s="19" t="s">
        <v>47</v>
      </c>
      <c r="K762" s="19">
        <f t="shared" si="111"/>
        <v>6000</v>
      </c>
      <c r="L762" s="19"/>
      <c r="M762" s="19">
        <v>6000</v>
      </c>
      <c r="N762" s="19">
        <v>5400</v>
      </c>
      <c r="O762" s="19">
        <f t="shared" si="112"/>
        <v>11782.58</v>
      </c>
      <c r="P762" s="19">
        <v>1445</v>
      </c>
      <c r="Q762" s="19"/>
      <c r="R762" s="19">
        <v>7480</v>
      </c>
      <c r="S762" s="19"/>
      <c r="T762" s="19"/>
      <c r="U762" s="19"/>
      <c r="V762" s="19"/>
      <c r="W762" s="19">
        <v>2857.58</v>
      </c>
      <c r="X762" s="19">
        <v>30000</v>
      </c>
      <c r="Y762" s="19">
        <f t="shared" si="113"/>
        <v>18000</v>
      </c>
      <c r="Z762" s="19">
        <v>18000</v>
      </c>
      <c r="AA762" s="19"/>
      <c r="AB762" s="19">
        <f t="shared" si="114"/>
        <v>53182.58</v>
      </c>
      <c r="AC762" s="19">
        <f t="shared" si="115"/>
        <v>35182.58</v>
      </c>
      <c r="AD762" s="19">
        <f t="shared" si="116"/>
        <v>17591.29</v>
      </c>
      <c r="AE762" s="19" t="s">
        <v>53</v>
      </c>
      <c r="AF762" s="25">
        <v>17576.349999999999</v>
      </c>
      <c r="AG762" s="31">
        <f t="shared" si="117"/>
        <v>8.5000583170011604E-4</v>
      </c>
      <c r="AH762" t="e">
        <f ca="1">IF(_xlfn.XLOOKUP(D762,'参考（不要动）'!A:A,'参考（不要动）'!B:B)&lt;1,"无养老金")</f>
        <v>#NAME?</v>
      </c>
      <c r="AI762" t="e">
        <f>IF(_xlfn.XLOOKUP(D762,'参考（不要动）'!D:D,'参考（不要动）'!E:E)&lt;1,"无公益岗工资")</f>
        <v>#N/A</v>
      </c>
      <c r="AJ762" t="e">
        <f ca="1">IF(_xlfn.XLOOKUP(D762,'参考（不要动）'!G:G,'参考（不要动）'!H:H)&lt;1,"无其他工资")</f>
        <v>#NAME?</v>
      </c>
      <c r="AK762" t="b">
        <f>IF(_xlfn.XLOOKUP(D762,'参考（不要动）'!J:J,'参考（不要动）'!K:K)&lt;1,"无低保金")</f>
        <v>0</v>
      </c>
      <c r="AL762" t="e">
        <f>IF(_xlfn.XLOOKUP(D762,'参考（不要动）'!M:M,'参考（不要动）'!N:N)&lt;1,"无五保金")</f>
        <v>#N/A</v>
      </c>
      <c r="AM762" t="e">
        <f>IF(_xlfn.XLOOKUP(D762,'参考（不要动）'!P:P,'参考（不要动）'!Q:Q)&lt;1,"无产业奖励2000元")</f>
        <v>#N/A</v>
      </c>
      <c r="AN762" t="e">
        <f>_xlfn.XLOOKUP(D762,'参考（不要动）'!S:S,'参考（不要动）'!W:W)</f>
        <v>#N/A</v>
      </c>
      <c r="AO762" t="str">
        <f t="shared" si="118"/>
        <v>合格</v>
      </c>
      <c r="AP762" s="31">
        <f t="shared" si="119"/>
        <v>0.6</v>
      </c>
      <c r="AQ762" s="31" t="str">
        <f t="shared" si="120"/>
        <v>合格</v>
      </c>
    </row>
    <row r="763" spans="1:43" ht="15">
      <c r="A763" s="18">
        <v>761</v>
      </c>
      <c r="B763" s="19" t="s">
        <v>3061</v>
      </c>
      <c r="C763" s="19" t="s">
        <v>3208</v>
      </c>
      <c r="D763" s="19" t="s">
        <v>3209</v>
      </c>
      <c r="E763" s="19" t="s">
        <v>3210</v>
      </c>
      <c r="F763" s="19" t="s">
        <v>3211</v>
      </c>
      <c r="G763" s="51" t="s">
        <v>3208</v>
      </c>
      <c r="H763" s="19">
        <v>2</v>
      </c>
      <c r="I763" s="19">
        <v>2</v>
      </c>
      <c r="J763" s="19" t="s">
        <v>47</v>
      </c>
      <c r="K763" s="19">
        <f t="shared" si="111"/>
        <v>9360</v>
      </c>
      <c r="L763" s="19">
        <v>8760</v>
      </c>
      <c r="M763" s="19">
        <v>600</v>
      </c>
      <c r="N763" s="19"/>
      <c r="O763" s="19">
        <f t="shared" si="112"/>
        <v>6869.95</v>
      </c>
      <c r="P763" s="19"/>
      <c r="Q763" s="19"/>
      <c r="R763" s="19">
        <v>3480</v>
      </c>
      <c r="S763" s="19">
        <v>1080</v>
      </c>
      <c r="T763" s="19"/>
      <c r="U763" s="19"/>
      <c r="V763" s="19"/>
      <c r="W763" s="19">
        <v>2309.9499999999998</v>
      </c>
      <c r="X763" s="19">
        <v>53500</v>
      </c>
      <c r="Y763" s="19">
        <f t="shared" si="113"/>
        <v>14000</v>
      </c>
      <c r="Z763" s="19">
        <v>14000</v>
      </c>
      <c r="AA763" s="19"/>
      <c r="AB763" s="19">
        <f t="shared" si="114"/>
        <v>69729.95</v>
      </c>
      <c r="AC763" s="19">
        <f t="shared" si="115"/>
        <v>55729.95</v>
      </c>
      <c r="AD763" s="19">
        <f t="shared" si="116"/>
        <v>27864.974999999999</v>
      </c>
      <c r="AE763" s="19" t="s">
        <v>48</v>
      </c>
      <c r="AF763" s="25">
        <v>27785.18</v>
      </c>
      <c r="AG763" s="31">
        <f t="shared" si="117"/>
        <v>2.8718547081573102E-3</v>
      </c>
      <c r="AH763" t="e">
        <f ca="1">IF(_xlfn.XLOOKUP(D763,'参考（不要动）'!A:A,'参考（不要动）'!B:B)&lt;1,"无养老金")</f>
        <v>#NAME?</v>
      </c>
      <c r="AI763" t="b">
        <f>IF(_xlfn.XLOOKUP(D763,'参考（不要动）'!D:D,'参考（不要动）'!E:E)&lt;1,"无公益岗工资")</f>
        <v>0</v>
      </c>
      <c r="AJ763" t="e">
        <f ca="1">IF(_xlfn.XLOOKUP(D763,'参考（不要动）'!G:G,'参考（不要动）'!H:H)&lt;1,"无其他工资")</f>
        <v>#NAME?</v>
      </c>
      <c r="AK763" t="e">
        <f>IF(_xlfn.XLOOKUP(D763,'参考（不要动）'!J:J,'参考（不要动）'!K:K)&lt;1,"无低保金")</f>
        <v>#N/A</v>
      </c>
      <c r="AL763" t="e">
        <f>IF(_xlfn.XLOOKUP(D763,'参考（不要动）'!M:M,'参考（不要动）'!N:N)&lt;1,"无五保金")</f>
        <v>#N/A</v>
      </c>
      <c r="AM763" t="e">
        <f>IF(_xlfn.XLOOKUP(D763,'参考（不要动）'!P:P,'参考（不要动）'!Q:Q)&lt;1,"无产业奖励2000元")</f>
        <v>#N/A</v>
      </c>
      <c r="AN763" t="e">
        <f>_xlfn.XLOOKUP(D763,'参考（不要动）'!S:S,'参考（不要动）'!W:W)</f>
        <v>#N/A</v>
      </c>
      <c r="AO763" t="str">
        <f t="shared" si="118"/>
        <v>合格</v>
      </c>
      <c r="AP763" s="31">
        <f t="shared" si="119"/>
        <v>0.26168224299065401</v>
      </c>
      <c r="AQ763" s="31" t="str">
        <f t="shared" si="120"/>
        <v>合格</v>
      </c>
    </row>
    <row r="764" spans="1:43" ht="15">
      <c r="A764" s="18">
        <v>762</v>
      </c>
      <c r="B764" s="19" t="s">
        <v>3061</v>
      </c>
      <c r="C764" s="19" t="s">
        <v>3212</v>
      </c>
      <c r="D764" s="19" t="s">
        <v>3213</v>
      </c>
      <c r="E764" s="19" t="s">
        <v>3214</v>
      </c>
      <c r="F764" s="19" t="s">
        <v>3215</v>
      </c>
      <c r="G764" s="51" t="s">
        <v>3212</v>
      </c>
      <c r="H764" s="19">
        <v>3</v>
      </c>
      <c r="I764" s="19">
        <v>3</v>
      </c>
      <c r="J764" s="19" t="s">
        <v>47</v>
      </c>
      <c r="K764" s="19">
        <f t="shared" si="111"/>
        <v>0</v>
      </c>
      <c r="L764" s="19"/>
      <c r="M764" s="19"/>
      <c r="N764" s="19"/>
      <c r="O764" s="19">
        <f t="shared" si="112"/>
        <v>6715.99</v>
      </c>
      <c r="P764" s="19"/>
      <c r="Q764" s="19"/>
      <c r="R764" s="19">
        <v>4800</v>
      </c>
      <c r="S764" s="19"/>
      <c r="T764" s="19"/>
      <c r="U764" s="19"/>
      <c r="V764" s="19"/>
      <c r="W764" s="19">
        <v>1915.99</v>
      </c>
      <c r="X764" s="19">
        <v>75800</v>
      </c>
      <c r="Y764" s="19">
        <f t="shared" si="113"/>
        <v>40500</v>
      </c>
      <c r="Z764" s="19">
        <v>40500</v>
      </c>
      <c r="AA764" s="19"/>
      <c r="AB764" s="19">
        <f t="shared" si="114"/>
        <v>82515.990000000005</v>
      </c>
      <c r="AC764" s="19">
        <f t="shared" si="115"/>
        <v>42015.99</v>
      </c>
      <c r="AD764" s="19">
        <f t="shared" si="116"/>
        <v>14005.33</v>
      </c>
      <c r="AE764" s="19" t="s">
        <v>53</v>
      </c>
      <c r="AF764" s="25">
        <v>13877.26</v>
      </c>
      <c r="AG764" s="31">
        <f t="shared" si="117"/>
        <v>9.2287670620857208E-3</v>
      </c>
      <c r="AH764" t="e">
        <f ca="1">IF(_xlfn.XLOOKUP(D764,'参考（不要动）'!A:A,'参考（不要动）'!B:B)&lt;1,"无养老金")</f>
        <v>#NAME?</v>
      </c>
      <c r="AI764" t="e">
        <f>IF(_xlfn.XLOOKUP(D764,'参考（不要动）'!D:D,'参考（不要动）'!E:E)&lt;1,"无公益岗工资")</f>
        <v>#N/A</v>
      </c>
      <c r="AJ764" t="e">
        <f ca="1">IF(_xlfn.XLOOKUP(D764,'参考（不要动）'!G:G,'参考（不要动）'!H:H)&lt;1,"无其他工资")</f>
        <v>#NAME?</v>
      </c>
      <c r="AK764" t="e">
        <f>IF(_xlfn.XLOOKUP(D764,'参考（不要动）'!J:J,'参考（不要动）'!K:K)&lt;1,"无低保金")</f>
        <v>#N/A</v>
      </c>
      <c r="AL764" t="e">
        <f>IF(_xlfn.XLOOKUP(D764,'参考（不要动）'!M:M,'参考（不要动）'!N:N)&lt;1,"无五保金")</f>
        <v>#N/A</v>
      </c>
      <c r="AM764" t="e">
        <f>IF(_xlfn.XLOOKUP(D764,'参考（不要动）'!P:P,'参考（不要动）'!Q:Q)&lt;1,"无产业奖励2000元")</f>
        <v>#N/A</v>
      </c>
      <c r="AN764" t="e">
        <f>_xlfn.XLOOKUP(D764,'参考（不要动）'!S:S,'参考（不要动）'!W:W)</f>
        <v>#N/A</v>
      </c>
      <c r="AO764" t="str">
        <f t="shared" si="118"/>
        <v>合格</v>
      </c>
      <c r="AP764" s="31">
        <f t="shared" si="119"/>
        <v>0.53430079155672805</v>
      </c>
      <c r="AQ764" s="31" t="str">
        <f t="shared" si="120"/>
        <v>合格</v>
      </c>
    </row>
    <row r="765" spans="1:43" ht="15">
      <c r="A765" s="18">
        <v>763</v>
      </c>
      <c r="B765" s="19" t="s">
        <v>3061</v>
      </c>
      <c r="C765" s="19" t="s">
        <v>3216</v>
      </c>
      <c r="D765" s="19" t="s">
        <v>3217</v>
      </c>
      <c r="E765" s="19" t="s">
        <v>3218</v>
      </c>
      <c r="F765" s="19" t="s">
        <v>3219</v>
      </c>
      <c r="G765" s="51" t="s">
        <v>3216</v>
      </c>
      <c r="H765" s="19">
        <v>2</v>
      </c>
      <c r="I765" s="19">
        <v>2</v>
      </c>
      <c r="J765" s="19" t="s">
        <v>47</v>
      </c>
      <c r="K765" s="19">
        <f t="shared" si="111"/>
        <v>0</v>
      </c>
      <c r="L765" s="19"/>
      <c r="M765" s="19"/>
      <c r="N765" s="19">
        <v>5000</v>
      </c>
      <c r="O765" s="19">
        <f t="shared" si="112"/>
        <v>7026.85</v>
      </c>
      <c r="P765" s="19"/>
      <c r="Q765" s="19"/>
      <c r="R765" s="19">
        <v>3480</v>
      </c>
      <c r="S765" s="19"/>
      <c r="T765" s="19"/>
      <c r="U765" s="19"/>
      <c r="V765" s="19"/>
      <c r="W765" s="19">
        <v>3546.85</v>
      </c>
      <c r="X765" s="19">
        <v>27000</v>
      </c>
      <c r="Y765" s="19">
        <f t="shared" si="113"/>
        <v>12000</v>
      </c>
      <c r="Z765" s="19">
        <v>12000</v>
      </c>
      <c r="AA765" s="19"/>
      <c r="AB765" s="19">
        <f t="shared" si="114"/>
        <v>39026.85</v>
      </c>
      <c r="AC765" s="19">
        <f t="shared" si="115"/>
        <v>27026.85</v>
      </c>
      <c r="AD765" s="19">
        <f t="shared" si="116"/>
        <v>13513.424999999999</v>
      </c>
      <c r="AE765" s="19" t="s">
        <v>53</v>
      </c>
      <c r="AF765" s="25">
        <v>13425.37</v>
      </c>
      <c r="AG765" s="31">
        <f t="shared" si="117"/>
        <v>6.5588508920050997E-3</v>
      </c>
      <c r="AH765" t="e">
        <f ca="1">IF(_xlfn.XLOOKUP(D765,'参考（不要动）'!A:A,'参考（不要动）'!B:B)&lt;1,"无养老金")</f>
        <v>#NAME?</v>
      </c>
      <c r="AI765" t="e">
        <f>IF(_xlfn.XLOOKUP(D765,'参考（不要动）'!D:D,'参考（不要动）'!E:E)&lt;1,"无公益岗工资")</f>
        <v>#N/A</v>
      </c>
      <c r="AJ765" t="e">
        <f ca="1">IF(_xlfn.XLOOKUP(D765,'参考（不要动）'!G:G,'参考（不要动）'!H:H)&lt;1,"无其他工资")</f>
        <v>#NAME?</v>
      </c>
      <c r="AK765" t="e">
        <f>IF(_xlfn.XLOOKUP(D765,'参考（不要动）'!J:J,'参考（不要动）'!K:K)&lt;1,"无低保金")</f>
        <v>#N/A</v>
      </c>
      <c r="AL765" t="e">
        <f>IF(_xlfn.XLOOKUP(D765,'参考（不要动）'!M:M,'参考（不要动）'!N:N)&lt;1,"无五保金")</f>
        <v>#N/A</v>
      </c>
      <c r="AM765" t="e">
        <f>IF(_xlfn.XLOOKUP(D765,'参考（不要动）'!P:P,'参考（不要动）'!Q:Q)&lt;1,"无产业奖励2000元")</f>
        <v>#N/A</v>
      </c>
      <c r="AN765" t="e">
        <f>_xlfn.XLOOKUP(D765,'参考（不要动）'!S:S,'参考（不要动）'!W:W)</f>
        <v>#N/A</v>
      </c>
      <c r="AO765" t="str">
        <f t="shared" si="118"/>
        <v>合格</v>
      </c>
      <c r="AP765" s="31">
        <f t="shared" si="119"/>
        <v>0.44444444444444398</v>
      </c>
      <c r="AQ765" s="31" t="str">
        <f t="shared" si="120"/>
        <v>合格</v>
      </c>
    </row>
    <row r="766" spans="1:43" ht="15">
      <c r="A766" s="18">
        <v>764</v>
      </c>
      <c r="B766" s="19" t="s">
        <v>3061</v>
      </c>
      <c r="C766" s="19" t="s">
        <v>3220</v>
      </c>
      <c r="D766" s="19" t="s">
        <v>3221</v>
      </c>
      <c r="E766" s="19" t="s">
        <v>3222</v>
      </c>
      <c r="F766" s="19" t="s">
        <v>3223</v>
      </c>
      <c r="G766" s="51" t="s">
        <v>3220</v>
      </c>
      <c r="H766" s="19">
        <v>1</v>
      </c>
      <c r="I766" s="19">
        <v>1</v>
      </c>
      <c r="J766" s="19" t="s">
        <v>47</v>
      </c>
      <c r="K766" s="19">
        <f t="shared" si="111"/>
        <v>0</v>
      </c>
      <c r="L766" s="19"/>
      <c r="M766" s="19"/>
      <c r="N766" s="19">
        <v>5460</v>
      </c>
      <c r="O766" s="19">
        <f t="shared" si="112"/>
        <v>7097.51</v>
      </c>
      <c r="P766" s="19"/>
      <c r="Q766" s="19"/>
      <c r="R766" s="19">
        <v>1860</v>
      </c>
      <c r="S766" s="19"/>
      <c r="T766" s="19"/>
      <c r="U766" s="19"/>
      <c r="V766" s="19"/>
      <c r="W766" s="19">
        <v>5237.51</v>
      </c>
      <c r="X766" s="19">
        <v>17200</v>
      </c>
      <c r="Y766" s="19">
        <f t="shared" si="113"/>
        <v>7200</v>
      </c>
      <c r="Z766" s="19">
        <v>7200</v>
      </c>
      <c r="AA766" s="19"/>
      <c r="AB766" s="19">
        <f t="shared" si="114"/>
        <v>29757.51</v>
      </c>
      <c r="AC766" s="19">
        <f t="shared" si="115"/>
        <v>22557.51</v>
      </c>
      <c r="AD766" s="19">
        <f t="shared" si="116"/>
        <v>22557.51</v>
      </c>
      <c r="AE766" s="19" t="s">
        <v>53</v>
      </c>
      <c r="AF766" s="25">
        <v>22487.9</v>
      </c>
      <c r="AG766" s="31">
        <f t="shared" si="117"/>
        <v>3.0954424379331501E-3</v>
      </c>
      <c r="AH766" t="e">
        <f ca="1">IF(_xlfn.XLOOKUP(D766,'参考（不要动）'!A:A,'参考（不要动）'!B:B)&lt;1,"无养老金")</f>
        <v>#NAME?</v>
      </c>
      <c r="AI766" t="e">
        <f>IF(_xlfn.XLOOKUP(D766,'参考（不要动）'!D:D,'参考（不要动）'!E:E)&lt;1,"无公益岗工资")</f>
        <v>#N/A</v>
      </c>
      <c r="AJ766" t="e">
        <f ca="1">IF(_xlfn.XLOOKUP(D766,'参考（不要动）'!G:G,'参考（不要动）'!H:H)&lt;1,"无其他工资")</f>
        <v>#NAME?</v>
      </c>
      <c r="AK766" t="e">
        <f>IF(_xlfn.XLOOKUP(D766,'参考（不要动）'!J:J,'参考（不要动）'!K:K)&lt;1,"无低保金")</f>
        <v>#N/A</v>
      </c>
      <c r="AL766" t="e">
        <f>IF(_xlfn.XLOOKUP(D766,'参考（不要动）'!M:M,'参考（不要动）'!N:N)&lt;1,"无五保金")</f>
        <v>#N/A</v>
      </c>
      <c r="AM766" t="e">
        <f>IF(_xlfn.XLOOKUP(D766,'参考（不要动）'!P:P,'参考（不要动）'!Q:Q)&lt;1,"无产业奖励2000元")</f>
        <v>#N/A</v>
      </c>
      <c r="AN766" t="e">
        <f>_xlfn.XLOOKUP(D766,'参考（不要动）'!S:S,'参考（不要动）'!W:W)</f>
        <v>#N/A</v>
      </c>
      <c r="AO766" t="str">
        <f t="shared" si="118"/>
        <v>合格</v>
      </c>
      <c r="AP766" s="31">
        <f t="shared" si="119"/>
        <v>0.418604651162791</v>
      </c>
      <c r="AQ766" s="31" t="str">
        <f t="shared" si="120"/>
        <v>合格</v>
      </c>
    </row>
    <row r="767" spans="1:43" ht="15">
      <c r="A767" s="18">
        <v>765</v>
      </c>
      <c r="B767" s="19" t="s">
        <v>3061</v>
      </c>
      <c r="C767" s="19" t="s">
        <v>3224</v>
      </c>
      <c r="D767" s="19" t="s">
        <v>3225</v>
      </c>
      <c r="E767" s="19" t="s">
        <v>3226</v>
      </c>
      <c r="F767" s="19" t="s">
        <v>3227</v>
      </c>
      <c r="G767" s="51" t="s">
        <v>3228</v>
      </c>
      <c r="H767" s="19">
        <v>2</v>
      </c>
      <c r="I767" s="19">
        <v>2</v>
      </c>
      <c r="J767" s="19" t="s">
        <v>47</v>
      </c>
      <c r="K767" s="19">
        <f t="shared" si="111"/>
        <v>0</v>
      </c>
      <c r="L767" s="19"/>
      <c r="M767" s="19"/>
      <c r="N767" s="19">
        <v>4500</v>
      </c>
      <c r="O767" s="19">
        <f t="shared" si="112"/>
        <v>13125.57</v>
      </c>
      <c r="P767" s="19"/>
      <c r="Q767" s="19"/>
      <c r="R767" s="19">
        <v>9720</v>
      </c>
      <c r="S767" s="19"/>
      <c r="T767" s="19"/>
      <c r="U767" s="19"/>
      <c r="V767" s="19"/>
      <c r="W767" s="19">
        <v>3405.57</v>
      </c>
      <c r="X767" s="19">
        <v>17200</v>
      </c>
      <c r="Y767" s="19">
        <f t="shared" si="113"/>
        <v>7200</v>
      </c>
      <c r="Z767" s="19">
        <v>7200</v>
      </c>
      <c r="AA767" s="19"/>
      <c r="AB767" s="19">
        <f t="shared" si="114"/>
        <v>34825.57</v>
      </c>
      <c r="AC767" s="19">
        <f t="shared" si="115"/>
        <v>27625.57</v>
      </c>
      <c r="AD767" s="19">
        <f t="shared" si="116"/>
        <v>13812.785</v>
      </c>
      <c r="AE767" s="19" t="s">
        <v>53</v>
      </c>
      <c r="AF767" s="25">
        <v>13149.58</v>
      </c>
      <c r="AG767" s="31">
        <f t="shared" si="117"/>
        <v>5.04354511703035E-2</v>
      </c>
      <c r="AH767" t="e">
        <f ca="1">IF(_xlfn.XLOOKUP(D767,'参考（不要动）'!A:A,'参考（不要动）'!B:B)&lt;1,"无养老金")</f>
        <v>#NAME?</v>
      </c>
      <c r="AI767" t="e">
        <f>IF(_xlfn.XLOOKUP(D767,'参考（不要动）'!D:D,'参考（不要动）'!E:E)&lt;1,"无公益岗工资")</f>
        <v>#N/A</v>
      </c>
      <c r="AJ767" t="e">
        <f ca="1">IF(_xlfn.XLOOKUP(D767,'参考（不要动）'!G:G,'参考（不要动）'!H:H)&lt;1,"无其他工资")</f>
        <v>#NAME?</v>
      </c>
      <c r="AK767" t="e">
        <f>IF(_xlfn.XLOOKUP(D767,'参考（不要动）'!J:J,'参考（不要动）'!K:K)&lt;1,"无低保金")</f>
        <v>#N/A</v>
      </c>
      <c r="AL767" t="e">
        <f>IF(_xlfn.XLOOKUP(D767,'参考（不要动）'!M:M,'参考（不要动）'!N:N)&lt;1,"无五保金")</f>
        <v>#N/A</v>
      </c>
      <c r="AM767" t="e">
        <f>IF(_xlfn.XLOOKUP(D767,'参考（不要动）'!P:P,'参考（不要动）'!Q:Q)&lt;1,"无产业奖励2000元")</f>
        <v>#N/A</v>
      </c>
      <c r="AN767" t="e">
        <f>_xlfn.XLOOKUP(D767,'参考（不要动）'!S:S,'参考（不要动）'!W:W)</f>
        <v>#N/A</v>
      </c>
      <c r="AO767" t="str">
        <f t="shared" si="118"/>
        <v>合格</v>
      </c>
      <c r="AP767" s="31">
        <f t="shared" si="119"/>
        <v>0.418604651162791</v>
      </c>
      <c r="AQ767" s="31" t="str">
        <f t="shared" si="120"/>
        <v>合格</v>
      </c>
    </row>
    <row r="768" spans="1:43" ht="15">
      <c r="A768" s="18">
        <v>766</v>
      </c>
      <c r="B768" s="19" t="s">
        <v>3061</v>
      </c>
      <c r="C768" s="19" t="s">
        <v>3229</v>
      </c>
      <c r="D768" s="19" t="s">
        <v>3230</v>
      </c>
      <c r="E768" s="19" t="s">
        <v>3231</v>
      </c>
      <c r="F768" s="19" t="s">
        <v>3232</v>
      </c>
      <c r="G768" s="51" t="s">
        <v>3233</v>
      </c>
      <c r="H768" s="19">
        <v>1</v>
      </c>
      <c r="I768" s="19">
        <v>1</v>
      </c>
      <c r="J768" s="19" t="s">
        <v>47</v>
      </c>
      <c r="K768" s="19">
        <f t="shared" si="111"/>
        <v>0</v>
      </c>
      <c r="L768" s="19"/>
      <c r="M768" s="19"/>
      <c r="N768" s="19">
        <v>4550</v>
      </c>
      <c r="O768" s="19">
        <f t="shared" si="112"/>
        <v>10170.459999999999</v>
      </c>
      <c r="P768" s="19">
        <v>5655</v>
      </c>
      <c r="Q768" s="19"/>
      <c r="R768" s="19">
        <v>1740</v>
      </c>
      <c r="S768" s="19"/>
      <c r="T768" s="19"/>
      <c r="U768" s="19"/>
      <c r="V768" s="19"/>
      <c r="W768" s="19">
        <v>2775.46</v>
      </c>
      <c r="X768" s="19">
        <v>17200</v>
      </c>
      <c r="Y768" s="19">
        <f t="shared" si="113"/>
        <v>7200</v>
      </c>
      <c r="Z768" s="19">
        <v>7200</v>
      </c>
      <c r="AA768" s="19"/>
      <c r="AB768" s="19">
        <f t="shared" si="114"/>
        <v>31920.46</v>
      </c>
      <c r="AC768" s="19">
        <f t="shared" si="115"/>
        <v>24720.46</v>
      </c>
      <c r="AD768" s="19">
        <f t="shared" si="116"/>
        <v>24720.46</v>
      </c>
      <c r="AE768" s="19" t="s">
        <v>48</v>
      </c>
      <c r="AF768" s="25">
        <v>24014.74</v>
      </c>
      <c r="AG768" s="31">
        <f t="shared" si="117"/>
        <v>2.93869515139451E-2</v>
      </c>
      <c r="AH768" t="e">
        <f ca="1">IF(_xlfn.XLOOKUP(D768,'参考（不要动）'!A:A,'参考（不要动）'!B:B)&lt;1,"无养老金")</f>
        <v>#NAME?</v>
      </c>
      <c r="AI768" t="e">
        <f>IF(_xlfn.XLOOKUP(D768,'参考（不要动）'!D:D,'参考（不要动）'!E:E)&lt;1,"无公益岗工资")</f>
        <v>#N/A</v>
      </c>
      <c r="AJ768" t="e">
        <f ca="1">IF(_xlfn.XLOOKUP(D768,'参考（不要动）'!G:G,'参考（不要动）'!H:H)&lt;1,"无其他工资")</f>
        <v>#NAME?</v>
      </c>
      <c r="AK768" t="b">
        <f>IF(_xlfn.XLOOKUP(D768,'参考（不要动）'!J:J,'参考（不要动）'!K:K)&lt;1,"无低保金")</f>
        <v>0</v>
      </c>
      <c r="AL768" t="e">
        <f>IF(_xlfn.XLOOKUP(D768,'参考（不要动）'!M:M,'参考（不要动）'!N:N)&lt;1,"无五保金")</f>
        <v>#N/A</v>
      </c>
      <c r="AM768" t="e">
        <f>IF(_xlfn.XLOOKUP(D768,'参考（不要动）'!P:P,'参考（不要动）'!Q:Q)&lt;1,"无产业奖励2000元")</f>
        <v>#N/A</v>
      </c>
      <c r="AN768" t="e">
        <f>_xlfn.XLOOKUP(D768,'参考（不要动）'!S:S,'参考（不要动）'!W:W)</f>
        <v>#N/A</v>
      </c>
      <c r="AO768" t="str">
        <f t="shared" si="118"/>
        <v>合格</v>
      </c>
      <c r="AP768" s="31">
        <f t="shared" si="119"/>
        <v>0.418604651162791</v>
      </c>
      <c r="AQ768" s="31" t="str">
        <f t="shared" si="120"/>
        <v>合格</v>
      </c>
    </row>
    <row r="769" spans="1:43" ht="15">
      <c r="A769" s="18">
        <v>767</v>
      </c>
      <c r="B769" s="19" t="s">
        <v>3061</v>
      </c>
      <c r="C769" s="19" t="s">
        <v>3234</v>
      </c>
      <c r="D769" s="19" t="s">
        <v>3235</v>
      </c>
      <c r="E769" s="19" t="s">
        <v>3236</v>
      </c>
      <c r="F769" s="19" t="s">
        <v>3237</v>
      </c>
      <c r="G769" s="51" t="s">
        <v>3234</v>
      </c>
      <c r="H769" s="19">
        <v>1</v>
      </c>
      <c r="I769" s="19">
        <v>1</v>
      </c>
      <c r="J769" s="19" t="s">
        <v>47</v>
      </c>
      <c r="K769" s="19">
        <f t="shared" si="111"/>
        <v>0</v>
      </c>
      <c r="L769" s="19"/>
      <c r="M769" s="19"/>
      <c r="N769" s="19">
        <v>5005</v>
      </c>
      <c r="O769" s="19">
        <f t="shared" si="112"/>
        <v>15722.97</v>
      </c>
      <c r="P769" s="19">
        <v>3795</v>
      </c>
      <c r="Q769" s="19"/>
      <c r="R769" s="19">
        <v>1860</v>
      </c>
      <c r="S769" s="19"/>
      <c r="T769" s="19"/>
      <c r="U769" s="19"/>
      <c r="V769" s="19"/>
      <c r="W769" s="19">
        <v>10067.969999999999</v>
      </c>
      <c r="X769" s="19"/>
      <c r="Y769" s="19">
        <f t="shared" si="113"/>
        <v>0</v>
      </c>
      <c r="Z769" s="19"/>
      <c r="AA769" s="19"/>
      <c r="AB769" s="19">
        <f t="shared" si="114"/>
        <v>20727.97</v>
      </c>
      <c r="AC769" s="19">
        <f t="shared" si="115"/>
        <v>20727.97</v>
      </c>
      <c r="AD769" s="19">
        <f t="shared" si="116"/>
        <v>20727.97</v>
      </c>
      <c r="AE769" s="19" t="s">
        <v>48</v>
      </c>
      <c r="AF769" s="25">
        <v>20534.8</v>
      </c>
      <c r="AG769" s="31">
        <f t="shared" si="117"/>
        <v>9.4069579445624895E-3</v>
      </c>
      <c r="AH769" t="e">
        <f ca="1">IF(_xlfn.XLOOKUP(D769,'参考（不要动）'!A:A,'参考（不要动）'!B:B)&lt;1,"无养老金")</f>
        <v>#NAME?</v>
      </c>
      <c r="AI769" t="e">
        <f>IF(_xlfn.XLOOKUP(D769,'参考（不要动）'!D:D,'参考（不要动）'!E:E)&lt;1,"无公益岗工资")</f>
        <v>#N/A</v>
      </c>
      <c r="AJ769" t="e">
        <f ca="1">IF(_xlfn.XLOOKUP(D769,'参考（不要动）'!G:G,'参考（不要动）'!H:H)&lt;1,"无其他工资")</f>
        <v>#NAME?</v>
      </c>
      <c r="AK769" t="b">
        <f>IF(_xlfn.XLOOKUP(D769,'参考（不要动）'!J:J,'参考（不要动）'!K:K)&lt;1,"无低保金")</f>
        <v>0</v>
      </c>
      <c r="AL769" t="e">
        <f>IF(_xlfn.XLOOKUP(D769,'参考（不要动）'!M:M,'参考（不要动）'!N:N)&lt;1,"无五保金")</f>
        <v>#N/A</v>
      </c>
      <c r="AM769" t="e">
        <f>IF(_xlfn.XLOOKUP(D769,'参考（不要动）'!P:P,'参考（不要动）'!Q:Q)&lt;1,"无产业奖励2000元")</f>
        <v>#N/A</v>
      </c>
      <c r="AN769" t="e">
        <f>_xlfn.XLOOKUP(D769,'参考（不要动）'!S:S,'参考（不要动）'!W:W)</f>
        <v>#N/A</v>
      </c>
      <c r="AO769" t="str">
        <f t="shared" si="118"/>
        <v>合格</v>
      </c>
      <c r="AP769" s="31" t="e">
        <f t="shared" si="119"/>
        <v>#DIV/0!</v>
      </c>
      <c r="AQ769" s="31" t="e">
        <f t="shared" si="120"/>
        <v>#DIV/0!</v>
      </c>
    </row>
    <row r="770" spans="1:43" ht="15">
      <c r="A770" s="18">
        <v>768</v>
      </c>
      <c r="B770" s="19" t="s">
        <v>3061</v>
      </c>
      <c r="C770" s="19" t="s">
        <v>3238</v>
      </c>
      <c r="D770" s="19" t="s">
        <v>3239</v>
      </c>
      <c r="E770" s="19" t="s">
        <v>3240</v>
      </c>
      <c r="F770" s="19" t="s">
        <v>3241</v>
      </c>
      <c r="G770" s="51" t="s">
        <v>3242</v>
      </c>
      <c r="H770" s="19">
        <v>2</v>
      </c>
      <c r="I770" s="19">
        <v>2</v>
      </c>
      <c r="J770" s="19" t="s">
        <v>47</v>
      </c>
      <c r="K770" s="19">
        <f t="shared" si="111"/>
        <v>8760</v>
      </c>
      <c r="L770" s="19">
        <v>8760</v>
      </c>
      <c r="M770" s="19"/>
      <c r="N770" s="19">
        <v>5460</v>
      </c>
      <c r="O770" s="19">
        <f t="shared" si="112"/>
        <v>9263.75</v>
      </c>
      <c r="P770" s="19">
        <v>5295</v>
      </c>
      <c r="Q770" s="19"/>
      <c r="R770" s="19"/>
      <c r="S770" s="19"/>
      <c r="T770" s="19"/>
      <c r="U770" s="19"/>
      <c r="V770" s="19"/>
      <c r="W770" s="19">
        <v>3968.75</v>
      </c>
      <c r="X770" s="19">
        <v>25600</v>
      </c>
      <c r="Y770" s="19">
        <f t="shared" si="113"/>
        <v>10800</v>
      </c>
      <c r="Z770" s="19">
        <v>10800</v>
      </c>
      <c r="AA770" s="19"/>
      <c r="AB770" s="19">
        <f t="shared" si="114"/>
        <v>49083.75</v>
      </c>
      <c r="AC770" s="19">
        <f t="shared" si="115"/>
        <v>38283.75</v>
      </c>
      <c r="AD770" s="19">
        <f t="shared" si="116"/>
        <v>19141.875</v>
      </c>
      <c r="AE770" s="19" t="s">
        <v>124</v>
      </c>
      <c r="AF770" s="25">
        <v>19094.560000000001</v>
      </c>
      <c r="AG770" s="31">
        <f t="shared" si="117"/>
        <v>2.47793088712171E-3</v>
      </c>
      <c r="AH770" t="e">
        <f ca="1">IF(_xlfn.XLOOKUP(D770,'参考（不要动）'!A:A,'参考（不要动）'!B:B)&lt;1,"无养老金")</f>
        <v>#NAME?</v>
      </c>
      <c r="AI770" t="b">
        <f>IF(_xlfn.XLOOKUP(D770,'参考（不要动）'!D:D,'参考（不要动）'!E:E)&lt;1,"无公益岗工资")</f>
        <v>0</v>
      </c>
      <c r="AJ770" t="e">
        <f ca="1">IF(_xlfn.XLOOKUP(D770,'参考（不要动）'!G:G,'参考（不要动）'!H:H)&lt;1,"无其他工资")</f>
        <v>#NAME?</v>
      </c>
      <c r="AK770" t="b">
        <f>IF(_xlfn.XLOOKUP(D770,'参考（不要动）'!J:J,'参考（不要动）'!K:K)&lt;1,"无低保金")</f>
        <v>0</v>
      </c>
      <c r="AL770" t="e">
        <f>IF(_xlfn.XLOOKUP(D770,'参考（不要动）'!M:M,'参考（不要动）'!N:N)&lt;1,"无五保金")</f>
        <v>#N/A</v>
      </c>
      <c r="AM770" t="e">
        <f>IF(_xlfn.XLOOKUP(D770,'参考（不要动）'!P:P,'参考（不要动）'!Q:Q)&lt;1,"无产业奖励2000元")</f>
        <v>#N/A</v>
      </c>
      <c r="AN770" t="e">
        <f>_xlfn.XLOOKUP(D770,'参考（不要动）'!S:S,'参考（不要动）'!W:W)</f>
        <v>#N/A</v>
      </c>
      <c r="AO770" t="str">
        <f t="shared" si="118"/>
        <v>合格</v>
      </c>
      <c r="AP770" s="31">
        <f t="shared" si="119"/>
        <v>0.421875</v>
      </c>
      <c r="AQ770" s="31" t="str">
        <f t="shared" si="120"/>
        <v>合格</v>
      </c>
    </row>
    <row r="771" spans="1:43" ht="15">
      <c r="A771" s="18">
        <v>769</v>
      </c>
      <c r="B771" s="19" t="s">
        <v>3061</v>
      </c>
      <c r="C771" s="19" t="s">
        <v>3243</v>
      </c>
      <c r="D771" s="19" t="s">
        <v>3244</v>
      </c>
      <c r="E771" s="19" t="s">
        <v>3245</v>
      </c>
      <c r="F771" s="19" t="s">
        <v>956</v>
      </c>
      <c r="G771" s="51" t="s">
        <v>3243</v>
      </c>
      <c r="H771" s="19">
        <v>3</v>
      </c>
      <c r="I771" s="19">
        <v>3</v>
      </c>
      <c r="J771" s="19" t="s">
        <v>47</v>
      </c>
      <c r="K771" s="19">
        <f t="shared" si="111"/>
        <v>66000</v>
      </c>
      <c r="L771" s="19"/>
      <c r="M771" s="19">
        <v>66000</v>
      </c>
      <c r="N771" s="19">
        <v>7000</v>
      </c>
      <c r="O771" s="19">
        <f t="shared" si="112"/>
        <v>750.92</v>
      </c>
      <c r="P771" s="19"/>
      <c r="Q771" s="19"/>
      <c r="R771" s="19"/>
      <c r="S771" s="19"/>
      <c r="T771" s="19"/>
      <c r="U771" s="19"/>
      <c r="V771" s="19"/>
      <c r="W771" s="19">
        <v>750.92</v>
      </c>
      <c r="X771" s="19"/>
      <c r="Y771" s="19">
        <f t="shared" si="113"/>
        <v>0</v>
      </c>
      <c r="Z771" s="19"/>
      <c r="AA771" s="19"/>
      <c r="AB771" s="19">
        <f t="shared" si="114"/>
        <v>73750.92</v>
      </c>
      <c r="AC771" s="19">
        <f t="shared" si="115"/>
        <v>73750.92</v>
      </c>
      <c r="AD771" s="19">
        <f t="shared" si="116"/>
        <v>24583.64</v>
      </c>
      <c r="AE771" s="19" t="s">
        <v>48</v>
      </c>
      <c r="AF771" s="25">
        <v>24235.040000000001</v>
      </c>
      <c r="AG771" s="31">
        <f t="shared" si="117"/>
        <v>1.43841314064263E-2</v>
      </c>
      <c r="AH771" t="e">
        <f ca="1">IF(_xlfn.XLOOKUP(D771,'参考（不要动）'!A:A,'参考（不要动）'!B:B)&lt;1,"无养老金")</f>
        <v>#NAME?</v>
      </c>
      <c r="AI771" t="e">
        <f>IF(_xlfn.XLOOKUP(D771,'参考（不要动）'!D:D,'参考（不要动）'!E:E)&lt;1,"无公益岗工资")</f>
        <v>#N/A</v>
      </c>
      <c r="AJ771" t="e">
        <f ca="1">IF(_xlfn.XLOOKUP(D771,'参考（不要动）'!G:G,'参考（不要动）'!H:H)&lt;1,"无其他工资")</f>
        <v>#NAME?</v>
      </c>
      <c r="AK771" t="e">
        <f>IF(_xlfn.XLOOKUP(D771,'参考（不要动）'!J:J,'参考（不要动）'!K:K)&lt;1,"无低保金")</f>
        <v>#N/A</v>
      </c>
      <c r="AL771" t="e">
        <f>IF(_xlfn.XLOOKUP(D771,'参考（不要动）'!M:M,'参考（不要动）'!N:N)&lt;1,"无五保金")</f>
        <v>#N/A</v>
      </c>
      <c r="AM771" t="e">
        <f>IF(_xlfn.XLOOKUP(D771,'参考（不要动）'!P:P,'参考（不要动）'!Q:Q)&lt;1,"无产业奖励2000元")</f>
        <v>#N/A</v>
      </c>
      <c r="AN771" t="e">
        <f>_xlfn.XLOOKUP(D771,'参考（不要动）'!S:S,'参考（不要动）'!W:W)</f>
        <v>#N/A</v>
      </c>
      <c r="AO771" t="str">
        <f t="shared" si="118"/>
        <v>合格</v>
      </c>
      <c r="AP771" s="31" t="e">
        <f t="shared" si="119"/>
        <v>#DIV/0!</v>
      </c>
      <c r="AQ771" s="31" t="e">
        <f t="shared" si="120"/>
        <v>#DIV/0!</v>
      </c>
    </row>
    <row r="772" spans="1:43" ht="15">
      <c r="A772" s="18">
        <v>770</v>
      </c>
      <c r="B772" s="19" t="s">
        <v>3061</v>
      </c>
      <c r="C772" s="19" t="s">
        <v>3246</v>
      </c>
      <c r="D772" s="19" t="s">
        <v>3247</v>
      </c>
      <c r="E772" s="19" t="s">
        <v>3248</v>
      </c>
      <c r="F772" s="19" t="s">
        <v>3249</v>
      </c>
      <c r="G772" s="51" t="s">
        <v>3246</v>
      </c>
      <c r="H772" s="19">
        <v>3</v>
      </c>
      <c r="I772" s="19">
        <v>3</v>
      </c>
      <c r="J772" s="19" t="s">
        <v>47</v>
      </c>
      <c r="K772" s="19">
        <f t="shared" ref="K772:K835" si="121">L772+M772</f>
        <v>29360</v>
      </c>
      <c r="L772" s="19">
        <v>8760</v>
      </c>
      <c r="M772" s="19">
        <v>20600</v>
      </c>
      <c r="N772" s="19"/>
      <c r="O772" s="19">
        <f t="shared" ref="O772:O835" si="122">P772+Q772+R772+S772+T772+U772+V772+W772</f>
        <v>1588.95</v>
      </c>
      <c r="P772" s="19"/>
      <c r="Q772" s="19"/>
      <c r="R772" s="19"/>
      <c r="S772" s="19"/>
      <c r="T772" s="19"/>
      <c r="U772" s="19"/>
      <c r="V772" s="19"/>
      <c r="W772" s="19">
        <v>1588.95</v>
      </c>
      <c r="X772" s="19">
        <v>41300</v>
      </c>
      <c r="Y772" s="19">
        <f t="shared" ref="Y772:Y835" si="123">Z772</f>
        <v>18770</v>
      </c>
      <c r="Z772" s="19">
        <v>18770</v>
      </c>
      <c r="AA772" s="19"/>
      <c r="AB772" s="19">
        <f t="shared" ref="AB772:AB835" si="124">L772+M772+N772+P772+Q772+R772+S772+T772+W772+X772+U772+V772</f>
        <v>72248.95</v>
      </c>
      <c r="AC772" s="19">
        <f t="shared" ref="AC772:AC835" si="125">AB772-Z772</f>
        <v>53478.95</v>
      </c>
      <c r="AD772" s="19">
        <f t="shared" ref="AD772:AD835" si="126">AC772/I772</f>
        <v>17826.316666666698</v>
      </c>
      <c r="AE772" s="19" t="s">
        <v>48</v>
      </c>
      <c r="AF772" s="25">
        <v>17808.52</v>
      </c>
      <c r="AG772" s="31">
        <f t="shared" ref="AG772:AG835" si="127">(AD772-AF772)/AF772</f>
        <v>9.9933440098885296E-4</v>
      </c>
      <c r="AH772" t="e">
        <f ca="1">IF(_xlfn.XLOOKUP(D772,'参考（不要动）'!A:A,'参考（不要动）'!B:B)&lt;1,"无养老金")</f>
        <v>#NAME?</v>
      </c>
      <c r="AI772" t="b">
        <f>IF(_xlfn.XLOOKUP(D772,'参考（不要动）'!D:D,'参考（不要动）'!E:E)&lt;1,"无公益岗工资")</f>
        <v>0</v>
      </c>
      <c r="AJ772" t="e">
        <f ca="1">IF(_xlfn.XLOOKUP(D772,'参考（不要动）'!G:G,'参考（不要动）'!H:H)&lt;1,"无其他工资")</f>
        <v>#NAME?</v>
      </c>
      <c r="AK772" t="e">
        <f>IF(_xlfn.XLOOKUP(D772,'参考（不要动）'!J:J,'参考（不要动）'!K:K)&lt;1,"无低保金")</f>
        <v>#N/A</v>
      </c>
      <c r="AL772" t="e">
        <f>IF(_xlfn.XLOOKUP(D772,'参考（不要动）'!M:M,'参考（不要动）'!N:N)&lt;1,"无五保金")</f>
        <v>#N/A</v>
      </c>
      <c r="AM772" t="e">
        <f>IF(_xlfn.XLOOKUP(D772,'参考（不要动）'!P:P,'参考（不要动）'!Q:Q)&lt;1,"无产业奖励2000元")</f>
        <v>#N/A</v>
      </c>
      <c r="AN772" t="e">
        <f>_xlfn.XLOOKUP(D772,'参考（不要动）'!S:S,'参考（不要动）'!W:W)</f>
        <v>#N/A</v>
      </c>
      <c r="AO772" t="str">
        <f t="shared" ref="AO772:AO835" si="128">IF(AD772&lt;12000,"小于12000元",IF(AD772&lt;AF772,"不合格",IF(AD772&gt;AF772,"合格")))</f>
        <v>合格</v>
      </c>
      <c r="AP772" s="31">
        <f t="shared" ref="AP772:AP835" si="129">Z772/X772</f>
        <v>0.45447941888619903</v>
      </c>
      <c r="AQ772" s="31" t="str">
        <f t="shared" si="120"/>
        <v>合格</v>
      </c>
    </row>
    <row r="773" spans="1:43" ht="15">
      <c r="A773" s="18">
        <v>771</v>
      </c>
      <c r="B773" s="19" t="s">
        <v>3061</v>
      </c>
      <c r="C773" s="19" t="s">
        <v>3250</v>
      </c>
      <c r="D773" s="19" t="s">
        <v>3251</v>
      </c>
      <c r="E773" s="19" t="s">
        <v>3252</v>
      </c>
      <c r="F773" s="19" t="s">
        <v>3253</v>
      </c>
      <c r="G773" s="51" t="s">
        <v>3250</v>
      </c>
      <c r="H773" s="19">
        <v>1</v>
      </c>
      <c r="I773" s="19">
        <v>1</v>
      </c>
      <c r="J773" s="19" t="s">
        <v>47</v>
      </c>
      <c r="K773" s="19">
        <f t="shared" si="121"/>
        <v>0</v>
      </c>
      <c r="L773" s="19"/>
      <c r="M773" s="19"/>
      <c r="N773" s="19">
        <v>4000</v>
      </c>
      <c r="O773" s="19">
        <f t="shared" si="122"/>
        <v>4658.57</v>
      </c>
      <c r="P773" s="19"/>
      <c r="Q773" s="19"/>
      <c r="R773" s="19">
        <v>1860</v>
      </c>
      <c r="S773" s="19"/>
      <c r="T773" s="19"/>
      <c r="U773" s="19"/>
      <c r="V773" s="19"/>
      <c r="W773" s="19">
        <v>2798.57</v>
      </c>
      <c r="X773" s="19">
        <v>18300</v>
      </c>
      <c r="Y773" s="19">
        <f t="shared" si="123"/>
        <v>9000</v>
      </c>
      <c r="Z773" s="19">
        <v>9000</v>
      </c>
      <c r="AA773" s="19"/>
      <c r="AB773" s="19">
        <f t="shared" si="124"/>
        <v>26958.57</v>
      </c>
      <c r="AC773" s="19">
        <f t="shared" si="125"/>
        <v>17958.57</v>
      </c>
      <c r="AD773" s="19">
        <f t="shared" si="126"/>
        <v>17958.57</v>
      </c>
      <c r="AE773" s="19" t="s">
        <v>53</v>
      </c>
      <c r="AF773" s="25">
        <v>17042.45</v>
      </c>
      <c r="AG773" s="31">
        <f t="shared" si="127"/>
        <v>5.3755181913398502E-2</v>
      </c>
      <c r="AH773" t="e">
        <f ca="1">IF(_xlfn.XLOOKUP(D773,'参考（不要动）'!A:A,'参考（不要动）'!B:B)&lt;1,"无养老金")</f>
        <v>#NAME?</v>
      </c>
      <c r="AI773" t="e">
        <f>IF(_xlfn.XLOOKUP(D773,'参考（不要动）'!D:D,'参考（不要动）'!E:E)&lt;1,"无公益岗工资")</f>
        <v>#N/A</v>
      </c>
      <c r="AJ773" t="e">
        <f ca="1">IF(_xlfn.XLOOKUP(D773,'参考（不要动）'!G:G,'参考（不要动）'!H:H)&lt;1,"无其他工资")</f>
        <v>#NAME?</v>
      </c>
      <c r="AK773" t="e">
        <f>IF(_xlfn.XLOOKUP(D773,'参考（不要动）'!J:J,'参考（不要动）'!K:K)&lt;1,"无低保金")</f>
        <v>#N/A</v>
      </c>
      <c r="AL773" t="e">
        <f>IF(_xlfn.XLOOKUP(D773,'参考（不要动）'!M:M,'参考（不要动）'!N:N)&lt;1,"无五保金")</f>
        <v>#N/A</v>
      </c>
      <c r="AM773" t="e">
        <f>IF(_xlfn.XLOOKUP(D773,'参考（不要动）'!P:P,'参考（不要动）'!Q:Q)&lt;1,"无产业奖励2000元")</f>
        <v>#N/A</v>
      </c>
      <c r="AN773" t="e">
        <f>_xlfn.XLOOKUP(D773,'参考（不要动）'!S:S,'参考（不要动）'!W:W)</f>
        <v>#N/A</v>
      </c>
      <c r="AO773" t="str">
        <f t="shared" si="128"/>
        <v>合格</v>
      </c>
      <c r="AP773" s="31">
        <f t="shared" si="129"/>
        <v>0.49180327868852503</v>
      </c>
      <c r="AQ773" s="31" t="str">
        <f t="shared" si="120"/>
        <v>合格</v>
      </c>
    </row>
    <row r="774" spans="1:43" ht="15">
      <c r="A774" s="18">
        <v>772</v>
      </c>
      <c r="B774" s="19" t="s">
        <v>3061</v>
      </c>
      <c r="C774" s="19" t="s">
        <v>3254</v>
      </c>
      <c r="D774" s="19" t="s">
        <v>3255</v>
      </c>
      <c r="E774" s="19" t="s">
        <v>3256</v>
      </c>
      <c r="F774" s="19" t="s">
        <v>3257</v>
      </c>
      <c r="G774" s="51" t="s">
        <v>3258</v>
      </c>
      <c r="H774" s="19">
        <v>3</v>
      </c>
      <c r="I774" s="19">
        <v>3</v>
      </c>
      <c r="J774" s="19" t="s">
        <v>47</v>
      </c>
      <c r="K774" s="19">
        <f t="shared" si="121"/>
        <v>38400</v>
      </c>
      <c r="L774" s="19"/>
      <c r="M774" s="19">
        <v>38400</v>
      </c>
      <c r="N774" s="19">
        <v>8190</v>
      </c>
      <c r="O774" s="19">
        <f t="shared" si="122"/>
        <v>7133.78</v>
      </c>
      <c r="P774" s="19">
        <v>4295</v>
      </c>
      <c r="Q774" s="19"/>
      <c r="R774" s="19"/>
      <c r="S774" s="19"/>
      <c r="T774" s="19"/>
      <c r="U774" s="19"/>
      <c r="V774" s="19"/>
      <c r="W774" s="19">
        <v>2838.78</v>
      </c>
      <c r="X774" s="19"/>
      <c r="Y774" s="19">
        <f t="shared" si="123"/>
        <v>0</v>
      </c>
      <c r="Z774" s="19"/>
      <c r="AA774" s="19"/>
      <c r="AB774" s="19">
        <f t="shared" si="124"/>
        <v>53723.78</v>
      </c>
      <c r="AC774" s="19">
        <f t="shared" si="125"/>
        <v>53723.78</v>
      </c>
      <c r="AD774" s="19">
        <f t="shared" si="126"/>
        <v>17907.926666666699</v>
      </c>
      <c r="AE774" s="19" t="s">
        <v>48</v>
      </c>
      <c r="AF774" s="25">
        <v>17355.7</v>
      </c>
      <c r="AG774" s="31">
        <f t="shared" si="127"/>
        <v>3.1818173088189898E-2</v>
      </c>
      <c r="AH774" t="e">
        <f ca="1">IF(_xlfn.XLOOKUP(D774,'参考（不要动）'!A:A,'参考（不要动）'!B:B)&lt;1,"无养老金")</f>
        <v>#NAME?</v>
      </c>
      <c r="AI774" t="e">
        <f>IF(_xlfn.XLOOKUP(D774,'参考（不要动）'!D:D,'参考（不要动）'!E:E)&lt;1,"无公益岗工资")</f>
        <v>#N/A</v>
      </c>
      <c r="AJ774" t="e">
        <f ca="1">IF(_xlfn.XLOOKUP(D774,'参考（不要动）'!G:G,'参考（不要动）'!H:H)&lt;1,"无其他工资")</f>
        <v>#NAME?</v>
      </c>
      <c r="AK774" t="b">
        <f>IF(_xlfn.XLOOKUP(D774,'参考（不要动）'!J:J,'参考（不要动）'!K:K)&lt;1,"无低保金")</f>
        <v>0</v>
      </c>
      <c r="AL774" t="e">
        <f>IF(_xlfn.XLOOKUP(D774,'参考（不要动）'!M:M,'参考（不要动）'!N:N)&lt;1,"无五保金")</f>
        <v>#N/A</v>
      </c>
      <c r="AM774" t="e">
        <f>IF(_xlfn.XLOOKUP(D774,'参考（不要动）'!P:P,'参考（不要动）'!Q:Q)&lt;1,"无产业奖励2000元")</f>
        <v>#N/A</v>
      </c>
      <c r="AN774" t="e">
        <f>_xlfn.XLOOKUP(D774,'参考（不要动）'!S:S,'参考（不要动）'!W:W)</f>
        <v>#N/A</v>
      </c>
      <c r="AO774" t="str">
        <f t="shared" si="128"/>
        <v>合格</v>
      </c>
      <c r="AP774" s="31" t="e">
        <f t="shared" si="129"/>
        <v>#DIV/0!</v>
      </c>
      <c r="AQ774" s="31" t="e">
        <f t="shared" si="120"/>
        <v>#DIV/0!</v>
      </c>
    </row>
    <row r="775" spans="1:43" ht="15">
      <c r="A775" s="18">
        <v>773</v>
      </c>
      <c r="B775" s="19" t="s">
        <v>3061</v>
      </c>
      <c r="C775" s="19" t="s">
        <v>3259</v>
      </c>
      <c r="D775" s="19" t="s">
        <v>3260</v>
      </c>
      <c r="E775" s="19" t="s">
        <v>3261</v>
      </c>
      <c r="F775" s="19" t="s">
        <v>3262</v>
      </c>
      <c r="G775" s="51" t="s">
        <v>3259</v>
      </c>
      <c r="H775" s="19">
        <v>2</v>
      </c>
      <c r="I775" s="19">
        <v>2</v>
      </c>
      <c r="J775" s="19" t="s">
        <v>47</v>
      </c>
      <c r="K775" s="19">
        <f t="shared" si="121"/>
        <v>3500</v>
      </c>
      <c r="L775" s="19"/>
      <c r="M775" s="19">
        <v>3500</v>
      </c>
      <c r="N775" s="19"/>
      <c r="O775" s="19">
        <f t="shared" si="122"/>
        <v>12996.55</v>
      </c>
      <c r="P775" s="19"/>
      <c r="Q775" s="19"/>
      <c r="R775" s="19">
        <v>3840</v>
      </c>
      <c r="S775" s="19">
        <v>1920</v>
      </c>
      <c r="T775" s="19"/>
      <c r="U775" s="19"/>
      <c r="V775" s="19"/>
      <c r="W775" s="19">
        <v>7236.55</v>
      </c>
      <c r="X775" s="19">
        <v>32000</v>
      </c>
      <c r="Y775" s="19">
        <f t="shared" si="123"/>
        <v>20400</v>
      </c>
      <c r="Z775" s="19">
        <v>20400</v>
      </c>
      <c r="AA775" s="19"/>
      <c r="AB775" s="19">
        <f t="shared" si="124"/>
        <v>48496.55</v>
      </c>
      <c r="AC775" s="19">
        <f t="shared" si="125"/>
        <v>28096.55</v>
      </c>
      <c r="AD775" s="19">
        <f t="shared" si="126"/>
        <v>14048.275</v>
      </c>
      <c r="AE775" s="19" t="s">
        <v>48</v>
      </c>
      <c r="AF775" s="25">
        <v>12094.2</v>
      </c>
      <c r="AG775" s="30">
        <f t="shared" si="127"/>
        <v>0.16157124902846001</v>
      </c>
      <c r="AH775" t="e">
        <f ca="1">IF(_xlfn.XLOOKUP(D775,'参考（不要动）'!A:A,'参考（不要动）'!B:B)&lt;1,"无养老金")</f>
        <v>#NAME?</v>
      </c>
      <c r="AI775" t="e">
        <f>IF(_xlfn.XLOOKUP(D775,'参考（不要动）'!D:D,'参考（不要动）'!E:E)&lt;1,"无公益岗工资")</f>
        <v>#N/A</v>
      </c>
      <c r="AJ775" t="e">
        <f ca="1">IF(_xlfn.XLOOKUP(D775,'参考（不要动）'!G:G,'参考（不要动）'!H:H)&lt;1,"无其他工资")</f>
        <v>#NAME?</v>
      </c>
      <c r="AK775" t="e">
        <f>IF(_xlfn.XLOOKUP(D775,'参考（不要动）'!J:J,'参考（不要动）'!K:K)&lt;1,"无低保金")</f>
        <v>#N/A</v>
      </c>
      <c r="AL775" t="e">
        <f>IF(_xlfn.XLOOKUP(D775,'参考（不要动）'!M:M,'参考（不要动）'!N:N)&lt;1,"无五保金")</f>
        <v>#N/A</v>
      </c>
      <c r="AM775" t="e">
        <f>IF(_xlfn.XLOOKUP(D775,'参考（不要动）'!P:P,'参考（不要动）'!Q:Q)&lt;1,"无产业奖励2000元")</f>
        <v>#N/A</v>
      </c>
      <c r="AN775" t="e">
        <f>_xlfn.XLOOKUP(D775,'参考（不要动）'!S:S,'参考（不要动）'!W:W)</f>
        <v>#N/A</v>
      </c>
      <c r="AO775" t="str">
        <f t="shared" si="128"/>
        <v>合格</v>
      </c>
      <c r="AP775" s="31">
        <f t="shared" si="129"/>
        <v>0.63749999999999996</v>
      </c>
      <c r="AQ775" s="31" t="str">
        <f t="shared" si="120"/>
        <v>合格</v>
      </c>
    </row>
    <row r="776" spans="1:43" ht="15">
      <c r="A776" s="18">
        <v>774</v>
      </c>
      <c r="B776" s="19" t="s">
        <v>3061</v>
      </c>
      <c r="C776" s="19" t="s">
        <v>3263</v>
      </c>
      <c r="D776" s="19" t="s">
        <v>3264</v>
      </c>
      <c r="E776" s="19" t="s">
        <v>3265</v>
      </c>
      <c r="F776" s="19" t="s">
        <v>3266</v>
      </c>
      <c r="G776" s="51" t="s">
        <v>3263</v>
      </c>
      <c r="H776" s="19">
        <v>2</v>
      </c>
      <c r="I776" s="19">
        <v>2</v>
      </c>
      <c r="J776" s="19" t="s">
        <v>47</v>
      </c>
      <c r="K776" s="19">
        <f t="shared" si="121"/>
        <v>1620</v>
      </c>
      <c r="L776" s="19"/>
      <c r="M776" s="19">
        <v>1620</v>
      </c>
      <c r="N776" s="19">
        <v>6000</v>
      </c>
      <c r="O776" s="19">
        <f t="shared" si="122"/>
        <v>14671.96</v>
      </c>
      <c r="P776" s="19">
        <v>9190</v>
      </c>
      <c r="Q776" s="19"/>
      <c r="R776" s="19">
        <v>3720</v>
      </c>
      <c r="S776" s="19"/>
      <c r="T776" s="19"/>
      <c r="U776" s="19"/>
      <c r="V776" s="19"/>
      <c r="W776" s="19">
        <v>1761.96</v>
      </c>
      <c r="X776" s="19">
        <v>17200</v>
      </c>
      <c r="Y776" s="19">
        <f t="shared" si="123"/>
        <v>7200</v>
      </c>
      <c r="Z776" s="19">
        <v>7200</v>
      </c>
      <c r="AA776" s="19"/>
      <c r="AB776" s="19">
        <f t="shared" si="124"/>
        <v>39491.96</v>
      </c>
      <c r="AC776" s="19">
        <f t="shared" si="125"/>
        <v>32291.96</v>
      </c>
      <c r="AD776" s="19">
        <f t="shared" si="126"/>
        <v>16145.98</v>
      </c>
      <c r="AE776" s="19" t="s">
        <v>48</v>
      </c>
      <c r="AF776" s="25">
        <v>16104.94</v>
      </c>
      <c r="AG776" s="31">
        <f t="shared" si="127"/>
        <v>2.54828642640078E-3</v>
      </c>
      <c r="AH776" t="e">
        <f ca="1">IF(_xlfn.XLOOKUP(D776,'参考（不要动）'!A:A,'参考（不要动）'!B:B)&lt;1,"无养老金")</f>
        <v>#NAME?</v>
      </c>
      <c r="AI776" t="e">
        <f>IF(_xlfn.XLOOKUP(D776,'参考（不要动）'!D:D,'参考（不要动）'!E:E)&lt;1,"无公益岗工资")</f>
        <v>#N/A</v>
      </c>
      <c r="AJ776" t="e">
        <f ca="1">IF(_xlfn.XLOOKUP(D776,'参考（不要动）'!G:G,'参考（不要动）'!H:H)&lt;1,"无其他工资")</f>
        <v>#NAME?</v>
      </c>
      <c r="AK776" t="b">
        <f>IF(_xlfn.XLOOKUP(D776,'参考（不要动）'!J:J,'参考（不要动）'!K:K)&lt;1,"无低保金")</f>
        <v>0</v>
      </c>
      <c r="AL776" t="e">
        <f>IF(_xlfn.XLOOKUP(D776,'参考（不要动）'!M:M,'参考（不要动）'!N:N)&lt;1,"无五保金")</f>
        <v>#N/A</v>
      </c>
      <c r="AM776" t="e">
        <f>IF(_xlfn.XLOOKUP(D776,'参考（不要动）'!P:P,'参考（不要动）'!Q:Q)&lt;1,"无产业奖励2000元")</f>
        <v>#N/A</v>
      </c>
      <c r="AN776" t="e">
        <f>_xlfn.XLOOKUP(D776,'参考（不要动）'!S:S,'参考（不要动）'!W:W)</f>
        <v>#N/A</v>
      </c>
      <c r="AO776" t="str">
        <f t="shared" si="128"/>
        <v>合格</v>
      </c>
      <c r="AP776" s="31">
        <f t="shared" si="129"/>
        <v>0.418604651162791</v>
      </c>
      <c r="AQ776" s="31" t="str">
        <f t="shared" si="120"/>
        <v>合格</v>
      </c>
    </row>
    <row r="777" spans="1:43" ht="15">
      <c r="A777" s="18">
        <v>775</v>
      </c>
      <c r="B777" s="19" t="s">
        <v>3061</v>
      </c>
      <c r="C777" s="19" t="s">
        <v>3267</v>
      </c>
      <c r="D777" s="19" t="s">
        <v>3268</v>
      </c>
      <c r="E777" s="19" t="s">
        <v>3269</v>
      </c>
      <c r="F777" s="19" t="s">
        <v>3270</v>
      </c>
      <c r="G777" s="51" t="s">
        <v>3267</v>
      </c>
      <c r="H777" s="19">
        <v>2</v>
      </c>
      <c r="I777" s="19">
        <v>2</v>
      </c>
      <c r="J777" s="19" t="s">
        <v>47</v>
      </c>
      <c r="K777" s="19">
        <f t="shared" si="121"/>
        <v>0</v>
      </c>
      <c r="L777" s="19"/>
      <c r="M777" s="19"/>
      <c r="N777" s="19">
        <v>7100</v>
      </c>
      <c r="O777" s="19">
        <f t="shared" si="122"/>
        <v>6792.39</v>
      </c>
      <c r="P777" s="19"/>
      <c r="Q777" s="19"/>
      <c r="R777" s="19">
        <v>3720</v>
      </c>
      <c r="S777" s="19"/>
      <c r="T777" s="19"/>
      <c r="U777" s="19"/>
      <c r="V777" s="19"/>
      <c r="W777" s="19">
        <v>3072.39</v>
      </c>
      <c r="X777" s="19">
        <v>25800</v>
      </c>
      <c r="Y777" s="19">
        <f t="shared" si="123"/>
        <v>10800</v>
      </c>
      <c r="Z777" s="19">
        <v>10800</v>
      </c>
      <c r="AA777" s="19"/>
      <c r="AB777" s="19">
        <f t="shared" si="124"/>
        <v>39692.39</v>
      </c>
      <c r="AC777" s="19">
        <f t="shared" si="125"/>
        <v>28892.39</v>
      </c>
      <c r="AD777" s="19">
        <f t="shared" si="126"/>
        <v>14446.195</v>
      </c>
      <c r="AE777" s="19" t="s">
        <v>53</v>
      </c>
      <c r="AF777" s="25">
        <v>14441.31</v>
      </c>
      <c r="AG777" s="31">
        <f t="shared" si="127"/>
        <v>3.3826571135168603E-4</v>
      </c>
      <c r="AH777" t="e">
        <f ca="1">IF(_xlfn.XLOOKUP(D777,'参考（不要动）'!A:A,'参考（不要动）'!B:B)&lt;1,"无养老金")</f>
        <v>#NAME?</v>
      </c>
      <c r="AI777" t="e">
        <f>IF(_xlfn.XLOOKUP(D777,'参考（不要动）'!D:D,'参考（不要动）'!E:E)&lt;1,"无公益岗工资")</f>
        <v>#N/A</v>
      </c>
      <c r="AJ777" t="e">
        <f ca="1">IF(_xlfn.XLOOKUP(D777,'参考（不要动）'!G:G,'参考（不要动）'!H:H)&lt;1,"无其他工资")</f>
        <v>#NAME?</v>
      </c>
      <c r="AK777" t="e">
        <f>IF(_xlfn.XLOOKUP(D777,'参考（不要动）'!J:J,'参考（不要动）'!K:K)&lt;1,"无低保金")</f>
        <v>#N/A</v>
      </c>
      <c r="AL777" t="e">
        <f>IF(_xlfn.XLOOKUP(D777,'参考（不要动）'!M:M,'参考（不要动）'!N:N)&lt;1,"无五保金")</f>
        <v>#N/A</v>
      </c>
      <c r="AM777" t="e">
        <f>IF(_xlfn.XLOOKUP(D777,'参考（不要动）'!P:P,'参考（不要动）'!Q:Q)&lt;1,"无产业奖励2000元")</f>
        <v>#N/A</v>
      </c>
      <c r="AN777" t="e">
        <f>_xlfn.XLOOKUP(D777,'参考（不要动）'!S:S,'参考（不要动）'!W:W)</f>
        <v>#N/A</v>
      </c>
      <c r="AO777" t="str">
        <f t="shared" si="128"/>
        <v>合格</v>
      </c>
      <c r="AP777" s="31">
        <f t="shared" si="129"/>
        <v>0.418604651162791</v>
      </c>
      <c r="AQ777" s="31" t="str">
        <f t="shared" si="120"/>
        <v>合格</v>
      </c>
    </row>
    <row r="778" spans="1:43" ht="15">
      <c r="A778" s="18">
        <v>776</v>
      </c>
      <c r="B778" s="19" t="s">
        <v>3061</v>
      </c>
      <c r="C778" s="19" t="s">
        <v>3271</v>
      </c>
      <c r="D778" s="19" t="s">
        <v>3272</v>
      </c>
      <c r="E778" s="19" t="s">
        <v>3273</v>
      </c>
      <c r="F778" s="19" t="s">
        <v>3274</v>
      </c>
      <c r="G778" s="51" t="s">
        <v>3271</v>
      </c>
      <c r="H778" s="19">
        <v>2</v>
      </c>
      <c r="I778" s="19">
        <v>2</v>
      </c>
      <c r="J778" s="19" t="s">
        <v>47</v>
      </c>
      <c r="K778" s="19">
        <f t="shared" si="121"/>
        <v>30000</v>
      </c>
      <c r="L778" s="19"/>
      <c r="M778" s="19">
        <v>30000</v>
      </c>
      <c r="N778" s="19"/>
      <c r="O778" s="19">
        <f t="shared" si="122"/>
        <v>10049.81</v>
      </c>
      <c r="P778" s="19"/>
      <c r="Q778" s="19"/>
      <c r="R778" s="19">
        <v>7480</v>
      </c>
      <c r="S778" s="19"/>
      <c r="T778" s="19"/>
      <c r="U778" s="19"/>
      <c r="V778" s="19"/>
      <c r="W778" s="19">
        <v>2569.81</v>
      </c>
      <c r="X778" s="19">
        <v>16380</v>
      </c>
      <c r="Y778" s="19">
        <f t="shared" si="123"/>
        <v>4550</v>
      </c>
      <c r="Z778" s="19">
        <v>4550</v>
      </c>
      <c r="AA778" s="19"/>
      <c r="AB778" s="19">
        <f t="shared" si="124"/>
        <v>56429.81</v>
      </c>
      <c r="AC778" s="19">
        <f t="shared" si="125"/>
        <v>51879.81</v>
      </c>
      <c r="AD778" s="19">
        <f t="shared" si="126"/>
        <v>25939.904999999999</v>
      </c>
      <c r="AE778" s="19" t="s">
        <v>53</v>
      </c>
      <c r="AF778" s="25">
        <v>25874.07</v>
      </c>
      <c r="AG778" s="31">
        <f t="shared" si="127"/>
        <v>2.5444392783972201E-3</v>
      </c>
      <c r="AH778" t="e">
        <f ca="1">IF(_xlfn.XLOOKUP(D778,'参考（不要动）'!A:A,'参考（不要动）'!B:B)&lt;1,"无养老金")</f>
        <v>#NAME?</v>
      </c>
      <c r="AI778" t="e">
        <f>IF(_xlfn.XLOOKUP(D778,'参考（不要动）'!D:D,'参考（不要动）'!E:E)&lt;1,"无公益岗工资")</f>
        <v>#N/A</v>
      </c>
      <c r="AJ778" t="e">
        <f ca="1">IF(_xlfn.XLOOKUP(D778,'参考（不要动）'!G:G,'参考（不要动）'!H:H)&lt;1,"无其他工资")</f>
        <v>#NAME?</v>
      </c>
      <c r="AK778" t="e">
        <f>IF(_xlfn.XLOOKUP(D778,'参考（不要动）'!J:J,'参考（不要动）'!K:K)&lt;1,"无低保金")</f>
        <v>#N/A</v>
      </c>
      <c r="AL778" t="e">
        <f>IF(_xlfn.XLOOKUP(D778,'参考（不要动）'!M:M,'参考（不要动）'!N:N)&lt;1,"无五保金")</f>
        <v>#N/A</v>
      </c>
      <c r="AM778" t="e">
        <f>IF(_xlfn.XLOOKUP(D778,'参考（不要动）'!P:P,'参考（不要动）'!Q:Q)&lt;1,"无产业奖励2000元")</f>
        <v>#N/A</v>
      </c>
      <c r="AN778" t="e">
        <f>_xlfn.XLOOKUP(D778,'参考（不要动）'!S:S,'参考（不要动）'!W:W)</f>
        <v>#N/A</v>
      </c>
      <c r="AO778" t="str">
        <f t="shared" si="128"/>
        <v>合格</v>
      </c>
      <c r="AP778" s="31">
        <f t="shared" si="129"/>
        <v>0.27777777777777801</v>
      </c>
      <c r="AQ778" s="31" t="str">
        <f t="shared" si="120"/>
        <v>合格</v>
      </c>
    </row>
    <row r="779" spans="1:43" ht="15">
      <c r="A779" s="18">
        <v>777</v>
      </c>
      <c r="B779" s="19" t="s">
        <v>3061</v>
      </c>
      <c r="C779" s="19" t="s">
        <v>3275</v>
      </c>
      <c r="D779" s="19" t="s">
        <v>3276</v>
      </c>
      <c r="E779" s="19" t="s">
        <v>3277</v>
      </c>
      <c r="F779" s="19" t="s">
        <v>3278</v>
      </c>
      <c r="G779" s="51" t="s">
        <v>3275</v>
      </c>
      <c r="H779" s="19">
        <v>2</v>
      </c>
      <c r="I779" s="19">
        <v>2.17</v>
      </c>
      <c r="J779" s="19" t="s">
        <v>47</v>
      </c>
      <c r="K779" s="19">
        <f t="shared" si="121"/>
        <v>59000</v>
      </c>
      <c r="L779" s="19"/>
      <c r="M779" s="19">
        <v>59000</v>
      </c>
      <c r="N779" s="19">
        <v>5460</v>
      </c>
      <c r="O779" s="19">
        <f t="shared" si="122"/>
        <v>1230.69</v>
      </c>
      <c r="P779" s="19"/>
      <c r="Q779" s="19"/>
      <c r="R779" s="19"/>
      <c r="S779" s="19"/>
      <c r="T779" s="19"/>
      <c r="U779" s="19"/>
      <c r="V779" s="19"/>
      <c r="W779" s="19">
        <v>1230.69</v>
      </c>
      <c r="X779" s="19"/>
      <c r="Y779" s="19">
        <f t="shared" si="123"/>
        <v>0</v>
      </c>
      <c r="Z779" s="19"/>
      <c r="AA779" s="19"/>
      <c r="AB779" s="19">
        <f t="shared" si="124"/>
        <v>65690.69</v>
      </c>
      <c r="AC779" s="19">
        <f t="shared" si="125"/>
        <v>65690.69</v>
      </c>
      <c r="AD779" s="19">
        <f t="shared" si="126"/>
        <v>30272.2073732719</v>
      </c>
      <c r="AE779" s="19" t="s">
        <v>53</v>
      </c>
      <c r="AF779" s="25">
        <v>30175.03</v>
      </c>
      <c r="AG779" s="31">
        <f t="shared" si="127"/>
        <v>3.2204565586811699E-3</v>
      </c>
      <c r="AH779" t="e">
        <f ca="1">IF(_xlfn.XLOOKUP(D779,'参考（不要动）'!A:A,'参考（不要动）'!B:B)&lt;1,"无养老金")</f>
        <v>#NAME?</v>
      </c>
      <c r="AI779" t="e">
        <f>IF(_xlfn.XLOOKUP(D779,'参考（不要动）'!D:D,'参考（不要动）'!E:E)&lt;1,"无公益岗工资")</f>
        <v>#N/A</v>
      </c>
      <c r="AJ779" t="e">
        <f ca="1">IF(_xlfn.XLOOKUP(D779,'参考（不要动）'!G:G,'参考（不要动）'!H:H)&lt;1,"无其他工资")</f>
        <v>#NAME?</v>
      </c>
      <c r="AK779" t="e">
        <f>IF(_xlfn.XLOOKUP(D779,'参考（不要动）'!J:J,'参考（不要动）'!K:K)&lt;1,"无低保金")</f>
        <v>#N/A</v>
      </c>
      <c r="AL779" t="e">
        <f>IF(_xlfn.XLOOKUP(D779,'参考（不要动）'!M:M,'参考（不要动）'!N:N)&lt;1,"无五保金")</f>
        <v>#N/A</v>
      </c>
      <c r="AM779" t="e">
        <f>IF(_xlfn.XLOOKUP(D779,'参考（不要动）'!P:P,'参考（不要动）'!Q:Q)&lt;1,"无产业奖励2000元")</f>
        <v>#N/A</v>
      </c>
      <c r="AN779" t="e">
        <f>_xlfn.XLOOKUP(D779,'参考（不要动）'!S:S,'参考（不要动）'!W:W)</f>
        <v>#N/A</v>
      </c>
      <c r="AO779" t="str">
        <f t="shared" si="128"/>
        <v>合格</v>
      </c>
      <c r="AP779" s="31" t="e">
        <f t="shared" si="129"/>
        <v>#DIV/0!</v>
      </c>
      <c r="AQ779" s="31" t="e">
        <f t="shared" si="120"/>
        <v>#DIV/0!</v>
      </c>
    </row>
    <row r="780" spans="1:43" ht="15">
      <c r="A780" s="18">
        <v>778</v>
      </c>
      <c r="B780" s="19" t="s">
        <v>3061</v>
      </c>
      <c r="C780" s="19" t="s">
        <v>3279</v>
      </c>
      <c r="D780" s="19" t="s">
        <v>3280</v>
      </c>
      <c r="E780" s="19" t="s">
        <v>3281</v>
      </c>
      <c r="F780" s="19" t="s">
        <v>3282</v>
      </c>
      <c r="G780" s="51" t="s">
        <v>3279</v>
      </c>
      <c r="H780" s="19">
        <v>6</v>
      </c>
      <c r="I780" s="19">
        <v>6</v>
      </c>
      <c r="J780" s="19" t="s">
        <v>47</v>
      </c>
      <c r="K780" s="19">
        <f t="shared" si="121"/>
        <v>90000</v>
      </c>
      <c r="L780" s="19"/>
      <c r="M780" s="19">
        <v>90000</v>
      </c>
      <c r="N780" s="19"/>
      <c r="O780" s="19">
        <f t="shared" si="122"/>
        <v>1176.56</v>
      </c>
      <c r="P780" s="19"/>
      <c r="Q780" s="19"/>
      <c r="R780" s="19"/>
      <c r="S780" s="19"/>
      <c r="T780" s="19"/>
      <c r="U780" s="19"/>
      <c r="V780" s="19"/>
      <c r="W780" s="19">
        <v>1176.56</v>
      </c>
      <c r="X780" s="19">
        <v>127500</v>
      </c>
      <c r="Y780" s="19">
        <f t="shared" si="123"/>
        <v>77500</v>
      </c>
      <c r="Z780" s="19">
        <v>77500</v>
      </c>
      <c r="AA780" s="19"/>
      <c r="AB780" s="19">
        <f t="shared" si="124"/>
        <v>218676.56</v>
      </c>
      <c r="AC780" s="19">
        <f t="shared" si="125"/>
        <v>141176.56</v>
      </c>
      <c r="AD780" s="19">
        <f t="shared" si="126"/>
        <v>23529.426666666699</v>
      </c>
      <c r="AE780" s="19" t="s">
        <v>53</v>
      </c>
      <c r="AF780" s="25">
        <v>23510.71</v>
      </c>
      <c r="AG780" s="31">
        <f t="shared" si="127"/>
        <v>7.9609108643251898E-4</v>
      </c>
      <c r="AH780" t="e">
        <f ca="1">IF(_xlfn.XLOOKUP(D780,'参考（不要动）'!A:A,'参考（不要动）'!B:B)&lt;1,"无养老金")</f>
        <v>#NAME?</v>
      </c>
      <c r="AI780" t="e">
        <f>IF(_xlfn.XLOOKUP(D780,'参考（不要动）'!D:D,'参考（不要动）'!E:E)&lt;1,"无公益岗工资")</f>
        <v>#N/A</v>
      </c>
      <c r="AJ780" t="e">
        <f ca="1">IF(_xlfn.XLOOKUP(D780,'参考（不要动）'!G:G,'参考（不要动）'!H:H)&lt;1,"无其他工资")</f>
        <v>#NAME?</v>
      </c>
      <c r="AK780" t="e">
        <f>IF(_xlfn.XLOOKUP(D780,'参考（不要动）'!J:J,'参考（不要动）'!K:K)&lt;1,"无低保金")</f>
        <v>#N/A</v>
      </c>
      <c r="AL780" t="e">
        <f>IF(_xlfn.XLOOKUP(D780,'参考（不要动）'!M:M,'参考（不要动）'!N:N)&lt;1,"无五保金")</f>
        <v>#N/A</v>
      </c>
      <c r="AM780" t="e">
        <f>IF(_xlfn.XLOOKUP(D780,'参考（不要动）'!P:P,'参考（不要动）'!Q:Q)&lt;1,"无产业奖励2000元")</f>
        <v>#N/A</v>
      </c>
      <c r="AN780" t="e">
        <f>_xlfn.XLOOKUP(D780,'参考（不要动）'!S:S,'参考（不要动）'!W:W)</f>
        <v>#N/A</v>
      </c>
      <c r="AO780" t="str">
        <f t="shared" si="128"/>
        <v>合格</v>
      </c>
      <c r="AP780" s="31">
        <f t="shared" si="129"/>
        <v>0.60784313725490202</v>
      </c>
      <c r="AQ780" s="31" t="str">
        <f t="shared" si="120"/>
        <v>合格</v>
      </c>
    </row>
    <row r="781" spans="1:43" ht="15">
      <c r="A781" s="18">
        <v>779</v>
      </c>
      <c r="B781" s="19" t="s">
        <v>3061</v>
      </c>
      <c r="C781" s="19" t="s">
        <v>3283</v>
      </c>
      <c r="D781" s="19" t="s">
        <v>3284</v>
      </c>
      <c r="E781" s="19" t="s">
        <v>3285</v>
      </c>
      <c r="F781" s="19" t="s">
        <v>3286</v>
      </c>
      <c r="G781" s="51" t="s">
        <v>3283</v>
      </c>
      <c r="H781" s="19">
        <v>3</v>
      </c>
      <c r="I781" s="19">
        <v>3</v>
      </c>
      <c r="J781" s="19" t="s">
        <v>47</v>
      </c>
      <c r="K781" s="19">
        <f t="shared" si="121"/>
        <v>28000</v>
      </c>
      <c r="L781" s="19">
        <v>8760</v>
      </c>
      <c r="M781" s="19">
        <v>19240</v>
      </c>
      <c r="N781" s="19"/>
      <c r="O781" s="19">
        <f t="shared" si="122"/>
        <v>750.94</v>
      </c>
      <c r="P781" s="19"/>
      <c r="Q781" s="19"/>
      <c r="R781" s="19"/>
      <c r="S781" s="19"/>
      <c r="T781" s="19"/>
      <c r="U781" s="19"/>
      <c r="V781" s="19"/>
      <c r="W781" s="19">
        <v>750.94</v>
      </c>
      <c r="X781" s="19">
        <v>90750</v>
      </c>
      <c r="Y781" s="19">
        <f t="shared" si="123"/>
        <v>52700</v>
      </c>
      <c r="Z781" s="19">
        <v>52700</v>
      </c>
      <c r="AA781" s="19"/>
      <c r="AB781" s="19">
        <f t="shared" si="124"/>
        <v>119500.94</v>
      </c>
      <c r="AC781" s="19">
        <f t="shared" si="125"/>
        <v>66800.94</v>
      </c>
      <c r="AD781" s="19">
        <f t="shared" si="126"/>
        <v>22266.98</v>
      </c>
      <c r="AE781" s="19" t="s">
        <v>48</v>
      </c>
      <c r="AF781" s="25">
        <v>22212.03</v>
      </c>
      <c r="AG781" s="31">
        <f t="shared" si="127"/>
        <v>2.4738846471934698E-3</v>
      </c>
      <c r="AH781" t="e">
        <f ca="1">IF(_xlfn.XLOOKUP(D781,'参考（不要动）'!A:A,'参考（不要动）'!B:B)&lt;1,"无养老金")</f>
        <v>#NAME?</v>
      </c>
      <c r="AI781" t="b">
        <f>IF(_xlfn.XLOOKUP(D781,'参考（不要动）'!D:D,'参考（不要动）'!E:E)&lt;1,"无公益岗工资")</f>
        <v>0</v>
      </c>
      <c r="AJ781" t="e">
        <f ca="1">IF(_xlfn.XLOOKUP(D781,'参考（不要动）'!G:G,'参考（不要动）'!H:H)&lt;1,"无其他工资")</f>
        <v>#NAME?</v>
      </c>
      <c r="AK781" t="e">
        <f>IF(_xlfn.XLOOKUP(D781,'参考（不要动）'!J:J,'参考（不要动）'!K:K)&lt;1,"无低保金")</f>
        <v>#N/A</v>
      </c>
      <c r="AL781" t="e">
        <f>IF(_xlfn.XLOOKUP(D781,'参考（不要动）'!M:M,'参考（不要动）'!N:N)&lt;1,"无五保金")</f>
        <v>#N/A</v>
      </c>
      <c r="AM781" t="e">
        <f>IF(_xlfn.XLOOKUP(D781,'参考（不要动）'!P:P,'参考（不要动）'!Q:Q)&lt;1,"无产业奖励2000元")</f>
        <v>#N/A</v>
      </c>
      <c r="AN781" t="e">
        <f>_xlfn.XLOOKUP(D781,'参考（不要动）'!S:S,'参考（不要动）'!W:W)</f>
        <v>#N/A</v>
      </c>
      <c r="AO781" t="str">
        <f t="shared" si="128"/>
        <v>合格</v>
      </c>
      <c r="AP781" s="31">
        <f t="shared" si="129"/>
        <v>0.58071625344352595</v>
      </c>
      <c r="AQ781" s="31" t="str">
        <f t="shared" si="120"/>
        <v>合格</v>
      </c>
    </row>
    <row r="782" spans="1:43" ht="15">
      <c r="A782" s="18">
        <v>780</v>
      </c>
      <c r="B782" s="19" t="s">
        <v>3061</v>
      </c>
      <c r="C782" s="19" t="s">
        <v>3287</v>
      </c>
      <c r="D782" s="19" t="s">
        <v>3288</v>
      </c>
      <c r="E782" s="19" t="s">
        <v>3289</v>
      </c>
      <c r="F782" s="19" t="s">
        <v>3290</v>
      </c>
      <c r="G782" s="51" t="s">
        <v>3287</v>
      </c>
      <c r="H782" s="19">
        <v>2</v>
      </c>
      <c r="I782" s="19">
        <v>2</v>
      </c>
      <c r="J782" s="19" t="s">
        <v>47</v>
      </c>
      <c r="K782" s="19">
        <f t="shared" si="121"/>
        <v>0</v>
      </c>
      <c r="L782" s="19"/>
      <c r="M782" s="19"/>
      <c r="N782" s="19"/>
      <c r="O782" s="19">
        <f t="shared" si="122"/>
        <v>6122.78</v>
      </c>
      <c r="P782" s="19"/>
      <c r="Q782" s="19"/>
      <c r="R782" s="19">
        <v>3480</v>
      </c>
      <c r="S782" s="19"/>
      <c r="T782" s="19"/>
      <c r="U782" s="19"/>
      <c r="V782" s="19"/>
      <c r="W782" s="19">
        <v>2642.78</v>
      </c>
      <c r="X782" s="19">
        <v>72000</v>
      </c>
      <c r="Y782" s="19">
        <f t="shared" si="123"/>
        <v>38000</v>
      </c>
      <c r="Z782" s="19">
        <v>38000</v>
      </c>
      <c r="AA782" s="19"/>
      <c r="AB782" s="19">
        <f t="shared" si="124"/>
        <v>78122.78</v>
      </c>
      <c r="AC782" s="19">
        <f t="shared" si="125"/>
        <v>40122.78</v>
      </c>
      <c r="AD782" s="19">
        <f t="shared" si="126"/>
        <v>20061.39</v>
      </c>
      <c r="AE782" s="19" t="s">
        <v>53</v>
      </c>
      <c r="AF782" s="25">
        <v>19780</v>
      </c>
      <c r="AG782" s="31">
        <f t="shared" si="127"/>
        <v>1.42259858442871E-2</v>
      </c>
      <c r="AH782" t="e">
        <f ca="1">IF(_xlfn.XLOOKUP(D782,'参考（不要动）'!A:A,'参考（不要动）'!B:B)&lt;1,"无养老金")</f>
        <v>#NAME?</v>
      </c>
      <c r="AI782" t="e">
        <f>IF(_xlfn.XLOOKUP(D782,'参考（不要动）'!D:D,'参考（不要动）'!E:E)&lt;1,"无公益岗工资")</f>
        <v>#N/A</v>
      </c>
      <c r="AJ782" t="e">
        <f ca="1">IF(_xlfn.XLOOKUP(D782,'参考（不要动）'!G:G,'参考（不要动）'!H:H)&lt;1,"无其他工资")</f>
        <v>#NAME?</v>
      </c>
      <c r="AK782" t="e">
        <f>IF(_xlfn.XLOOKUP(D782,'参考（不要动）'!J:J,'参考（不要动）'!K:K)&lt;1,"无低保金")</f>
        <v>#N/A</v>
      </c>
      <c r="AL782" t="e">
        <f>IF(_xlfn.XLOOKUP(D782,'参考（不要动）'!M:M,'参考（不要动）'!N:N)&lt;1,"无五保金")</f>
        <v>#N/A</v>
      </c>
      <c r="AM782" t="e">
        <f>IF(_xlfn.XLOOKUP(D782,'参考（不要动）'!P:P,'参考（不要动）'!Q:Q)&lt;1,"无产业奖励2000元")</f>
        <v>#N/A</v>
      </c>
      <c r="AN782" t="e">
        <f>_xlfn.XLOOKUP(D782,'参考（不要动）'!S:S,'参考（不要动）'!W:W)</f>
        <v>#N/A</v>
      </c>
      <c r="AO782" t="str">
        <f t="shared" si="128"/>
        <v>合格</v>
      </c>
      <c r="AP782" s="31">
        <f t="shared" si="129"/>
        <v>0.52777777777777801</v>
      </c>
      <c r="AQ782" s="31" t="str">
        <f t="shared" si="120"/>
        <v>合格</v>
      </c>
    </row>
    <row r="783" spans="1:43" ht="15">
      <c r="A783" s="18">
        <v>781</v>
      </c>
      <c r="B783" s="19" t="s">
        <v>3061</v>
      </c>
      <c r="C783" s="19" t="s">
        <v>3291</v>
      </c>
      <c r="D783" s="19" t="s">
        <v>3292</v>
      </c>
      <c r="E783" s="19" t="s">
        <v>3293</v>
      </c>
      <c r="F783" s="19" t="s">
        <v>3294</v>
      </c>
      <c r="G783" s="51" t="s">
        <v>3291</v>
      </c>
      <c r="H783" s="19">
        <v>2</v>
      </c>
      <c r="I783" s="19">
        <v>2</v>
      </c>
      <c r="J783" s="19" t="s">
        <v>47</v>
      </c>
      <c r="K783" s="19">
        <f t="shared" si="121"/>
        <v>0</v>
      </c>
      <c r="L783" s="19"/>
      <c r="M783" s="19"/>
      <c r="N783" s="19"/>
      <c r="O783" s="19">
        <f t="shared" si="122"/>
        <v>13205.57</v>
      </c>
      <c r="P783" s="19">
        <v>1365</v>
      </c>
      <c r="Q783" s="19"/>
      <c r="R783" s="19">
        <v>4715</v>
      </c>
      <c r="S783" s="19">
        <v>1920</v>
      </c>
      <c r="T783" s="19"/>
      <c r="U783" s="19"/>
      <c r="V783" s="19"/>
      <c r="W783" s="19">
        <v>5205.57</v>
      </c>
      <c r="X783" s="19">
        <v>73500</v>
      </c>
      <c r="Y783" s="19">
        <f t="shared" si="123"/>
        <v>27000</v>
      </c>
      <c r="Z783" s="19">
        <v>27000</v>
      </c>
      <c r="AA783" s="19"/>
      <c r="AB783" s="19">
        <f t="shared" si="124"/>
        <v>86705.57</v>
      </c>
      <c r="AC783" s="19">
        <f t="shared" si="125"/>
        <v>59705.57</v>
      </c>
      <c r="AD783" s="19">
        <f t="shared" si="126"/>
        <v>29852.785</v>
      </c>
      <c r="AE783" s="19" t="s">
        <v>53</v>
      </c>
      <c r="AF783" s="25">
        <v>29794.9</v>
      </c>
      <c r="AG783" s="31">
        <f t="shared" si="127"/>
        <v>1.9427821539927401E-3</v>
      </c>
      <c r="AH783" t="e">
        <f ca="1">IF(_xlfn.XLOOKUP(D783,'参考（不要动）'!A:A,'参考（不要动）'!B:B)&lt;1,"无养老金")</f>
        <v>#NAME?</v>
      </c>
      <c r="AI783" t="e">
        <f>IF(_xlfn.XLOOKUP(D783,'参考（不要动）'!D:D,'参考（不要动）'!E:E)&lt;1,"无公益岗工资")</f>
        <v>#N/A</v>
      </c>
      <c r="AJ783" t="e">
        <f ca="1">IF(_xlfn.XLOOKUP(D783,'参考（不要动）'!G:G,'参考（不要动）'!H:H)&lt;1,"无其他工资")</f>
        <v>#NAME?</v>
      </c>
      <c r="AK783" t="b">
        <f>IF(_xlfn.XLOOKUP(D783,'参考（不要动）'!J:J,'参考（不要动）'!K:K)&lt;1,"无低保金")</f>
        <v>0</v>
      </c>
      <c r="AL783" t="e">
        <f>IF(_xlfn.XLOOKUP(D783,'参考（不要动）'!M:M,'参考（不要动）'!N:N)&lt;1,"无五保金")</f>
        <v>#N/A</v>
      </c>
      <c r="AM783" t="e">
        <f>IF(_xlfn.XLOOKUP(D783,'参考（不要动）'!P:P,'参考（不要动）'!Q:Q)&lt;1,"无产业奖励2000元")</f>
        <v>#N/A</v>
      </c>
      <c r="AN783" t="e">
        <f>_xlfn.XLOOKUP(D783,'参考（不要动）'!S:S,'参考（不要动）'!W:W)</f>
        <v>#N/A</v>
      </c>
      <c r="AO783" t="str">
        <f t="shared" si="128"/>
        <v>合格</v>
      </c>
      <c r="AP783" s="31">
        <f t="shared" si="129"/>
        <v>0.36734693877551</v>
      </c>
      <c r="AQ783" s="31" t="str">
        <f t="shared" si="120"/>
        <v>合格</v>
      </c>
    </row>
    <row r="784" spans="1:43" ht="15">
      <c r="A784" s="18">
        <v>782</v>
      </c>
      <c r="B784" s="19" t="s">
        <v>3061</v>
      </c>
      <c r="C784" s="19" t="s">
        <v>3295</v>
      </c>
      <c r="D784" s="19" t="s">
        <v>3296</v>
      </c>
      <c r="E784" s="19" t="s">
        <v>3297</v>
      </c>
      <c r="F784" s="19" t="s">
        <v>3298</v>
      </c>
      <c r="G784" s="51" t="s">
        <v>3295</v>
      </c>
      <c r="H784" s="19">
        <v>2</v>
      </c>
      <c r="I784" s="19">
        <v>2</v>
      </c>
      <c r="J784" s="19" t="s">
        <v>47</v>
      </c>
      <c r="K784" s="19">
        <f t="shared" si="121"/>
        <v>0</v>
      </c>
      <c r="L784" s="19"/>
      <c r="M784" s="19"/>
      <c r="N784" s="19"/>
      <c r="O784" s="19">
        <f t="shared" si="122"/>
        <v>15890.98</v>
      </c>
      <c r="P784" s="19">
        <v>8590</v>
      </c>
      <c r="Q784" s="19"/>
      <c r="R784" s="19">
        <v>3480</v>
      </c>
      <c r="S784" s="19"/>
      <c r="T784" s="19"/>
      <c r="U784" s="19"/>
      <c r="V784" s="19"/>
      <c r="W784" s="19">
        <v>3820.98</v>
      </c>
      <c r="X784" s="19">
        <v>46380</v>
      </c>
      <c r="Y784" s="19">
        <f t="shared" si="123"/>
        <v>24550</v>
      </c>
      <c r="Z784" s="19">
        <v>24550</v>
      </c>
      <c r="AA784" s="19"/>
      <c r="AB784" s="19">
        <f t="shared" si="124"/>
        <v>62270.98</v>
      </c>
      <c r="AC784" s="19">
        <f t="shared" si="125"/>
        <v>37720.980000000003</v>
      </c>
      <c r="AD784" s="19">
        <f t="shared" si="126"/>
        <v>18860.490000000002</v>
      </c>
      <c r="AE784" s="19" t="s">
        <v>124</v>
      </c>
      <c r="AF784" s="25">
        <v>15535.3</v>
      </c>
      <c r="AG784" s="32">
        <f t="shared" si="127"/>
        <v>0.21404092614883499</v>
      </c>
      <c r="AH784" t="e">
        <f ca="1">IF(_xlfn.XLOOKUP(D784,'参考（不要动）'!A:A,'参考（不要动）'!B:B)&lt;1,"无养老金")</f>
        <v>#NAME?</v>
      </c>
      <c r="AI784" t="e">
        <f>IF(_xlfn.XLOOKUP(D784,'参考（不要动）'!D:D,'参考（不要动）'!E:E)&lt;1,"无公益岗工资")</f>
        <v>#N/A</v>
      </c>
      <c r="AJ784" t="e">
        <f ca="1">IF(_xlfn.XLOOKUP(D784,'参考（不要动）'!G:G,'参考（不要动）'!H:H)&lt;1,"无其他工资")</f>
        <v>#NAME?</v>
      </c>
      <c r="AK784" t="b">
        <f>IF(_xlfn.XLOOKUP(D784,'参考（不要动）'!J:J,'参考（不要动）'!K:K)&lt;1,"无低保金")</f>
        <v>0</v>
      </c>
      <c r="AL784" t="e">
        <f>IF(_xlfn.XLOOKUP(D784,'参考（不要动）'!M:M,'参考（不要动）'!N:N)&lt;1,"无五保金")</f>
        <v>#N/A</v>
      </c>
      <c r="AM784" t="e">
        <f>IF(_xlfn.XLOOKUP(D784,'参考（不要动）'!P:P,'参考（不要动）'!Q:Q)&lt;1,"无产业奖励2000元")</f>
        <v>#N/A</v>
      </c>
      <c r="AN784" t="e">
        <f>_xlfn.XLOOKUP(D784,'参考（不要动）'!S:S,'参考（不要动）'!W:W)</f>
        <v>#N/A</v>
      </c>
      <c r="AO784" t="str">
        <f t="shared" si="128"/>
        <v>合格</v>
      </c>
      <c r="AP784" s="31">
        <f t="shared" si="129"/>
        <v>0.52932298404484701</v>
      </c>
      <c r="AQ784" s="31" t="str">
        <f t="shared" si="120"/>
        <v>合格</v>
      </c>
    </row>
    <row r="785" spans="1:44" ht="15">
      <c r="A785" s="18">
        <v>783</v>
      </c>
      <c r="B785" s="19" t="s">
        <v>3061</v>
      </c>
      <c r="C785" s="19" t="s">
        <v>3299</v>
      </c>
      <c r="D785" s="19" t="s">
        <v>3300</v>
      </c>
      <c r="E785" s="19" t="s">
        <v>3301</v>
      </c>
      <c r="F785" s="19" t="s">
        <v>3302</v>
      </c>
      <c r="G785" s="51" t="s">
        <v>3299</v>
      </c>
      <c r="H785" s="19">
        <v>2</v>
      </c>
      <c r="I785" s="19">
        <v>2</v>
      </c>
      <c r="J785" s="19" t="s">
        <v>47</v>
      </c>
      <c r="K785" s="19">
        <f t="shared" si="121"/>
        <v>0</v>
      </c>
      <c r="L785" s="19"/>
      <c r="M785" s="19"/>
      <c r="N785" s="19">
        <v>5400</v>
      </c>
      <c r="O785" s="19">
        <f t="shared" si="122"/>
        <v>18428.330000000002</v>
      </c>
      <c r="P785" s="19">
        <v>4895</v>
      </c>
      <c r="Q785" s="19"/>
      <c r="R785" s="19">
        <v>10920</v>
      </c>
      <c r="S785" s="19"/>
      <c r="T785" s="19"/>
      <c r="U785" s="19"/>
      <c r="V785" s="19"/>
      <c r="W785" s="19">
        <v>2613.33</v>
      </c>
      <c r="X785" s="19">
        <v>21000</v>
      </c>
      <c r="Y785" s="19">
        <f t="shared" si="123"/>
        <v>7200</v>
      </c>
      <c r="Z785" s="19">
        <v>7200</v>
      </c>
      <c r="AA785" s="19"/>
      <c r="AB785" s="19">
        <f t="shared" si="124"/>
        <v>44828.33</v>
      </c>
      <c r="AC785" s="19">
        <f t="shared" si="125"/>
        <v>37628.33</v>
      </c>
      <c r="AD785" s="19">
        <f t="shared" si="126"/>
        <v>18814.165000000001</v>
      </c>
      <c r="AE785" s="19" t="s">
        <v>53</v>
      </c>
      <c r="AF785" s="25">
        <v>18492.25</v>
      </c>
      <c r="AG785" s="31">
        <f t="shared" si="127"/>
        <v>1.7408103394665399E-2</v>
      </c>
      <c r="AH785" t="e">
        <f ca="1">IF(_xlfn.XLOOKUP(D785,'参考（不要动）'!A:A,'参考（不要动）'!B:B)&lt;1,"无养老金")</f>
        <v>#NAME?</v>
      </c>
      <c r="AI785" t="e">
        <f>IF(_xlfn.XLOOKUP(D785,'参考（不要动）'!D:D,'参考（不要动）'!E:E)&lt;1,"无公益岗工资")</f>
        <v>#N/A</v>
      </c>
      <c r="AJ785" t="e">
        <f ca="1">IF(_xlfn.XLOOKUP(D785,'参考（不要动）'!G:G,'参考（不要动）'!H:H)&lt;1,"无其他工资")</f>
        <v>#NAME?</v>
      </c>
      <c r="AK785" t="b">
        <f>IF(_xlfn.XLOOKUP(D785,'参考（不要动）'!J:J,'参考（不要动）'!K:K)&lt;1,"无低保金")</f>
        <v>0</v>
      </c>
      <c r="AL785" t="e">
        <f>IF(_xlfn.XLOOKUP(D785,'参考（不要动）'!M:M,'参考（不要动）'!N:N)&lt;1,"无五保金")</f>
        <v>#N/A</v>
      </c>
      <c r="AM785" t="e">
        <f>IF(_xlfn.XLOOKUP(D785,'参考（不要动）'!P:P,'参考（不要动）'!Q:Q)&lt;1,"无产业奖励2000元")</f>
        <v>#N/A</v>
      </c>
      <c r="AN785" t="e">
        <f>_xlfn.XLOOKUP(D785,'参考（不要动）'!S:S,'参考（不要动）'!W:W)</f>
        <v>#N/A</v>
      </c>
      <c r="AO785" t="str">
        <f t="shared" si="128"/>
        <v>合格</v>
      </c>
      <c r="AP785" s="31">
        <f t="shared" si="129"/>
        <v>0.34285714285714303</v>
      </c>
      <c r="AQ785" s="31" t="str">
        <f t="shared" si="120"/>
        <v>合格</v>
      </c>
    </row>
    <row r="786" spans="1:44" ht="15">
      <c r="A786" s="18">
        <v>784</v>
      </c>
      <c r="B786" s="19" t="s">
        <v>3061</v>
      </c>
      <c r="C786" s="19" t="s">
        <v>3303</v>
      </c>
      <c r="D786" s="19" t="s">
        <v>3304</v>
      </c>
      <c r="E786" s="19" t="s">
        <v>3305</v>
      </c>
      <c r="F786" s="19" t="s">
        <v>3306</v>
      </c>
      <c r="G786" s="51" t="s">
        <v>3303</v>
      </c>
      <c r="H786" s="19">
        <v>3</v>
      </c>
      <c r="I786" s="19">
        <v>3</v>
      </c>
      <c r="J786" s="19" t="s">
        <v>47</v>
      </c>
      <c r="K786" s="19">
        <f t="shared" si="121"/>
        <v>14500</v>
      </c>
      <c r="L786" s="19"/>
      <c r="M786" s="19">
        <v>14500</v>
      </c>
      <c r="N786" s="19"/>
      <c r="O786" s="19">
        <f t="shared" si="122"/>
        <v>3416.41</v>
      </c>
      <c r="P786" s="19"/>
      <c r="Q786" s="19"/>
      <c r="R786" s="19"/>
      <c r="S786" s="19"/>
      <c r="T786" s="19"/>
      <c r="U786" s="19"/>
      <c r="V786" s="19"/>
      <c r="W786" s="19">
        <v>3416.41</v>
      </c>
      <c r="X786" s="19">
        <v>208000</v>
      </c>
      <c r="Y786" s="19">
        <f t="shared" si="123"/>
        <v>128000</v>
      </c>
      <c r="Z786" s="19">
        <v>128000</v>
      </c>
      <c r="AA786" s="19"/>
      <c r="AB786" s="19">
        <f t="shared" si="124"/>
        <v>225916.41</v>
      </c>
      <c r="AC786" s="19">
        <f t="shared" si="125"/>
        <v>97916.41</v>
      </c>
      <c r="AD786" s="19">
        <f t="shared" si="126"/>
        <v>32638.803333333301</v>
      </c>
      <c r="AE786" s="19" t="s">
        <v>53</v>
      </c>
      <c r="AF786" s="25">
        <v>32282.21</v>
      </c>
      <c r="AG786" s="31">
        <f t="shared" si="127"/>
        <v>1.1046125198160299E-2</v>
      </c>
      <c r="AH786" t="e">
        <f ca="1">IF(_xlfn.XLOOKUP(D786,'参考（不要动）'!A:A,'参考（不要动）'!B:B)&lt;1,"无养老金")</f>
        <v>#NAME?</v>
      </c>
      <c r="AI786" t="e">
        <f>IF(_xlfn.XLOOKUP(D786,'参考（不要动）'!D:D,'参考（不要动）'!E:E)&lt;1,"无公益岗工资")</f>
        <v>#N/A</v>
      </c>
      <c r="AJ786" t="e">
        <f ca="1">IF(_xlfn.XLOOKUP(D786,'参考（不要动）'!G:G,'参考（不要动）'!H:H)&lt;1,"无其他工资")</f>
        <v>#NAME?</v>
      </c>
      <c r="AK786" t="e">
        <f>IF(_xlfn.XLOOKUP(D786,'参考（不要动）'!J:J,'参考（不要动）'!K:K)&lt;1,"无低保金")</f>
        <v>#N/A</v>
      </c>
      <c r="AL786" t="e">
        <f>IF(_xlfn.XLOOKUP(D786,'参考（不要动）'!M:M,'参考（不要动）'!N:N)&lt;1,"无五保金")</f>
        <v>#N/A</v>
      </c>
      <c r="AM786" t="e">
        <f>IF(_xlfn.XLOOKUP(D786,'参考（不要动）'!P:P,'参考（不要动）'!Q:Q)&lt;1,"无产业奖励2000元")</f>
        <v>#N/A</v>
      </c>
      <c r="AN786" t="e">
        <f>_xlfn.XLOOKUP(D786,'参考（不要动）'!S:S,'参考（不要动）'!W:W)</f>
        <v>#N/A</v>
      </c>
      <c r="AO786" t="str">
        <f t="shared" si="128"/>
        <v>合格</v>
      </c>
      <c r="AP786" s="31">
        <f t="shared" si="129"/>
        <v>0.61538461538461497</v>
      </c>
      <c r="AQ786" s="31" t="str">
        <f t="shared" si="120"/>
        <v>合格</v>
      </c>
    </row>
    <row r="787" spans="1:44" ht="15">
      <c r="A787" s="18">
        <v>785</v>
      </c>
      <c r="B787" s="19" t="s">
        <v>3061</v>
      </c>
      <c r="C787" s="19" t="s">
        <v>3307</v>
      </c>
      <c r="D787" s="19" t="s">
        <v>3308</v>
      </c>
      <c r="E787" s="19" t="s">
        <v>3309</v>
      </c>
      <c r="F787" s="19" t="s">
        <v>3310</v>
      </c>
      <c r="G787" s="51" t="s">
        <v>3307</v>
      </c>
      <c r="H787" s="19">
        <v>1</v>
      </c>
      <c r="I787" s="19">
        <v>1</v>
      </c>
      <c r="J787" s="19" t="s">
        <v>47</v>
      </c>
      <c r="K787" s="19">
        <f t="shared" si="121"/>
        <v>20000</v>
      </c>
      <c r="L787" s="19"/>
      <c r="M787" s="19">
        <v>20000</v>
      </c>
      <c r="N787" s="19">
        <v>4710</v>
      </c>
      <c r="O787" s="19">
        <f t="shared" si="122"/>
        <v>2951.73</v>
      </c>
      <c r="P787" s="19"/>
      <c r="Q787" s="19"/>
      <c r="R787" s="19"/>
      <c r="S787" s="19"/>
      <c r="T787" s="19"/>
      <c r="U787" s="19"/>
      <c r="V787" s="19"/>
      <c r="W787" s="19">
        <v>2951.73</v>
      </c>
      <c r="X787" s="19"/>
      <c r="Y787" s="19">
        <f t="shared" si="123"/>
        <v>0</v>
      </c>
      <c r="Z787" s="19"/>
      <c r="AA787" s="19"/>
      <c r="AB787" s="19">
        <f t="shared" si="124"/>
        <v>27661.73</v>
      </c>
      <c r="AC787" s="19">
        <f t="shared" si="125"/>
        <v>27661.73</v>
      </c>
      <c r="AD787" s="19">
        <f t="shared" si="126"/>
        <v>27661.73</v>
      </c>
      <c r="AE787" s="19" t="s">
        <v>53</v>
      </c>
      <c r="AF787" s="25">
        <v>27539.55</v>
      </c>
      <c r="AG787" s="31">
        <f t="shared" si="127"/>
        <v>4.4365285562037197E-3</v>
      </c>
      <c r="AH787" t="e">
        <f ca="1">IF(_xlfn.XLOOKUP(D787,'参考（不要动）'!A:A,'参考（不要动）'!B:B)&lt;1,"无养老金")</f>
        <v>#NAME?</v>
      </c>
      <c r="AI787" t="e">
        <f>IF(_xlfn.XLOOKUP(D787,'参考（不要动）'!D:D,'参考（不要动）'!E:E)&lt;1,"无公益岗工资")</f>
        <v>#N/A</v>
      </c>
      <c r="AJ787" t="e">
        <f ca="1">IF(_xlfn.XLOOKUP(D787,'参考（不要动）'!G:G,'参考（不要动）'!H:H)&lt;1,"无其他工资")</f>
        <v>#NAME?</v>
      </c>
      <c r="AK787" t="e">
        <f>IF(_xlfn.XLOOKUP(D787,'参考（不要动）'!J:J,'参考（不要动）'!K:K)&lt;1,"无低保金")</f>
        <v>#N/A</v>
      </c>
      <c r="AL787" t="e">
        <f>IF(_xlfn.XLOOKUP(D787,'参考（不要动）'!M:M,'参考（不要动）'!N:N)&lt;1,"无五保金")</f>
        <v>#N/A</v>
      </c>
      <c r="AM787" t="e">
        <f>IF(_xlfn.XLOOKUP(D787,'参考（不要动）'!P:P,'参考（不要动）'!Q:Q)&lt;1,"无产业奖励2000元")</f>
        <v>#N/A</v>
      </c>
      <c r="AN787" t="e">
        <f>_xlfn.XLOOKUP(D787,'参考（不要动）'!S:S,'参考（不要动）'!W:W)</f>
        <v>#N/A</v>
      </c>
      <c r="AO787" t="str">
        <f t="shared" si="128"/>
        <v>合格</v>
      </c>
      <c r="AP787" s="31" t="e">
        <f t="shared" si="129"/>
        <v>#DIV/0!</v>
      </c>
      <c r="AQ787" s="31" t="e">
        <f t="shared" si="120"/>
        <v>#DIV/0!</v>
      </c>
    </row>
    <row r="788" spans="1:44" ht="15">
      <c r="A788" s="18">
        <v>786</v>
      </c>
      <c r="B788" s="19" t="s">
        <v>3061</v>
      </c>
      <c r="C788" s="19" t="s">
        <v>3311</v>
      </c>
      <c r="D788" s="19" t="s">
        <v>3312</v>
      </c>
      <c r="E788" s="19" t="s">
        <v>3313</v>
      </c>
      <c r="F788" s="19" t="s">
        <v>3314</v>
      </c>
      <c r="G788" s="51" t="s">
        <v>3311</v>
      </c>
      <c r="H788" s="19">
        <v>2</v>
      </c>
      <c r="I788" s="19">
        <v>2</v>
      </c>
      <c r="J788" s="19" t="s">
        <v>47</v>
      </c>
      <c r="K788" s="19">
        <f t="shared" si="121"/>
        <v>38920</v>
      </c>
      <c r="L788" s="19">
        <v>2920</v>
      </c>
      <c r="M788" s="19">
        <v>36000</v>
      </c>
      <c r="N788" s="19">
        <v>6000</v>
      </c>
      <c r="O788" s="19">
        <f t="shared" si="122"/>
        <v>9364.81</v>
      </c>
      <c r="P788" s="19">
        <v>1795</v>
      </c>
      <c r="Q788" s="19"/>
      <c r="R788" s="19">
        <v>5000</v>
      </c>
      <c r="S788" s="19"/>
      <c r="T788" s="19"/>
      <c r="U788" s="19"/>
      <c r="V788" s="19"/>
      <c r="W788" s="19">
        <v>2569.81</v>
      </c>
      <c r="X788" s="19"/>
      <c r="Y788" s="19">
        <f t="shared" si="123"/>
        <v>0</v>
      </c>
      <c r="Z788" s="19"/>
      <c r="AA788" s="19"/>
      <c r="AB788" s="19">
        <f t="shared" si="124"/>
        <v>54284.81</v>
      </c>
      <c r="AC788" s="19">
        <f t="shared" si="125"/>
        <v>54284.81</v>
      </c>
      <c r="AD788" s="19">
        <f t="shared" si="126"/>
        <v>27142.404999999999</v>
      </c>
      <c r="AE788" s="19" t="s">
        <v>53</v>
      </c>
      <c r="AF788" s="25">
        <v>27081.62</v>
      </c>
      <c r="AG788" s="31">
        <f t="shared" si="127"/>
        <v>2.2445112220022198E-3</v>
      </c>
      <c r="AH788" t="e">
        <f ca="1">IF(_xlfn.XLOOKUP(D788,'参考（不要动）'!A:A,'参考（不要动）'!B:B)&lt;1,"无养老金")</f>
        <v>#NAME?</v>
      </c>
      <c r="AI788" t="b">
        <f>IF(_xlfn.XLOOKUP(D788,'参考（不要动）'!D:D,'参考（不要动）'!E:E)&lt;1,"无公益岗工资")</f>
        <v>0</v>
      </c>
      <c r="AJ788" t="e">
        <f ca="1">IF(_xlfn.XLOOKUP(D788,'参考（不要动）'!G:G,'参考（不要动）'!H:H)&lt;1,"无其他工资")</f>
        <v>#NAME?</v>
      </c>
      <c r="AK788" t="b">
        <f>IF(_xlfn.XLOOKUP(D788,'参考（不要动）'!J:J,'参考（不要动）'!K:K)&lt;1,"无低保金")</f>
        <v>0</v>
      </c>
      <c r="AL788" t="e">
        <f>IF(_xlfn.XLOOKUP(D788,'参考（不要动）'!M:M,'参考（不要动）'!N:N)&lt;1,"无五保金")</f>
        <v>#N/A</v>
      </c>
      <c r="AM788" t="e">
        <f>IF(_xlfn.XLOOKUP(D788,'参考（不要动）'!P:P,'参考（不要动）'!Q:Q)&lt;1,"无产业奖励2000元")</f>
        <v>#N/A</v>
      </c>
      <c r="AN788" t="e">
        <f>_xlfn.XLOOKUP(D788,'参考（不要动）'!S:S,'参考（不要动）'!W:W)</f>
        <v>#N/A</v>
      </c>
      <c r="AO788" t="str">
        <f t="shared" si="128"/>
        <v>合格</v>
      </c>
      <c r="AP788" s="31" t="e">
        <f t="shared" si="129"/>
        <v>#DIV/0!</v>
      </c>
      <c r="AQ788" s="31" t="e">
        <f t="shared" si="120"/>
        <v>#DIV/0!</v>
      </c>
    </row>
    <row r="789" spans="1:44" ht="15">
      <c r="A789" s="18">
        <v>787</v>
      </c>
      <c r="B789" s="19" t="s">
        <v>3061</v>
      </c>
      <c r="C789" s="19" t="s">
        <v>3315</v>
      </c>
      <c r="D789" s="19" t="s">
        <v>3316</v>
      </c>
      <c r="E789" s="19" t="s">
        <v>3317</v>
      </c>
      <c r="F789" s="19" t="s">
        <v>3318</v>
      </c>
      <c r="G789" s="51" t="s">
        <v>3315</v>
      </c>
      <c r="H789" s="19">
        <v>2</v>
      </c>
      <c r="I789" s="19">
        <v>2</v>
      </c>
      <c r="J789" s="19" t="s">
        <v>47</v>
      </c>
      <c r="K789" s="19">
        <f t="shared" si="121"/>
        <v>0</v>
      </c>
      <c r="L789" s="19"/>
      <c r="M789" s="19"/>
      <c r="N789" s="19">
        <v>5460</v>
      </c>
      <c r="O789" s="19">
        <f t="shared" si="122"/>
        <v>16073.55</v>
      </c>
      <c r="P789" s="19"/>
      <c r="Q789" s="19"/>
      <c r="R789" s="19">
        <v>12120</v>
      </c>
      <c r="S789" s="19"/>
      <c r="T789" s="19"/>
      <c r="U789" s="19"/>
      <c r="V789" s="19"/>
      <c r="W789" s="19">
        <v>3953.55</v>
      </c>
      <c r="X789" s="19">
        <v>45000</v>
      </c>
      <c r="Y789" s="19">
        <f t="shared" si="123"/>
        <v>30000</v>
      </c>
      <c r="Z789" s="19">
        <v>30000</v>
      </c>
      <c r="AA789" s="19"/>
      <c r="AB789" s="19">
        <f t="shared" si="124"/>
        <v>66533.55</v>
      </c>
      <c r="AC789" s="19">
        <f t="shared" si="125"/>
        <v>36533.550000000003</v>
      </c>
      <c r="AD789" s="19">
        <f t="shared" si="126"/>
        <v>18266.775000000001</v>
      </c>
      <c r="AE789" s="19" t="s">
        <v>53</v>
      </c>
      <c r="AF789" s="25">
        <v>17393.810000000001</v>
      </c>
      <c r="AG789" s="31">
        <f t="shared" si="127"/>
        <v>5.0188256626926497E-2</v>
      </c>
      <c r="AH789" t="e">
        <f ca="1">IF(_xlfn.XLOOKUP(D789,'参考（不要动）'!A:A,'参考（不要动）'!B:B)&lt;1,"无养老金")</f>
        <v>#NAME?</v>
      </c>
      <c r="AI789" t="e">
        <f>IF(_xlfn.XLOOKUP(D789,'参考（不要动）'!D:D,'参考（不要动）'!E:E)&lt;1,"无公益岗工资")</f>
        <v>#N/A</v>
      </c>
      <c r="AJ789" t="e">
        <f ca="1">IF(_xlfn.XLOOKUP(D789,'参考（不要动）'!G:G,'参考（不要动）'!H:H)&lt;1,"无其他工资")</f>
        <v>#NAME?</v>
      </c>
      <c r="AK789" t="e">
        <f>IF(_xlfn.XLOOKUP(D789,'参考（不要动）'!J:J,'参考（不要动）'!K:K)&lt;1,"无低保金")</f>
        <v>#N/A</v>
      </c>
      <c r="AL789" t="e">
        <f>IF(_xlfn.XLOOKUP(D789,'参考（不要动）'!M:M,'参考（不要动）'!N:N)&lt;1,"无五保金")</f>
        <v>#N/A</v>
      </c>
      <c r="AM789" t="e">
        <f>IF(_xlfn.XLOOKUP(D789,'参考（不要动）'!P:P,'参考（不要动）'!Q:Q)&lt;1,"无产业奖励2000元")</f>
        <v>#N/A</v>
      </c>
      <c r="AN789" t="e">
        <f>_xlfn.XLOOKUP(D789,'参考（不要动）'!S:S,'参考（不要动）'!W:W)</f>
        <v>#N/A</v>
      </c>
      <c r="AO789" t="str">
        <f t="shared" si="128"/>
        <v>合格</v>
      </c>
      <c r="AP789" s="31">
        <f t="shared" si="129"/>
        <v>0.66666666666666696</v>
      </c>
      <c r="AQ789" s="31" t="str">
        <f t="shared" si="120"/>
        <v>合格</v>
      </c>
    </row>
    <row r="790" spans="1:44" ht="15">
      <c r="A790" s="18">
        <v>788</v>
      </c>
      <c r="B790" s="19" t="s">
        <v>3061</v>
      </c>
      <c r="C790" s="19" t="s">
        <v>3319</v>
      </c>
      <c r="D790" s="19" t="s">
        <v>3320</v>
      </c>
      <c r="E790" s="19" t="s">
        <v>3321</v>
      </c>
      <c r="F790" s="19" t="s">
        <v>3322</v>
      </c>
      <c r="G790" s="51" t="s">
        <v>3319</v>
      </c>
      <c r="H790" s="19">
        <v>1</v>
      </c>
      <c r="I790" s="19">
        <v>1</v>
      </c>
      <c r="J790" s="19" t="s">
        <v>47</v>
      </c>
      <c r="K790" s="19">
        <f t="shared" si="121"/>
        <v>0</v>
      </c>
      <c r="L790" s="19"/>
      <c r="M790" s="19"/>
      <c r="N790" s="19"/>
      <c r="O790" s="19">
        <f t="shared" si="122"/>
        <v>4338.91</v>
      </c>
      <c r="P790" s="19"/>
      <c r="Q790" s="19"/>
      <c r="R790" s="19">
        <v>1980</v>
      </c>
      <c r="S790" s="19"/>
      <c r="T790" s="19"/>
      <c r="U790" s="19"/>
      <c r="V790" s="19"/>
      <c r="W790" s="19">
        <v>2358.91</v>
      </c>
      <c r="X790" s="19">
        <v>18700</v>
      </c>
      <c r="Y790" s="19">
        <f t="shared" si="123"/>
        <v>5500</v>
      </c>
      <c r="Z790" s="19">
        <v>5500</v>
      </c>
      <c r="AA790" s="19"/>
      <c r="AB790" s="19">
        <f t="shared" si="124"/>
        <v>23038.91</v>
      </c>
      <c r="AC790" s="19">
        <f t="shared" si="125"/>
        <v>17538.91</v>
      </c>
      <c r="AD790" s="19">
        <f t="shared" si="126"/>
        <v>17538.91</v>
      </c>
      <c r="AE790" s="19" t="s">
        <v>53</v>
      </c>
      <c r="AF790" s="25">
        <v>17205.599999999999</v>
      </c>
      <c r="AG790" s="31">
        <f t="shared" si="127"/>
        <v>1.9372181150323201E-2</v>
      </c>
      <c r="AH790" t="e">
        <f ca="1">IF(_xlfn.XLOOKUP(D790,'参考（不要动）'!A:A,'参考（不要动）'!B:B)&lt;1,"无养老金")</f>
        <v>#NAME?</v>
      </c>
      <c r="AI790" t="e">
        <f>IF(_xlfn.XLOOKUP(D790,'参考（不要动）'!D:D,'参考（不要动）'!E:E)&lt;1,"无公益岗工资")</f>
        <v>#N/A</v>
      </c>
      <c r="AJ790" t="e">
        <f ca="1">IF(_xlfn.XLOOKUP(D790,'参考（不要动）'!G:G,'参考（不要动）'!H:H)&lt;1,"无其他工资")</f>
        <v>#NAME?</v>
      </c>
      <c r="AK790" t="e">
        <f>IF(_xlfn.XLOOKUP(D790,'参考（不要动）'!J:J,'参考（不要动）'!K:K)&lt;1,"无低保金")</f>
        <v>#N/A</v>
      </c>
      <c r="AL790" t="e">
        <f>IF(_xlfn.XLOOKUP(D790,'参考（不要动）'!M:M,'参考（不要动）'!N:N)&lt;1,"无五保金")</f>
        <v>#N/A</v>
      </c>
      <c r="AM790" t="e">
        <f>IF(_xlfn.XLOOKUP(D790,'参考（不要动）'!P:P,'参考（不要动）'!Q:Q)&lt;1,"无产业奖励2000元")</f>
        <v>#N/A</v>
      </c>
      <c r="AN790" t="e">
        <f>_xlfn.XLOOKUP(D790,'参考（不要动）'!S:S,'参考（不要动）'!W:W)</f>
        <v>#N/A</v>
      </c>
      <c r="AO790" t="str">
        <f t="shared" si="128"/>
        <v>合格</v>
      </c>
      <c r="AP790" s="31">
        <f t="shared" si="129"/>
        <v>0.29411764705882398</v>
      </c>
      <c r="AQ790" s="31" t="str">
        <f t="shared" si="120"/>
        <v>合格</v>
      </c>
    </row>
    <row r="791" spans="1:44" ht="15">
      <c r="A791" s="18">
        <v>789</v>
      </c>
      <c r="B791" s="19" t="s">
        <v>3061</v>
      </c>
      <c r="C791" s="19" t="s">
        <v>3323</v>
      </c>
      <c r="D791" s="19" t="s">
        <v>3324</v>
      </c>
      <c r="E791" s="19" t="s">
        <v>3325</v>
      </c>
      <c r="F791" s="19" t="s">
        <v>3326</v>
      </c>
      <c r="G791" s="51" t="s">
        <v>3323</v>
      </c>
      <c r="H791" s="19">
        <v>1</v>
      </c>
      <c r="I791" s="19">
        <v>1</v>
      </c>
      <c r="J791" s="19" t="s">
        <v>47</v>
      </c>
      <c r="K791" s="19">
        <f t="shared" si="121"/>
        <v>0</v>
      </c>
      <c r="L791" s="19"/>
      <c r="M791" s="19"/>
      <c r="N791" s="19"/>
      <c r="O791" s="19">
        <f t="shared" si="122"/>
        <v>4406.9799999999996</v>
      </c>
      <c r="P791" s="19"/>
      <c r="Q791" s="19"/>
      <c r="R791" s="19">
        <v>1920</v>
      </c>
      <c r="S791" s="19"/>
      <c r="T791" s="19"/>
      <c r="U791" s="19"/>
      <c r="V791" s="19"/>
      <c r="W791" s="19">
        <v>2486.98</v>
      </c>
      <c r="X791" s="19">
        <v>68000</v>
      </c>
      <c r="Y791" s="19">
        <f t="shared" si="123"/>
        <v>37700</v>
      </c>
      <c r="Z791" s="19">
        <v>37700</v>
      </c>
      <c r="AA791" s="19"/>
      <c r="AB791" s="19">
        <f t="shared" si="124"/>
        <v>72406.98</v>
      </c>
      <c r="AC791" s="19">
        <f t="shared" si="125"/>
        <v>34706.980000000003</v>
      </c>
      <c r="AD791" s="19">
        <f t="shared" si="126"/>
        <v>34706.980000000003</v>
      </c>
      <c r="AE791" s="19" t="s">
        <v>53</v>
      </c>
      <c r="AF791" s="25">
        <v>34225.019999999997</v>
      </c>
      <c r="AG791" s="31">
        <f t="shared" si="127"/>
        <v>1.4082095496218999E-2</v>
      </c>
      <c r="AH791" t="e">
        <f ca="1">IF(_xlfn.XLOOKUP(D791,'参考（不要动）'!A:A,'参考（不要动）'!B:B)&lt;1,"无养老金")</f>
        <v>#NAME?</v>
      </c>
      <c r="AI791" t="e">
        <f>IF(_xlfn.XLOOKUP(D791,'参考（不要动）'!D:D,'参考（不要动）'!E:E)&lt;1,"无公益岗工资")</f>
        <v>#N/A</v>
      </c>
      <c r="AJ791" t="e">
        <f ca="1">IF(_xlfn.XLOOKUP(D791,'参考（不要动）'!G:G,'参考（不要动）'!H:H)&lt;1,"无其他工资")</f>
        <v>#NAME?</v>
      </c>
      <c r="AK791" t="e">
        <f>IF(_xlfn.XLOOKUP(D791,'参考（不要动）'!J:J,'参考（不要动）'!K:K)&lt;1,"无低保金")</f>
        <v>#N/A</v>
      </c>
      <c r="AL791" t="e">
        <f>IF(_xlfn.XLOOKUP(D791,'参考（不要动）'!M:M,'参考（不要动）'!N:N)&lt;1,"无五保金")</f>
        <v>#N/A</v>
      </c>
      <c r="AM791" t="e">
        <f>IF(_xlfn.XLOOKUP(D791,'参考（不要动）'!P:P,'参考（不要动）'!Q:Q)&lt;1,"无产业奖励2000元")</f>
        <v>#N/A</v>
      </c>
      <c r="AN791" t="e">
        <f>_xlfn.XLOOKUP(D791,'参考（不要动）'!S:S,'参考（不要动）'!W:W)</f>
        <v>#N/A</v>
      </c>
      <c r="AO791" t="str">
        <f t="shared" si="128"/>
        <v>合格</v>
      </c>
      <c r="AP791" s="31">
        <f t="shared" si="129"/>
        <v>0.55441176470588205</v>
      </c>
      <c r="AQ791" s="31" t="str">
        <f t="shared" si="120"/>
        <v>合格</v>
      </c>
    </row>
    <row r="792" spans="1:44" ht="15">
      <c r="A792" s="18">
        <v>790</v>
      </c>
      <c r="B792" s="19" t="s">
        <v>3061</v>
      </c>
      <c r="C792" s="19" t="s">
        <v>3327</v>
      </c>
      <c r="D792" s="19" t="s">
        <v>3328</v>
      </c>
      <c r="E792" s="19" t="s">
        <v>3329</v>
      </c>
      <c r="F792" s="19" t="s">
        <v>3330</v>
      </c>
      <c r="G792" s="51" t="s">
        <v>3327</v>
      </c>
      <c r="H792" s="19">
        <v>3</v>
      </c>
      <c r="I792" s="19">
        <v>3</v>
      </c>
      <c r="J792" s="19" t="s">
        <v>47</v>
      </c>
      <c r="K792" s="19">
        <f t="shared" si="121"/>
        <v>32000</v>
      </c>
      <c r="L792" s="19"/>
      <c r="M792" s="19">
        <v>32000</v>
      </c>
      <c r="N792" s="19"/>
      <c r="O792" s="19">
        <f t="shared" si="122"/>
        <v>3190.76</v>
      </c>
      <c r="P792" s="19"/>
      <c r="Q792" s="19"/>
      <c r="R792" s="19"/>
      <c r="S792" s="19"/>
      <c r="T792" s="19"/>
      <c r="U792" s="19"/>
      <c r="V792" s="19"/>
      <c r="W792" s="19">
        <v>3190.76</v>
      </c>
      <c r="X792" s="19">
        <v>114500</v>
      </c>
      <c r="Y792" s="19">
        <f t="shared" si="123"/>
        <v>63900</v>
      </c>
      <c r="Z792" s="19">
        <v>63900</v>
      </c>
      <c r="AA792" s="19"/>
      <c r="AB792" s="19">
        <f t="shared" si="124"/>
        <v>149690.76</v>
      </c>
      <c r="AC792" s="19">
        <f t="shared" si="125"/>
        <v>85790.76</v>
      </c>
      <c r="AD792" s="19">
        <f t="shared" si="126"/>
        <v>28596.92</v>
      </c>
      <c r="AE792" s="19" t="s">
        <v>53</v>
      </c>
      <c r="AF792" s="25">
        <v>28327.4</v>
      </c>
      <c r="AG792" s="31">
        <f t="shared" si="127"/>
        <v>9.5144630287282497E-3</v>
      </c>
      <c r="AH792" t="e">
        <f ca="1">IF(_xlfn.XLOOKUP(D792,'参考（不要动）'!A:A,'参考（不要动）'!B:B)&lt;1,"无养老金")</f>
        <v>#NAME?</v>
      </c>
      <c r="AI792" t="e">
        <f>IF(_xlfn.XLOOKUP(D792,'参考（不要动）'!D:D,'参考（不要动）'!E:E)&lt;1,"无公益岗工资")</f>
        <v>#N/A</v>
      </c>
      <c r="AJ792" t="e">
        <f ca="1">IF(_xlfn.XLOOKUP(D792,'参考（不要动）'!G:G,'参考（不要动）'!H:H)&lt;1,"无其他工资")</f>
        <v>#NAME?</v>
      </c>
      <c r="AK792" t="e">
        <f>IF(_xlfn.XLOOKUP(D792,'参考（不要动）'!J:J,'参考（不要动）'!K:K)&lt;1,"无低保金")</f>
        <v>#N/A</v>
      </c>
      <c r="AL792" t="e">
        <f>IF(_xlfn.XLOOKUP(D792,'参考（不要动）'!M:M,'参考（不要动）'!N:N)&lt;1,"无五保金")</f>
        <v>#N/A</v>
      </c>
      <c r="AM792" t="e">
        <f>IF(_xlfn.XLOOKUP(D792,'参考（不要动）'!P:P,'参考（不要动）'!Q:Q)&lt;1,"无产业奖励2000元")</f>
        <v>#N/A</v>
      </c>
      <c r="AN792" t="e">
        <f>_xlfn.XLOOKUP(D792,'参考（不要动）'!S:S,'参考（不要动）'!W:W)</f>
        <v>#N/A</v>
      </c>
      <c r="AO792" t="str">
        <f t="shared" si="128"/>
        <v>合格</v>
      </c>
      <c r="AP792" s="31">
        <f t="shared" si="129"/>
        <v>0.55807860262008702</v>
      </c>
      <c r="AQ792" s="31" t="str">
        <f t="shared" si="120"/>
        <v>合格</v>
      </c>
    </row>
    <row r="793" spans="1:44" ht="15">
      <c r="A793" s="18">
        <v>791</v>
      </c>
      <c r="B793" s="19" t="s">
        <v>3061</v>
      </c>
      <c r="C793" s="19" t="s">
        <v>3331</v>
      </c>
      <c r="D793" s="19" t="s">
        <v>3332</v>
      </c>
      <c r="E793" s="19" t="s">
        <v>3333</v>
      </c>
      <c r="F793" s="19" t="s">
        <v>3334</v>
      </c>
      <c r="G793" s="51" t="s">
        <v>3331</v>
      </c>
      <c r="H793" s="19">
        <v>3</v>
      </c>
      <c r="I793" s="19">
        <v>3</v>
      </c>
      <c r="J793" s="19" t="s">
        <v>47</v>
      </c>
      <c r="K793" s="19">
        <f t="shared" si="121"/>
        <v>33000</v>
      </c>
      <c r="L793" s="19"/>
      <c r="M793" s="19">
        <v>33000</v>
      </c>
      <c r="N793" s="19"/>
      <c r="O793" s="19">
        <f t="shared" si="122"/>
        <v>4952.7299999999996</v>
      </c>
      <c r="P793" s="19"/>
      <c r="Q793" s="19"/>
      <c r="R793" s="19"/>
      <c r="S793" s="19"/>
      <c r="T793" s="19"/>
      <c r="U793" s="19"/>
      <c r="V793" s="19"/>
      <c r="W793" s="19">
        <v>4952.7299999999996</v>
      </c>
      <c r="X793" s="19">
        <v>196380</v>
      </c>
      <c r="Y793" s="19">
        <f t="shared" si="123"/>
        <v>104550</v>
      </c>
      <c r="Z793" s="19">
        <v>104550</v>
      </c>
      <c r="AA793" s="19"/>
      <c r="AB793" s="19">
        <f t="shared" si="124"/>
        <v>234332.73</v>
      </c>
      <c r="AC793" s="19">
        <f t="shared" si="125"/>
        <v>129782.73</v>
      </c>
      <c r="AD793" s="19">
        <f t="shared" si="126"/>
        <v>43260.91</v>
      </c>
      <c r="AE793" s="19" t="s">
        <v>53</v>
      </c>
      <c r="AF793" s="25">
        <v>42959.12</v>
      </c>
      <c r="AG793" s="31">
        <f t="shared" si="127"/>
        <v>7.0250507924743497E-3</v>
      </c>
      <c r="AH793" t="e">
        <f ca="1">IF(_xlfn.XLOOKUP(D793,'参考（不要动）'!A:A,'参考（不要动）'!B:B)&lt;1,"无养老金")</f>
        <v>#NAME?</v>
      </c>
      <c r="AI793" t="e">
        <f>IF(_xlfn.XLOOKUP(D793,'参考（不要动）'!D:D,'参考（不要动）'!E:E)&lt;1,"无公益岗工资")</f>
        <v>#N/A</v>
      </c>
      <c r="AJ793" t="e">
        <f ca="1">IF(_xlfn.XLOOKUP(D793,'参考（不要动）'!G:G,'参考（不要动）'!H:H)&lt;1,"无其他工资")</f>
        <v>#NAME?</v>
      </c>
      <c r="AK793" t="e">
        <f>IF(_xlfn.XLOOKUP(D793,'参考（不要动）'!J:J,'参考（不要动）'!K:K)&lt;1,"无低保金")</f>
        <v>#N/A</v>
      </c>
      <c r="AL793" t="e">
        <f>IF(_xlfn.XLOOKUP(D793,'参考（不要动）'!M:M,'参考（不要动）'!N:N)&lt;1,"无五保金")</f>
        <v>#N/A</v>
      </c>
      <c r="AM793" t="e">
        <f>IF(_xlfn.XLOOKUP(D793,'参考（不要动）'!P:P,'参考（不要动）'!Q:Q)&lt;1,"无产业奖励2000元")</f>
        <v>#N/A</v>
      </c>
      <c r="AN793" t="e">
        <f>_xlfn.XLOOKUP(D793,'参考（不要动）'!S:S,'参考（不要动）'!W:W)</f>
        <v>#N/A</v>
      </c>
      <c r="AO793" t="str">
        <f t="shared" si="128"/>
        <v>合格</v>
      </c>
      <c r="AP793" s="31">
        <f t="shared" si="129"/>
        <v>0.53238619003971899</v>
      </c>
      <c r="AQ793" s="31" t="str">
        <f t="shared" si="120"/>
        <v>合格</v>
      </c>
    </row>
    <row r="794" spans="1:44" ht="15">
      <c r="A794" s="18">
        <v>792</v>
      </c>
      <c r="B794" s="19" t="s">
        <v>3061</v>
      </c>
      <c r="C794" s="19" t="s">
        <v>3335</v>
      </c>
      <c r="D794" s="19" t="s">
        <v>3336</v>
      </c>
      <c r="E794" s="19" t="s">
        <v>3337</v>
      </c>
      <c r="F794" s="19" t="s">
        <v>3338</v>
      </c>
      <c r="G794" s="51" t="s">
        <v>3335</v>
      </c>
      <c r="H794" s="19">
        <v>5</v>
      </c>
      <c r="I794" s="19">
        <v>5</v>
      </c>
      <c r="J794" s="19" t="s">
        <v>47</v>
      </c>
      <c r="K794" s="19">
        <f t="shared" si="121"/>
        <v>50000</v>
      </c>
      <c r="L794" s="19"/>
      <c r="M794" s="19">
        <v>50000</v>
      </c>
      <c r="N794" s="19"/>
      <c r="O794" s="19">
        <f t="shared" si="122"/>
        <v>2094.79</v>
      </c>
      <c r="P794" s="19"/>
      <c r="Q794" s="19"/>
      <c r="R794" s="19"/>
      <c r="S794" s="19"/>
      <c r="T794" s="19"/>
      <c r="U794" s="19"/>
      <c r="V794" s="19"/>
      <c r="W794" s="19">
        <v>2094.79</v>
      </c>
      <c r="X794" s="19">
        <v>50000</v>
      </c>
      <c r="Y794" s="19">
        <f t="shared" si="123"/>
        <v>16000</v>
      </c>
      <c r="Z794" s="19">
        <v>16000</v>
      </c>
      <c r="AA794" s="19"/>
      <c r="AB794" s="19">
        <f t="shared" si="124"/>
        <v>102094.79</v>
      </c>
      <c r="AC794" s="19">
        <f t="shared" si="125"/>
        <v>86094.79</v>
      </c>
      <c r="AD794" s="19">
        <f t="shared" si="126"/>
        <v>17218.957999999999</v>
      </c>
      <c r="AE794" s="19" t="s">
        <v>53</v>
      </c>
      <c r="AF794" s="25">
        <v>16754.05</v>
      </c>
      <c r="AG794" s="31">
        <f t="shared" si="127"/>
        <v>2.7748992034761701E-2</v>
      </c>
      <c r="AH794" t="e">
        <f ca="1">IF(_xlfn.XLOOKUP(D794,'参考（不要动）'!A:A,'参考（不要动）'!B:B)&lt;1,"无养老金")</f>
        <v>#NAME?</v>
      </c>
      <c r="AI794" t="e">
        <f>IF(_xlfn.XLOOKUP(D794,'参考（不要动）'!D:D,'参考（不要动）'!E:E)&lt;1,"无公益岗工资")</f>
        <v>#N/A</v>
      </c>
      <c r="AJ794" t="e">
        <f ca="1">IF(_xlfn.XLOOKUP(D794,'参考（不要动）'!G:G,'参考（不要动）'!H:H)&lt;1,"无其他工资")</f>
        <v>#NAME?</v>
      </c>
      <c r="AK794" t="e">
        <f>IF(_xlfn.XLOOKUP(D794,'参考（不要动）'!J:J,'参考（不要动）'!K:K)&lt;1,"无低保金")</f>
        <v>#N/A</v>
      </c>
      <c r="AL794" t="e">
        <f>IF(_xlfn.XLOOKUP(D794,'参考（不要动）'!M:M,'参考（不要动）'!N:N)&lt;1,"无五保金")</f>
        <v>#N/A</v>
      </c>
      <c r="AM794" t="e">
        <f>IF(_xlfn.XLOOKUP(D794,'参考（不要动）'!P:P,'参考（不要动）'!Q:Q)&lt;1,"无产业奖励2000元")</f>
        <v>#N/A</v>
      </c>
      <c r="AN794" t="e">
        <f>_xlfn.XLOOKUP(D794,'参考（不要动）'!S:S,'参考（不要动）'!W:W)</f>
        <v>#N/A</v>
      </c>
      <c r="AO794" t="str">
        <f t="shared" si="128"/>
        <v>合格</v>
      </c>
      <c r="AP794" s="31">
        <f t="shared" si="129"/>
        <v>0.32</v>
      </c>
      <c r="AQ794" s="31" t="str">
        <f t="shared" si="120"/>
        <v>合格</v>
      </c>
    </row>
    <row r="795" spans="1:44" ht="15">
      <c r="A795" s="18">
        <v>793</v>
      </c>
      <c r="B795" s="19" t="s">
        <v>3061</v>
      </c>
      <c r="C795" s="19" t="s">
        <v>3339</v>
      </c>
      <c r="D795" s="19" t="s">
        <v>3340</v>
      </c>
      <c r="E795" s="19" t="s">
        <v>3341</v>
      </c>
      <c r="F795" s="19" t="s">
        <v>3342</v>
      </c>
      <c r="G795" s="51" t="s">
        <v>3339</v>
      </c>
      <c r="H795" s="19">
        <v>4</v>
      </c>
      <c r="I795" s="19">
        <v>4.67</v>
      </c>
      <c r="J795" s="19" t="s">
        <v>47</v>
      </c>
      <c r="K795" s="19">
        <f t="shared" si="121"/>
        <v>28000</v>
      </c>
      <c r="L795" s="19"/>
      <c r="M795" s="19">
        <v>28000</v>
      </c>
      <c r="N795" s="19"/>
      <c r="O795" s="19">
        <f t="shared" si="122"/>
        <v>7014.06</v>
      </c>
      <c r="P795" s="19"/>
      <c r="Q795" s="19"/>
      <c r="R795" s="19">
        <v>3480</v>
      </c>
      <c r="S795" s="19"/>
      <c r="T795" s="19"/>
      <c r="U795" s="19"/>
      <c r="V795" s="19"/>
      <c r="W795" s="19">
        <v>3534.06</v>
      </c>
      <c r="X795" s="19">
        <v>135000</v>
      </c>
      <c r="Y795" s="19">
        <f t="shared" si="123"/>
        <v>56400</v>
      </c>
      <c r="Z795" s="19">
        <v>56400</v>
      </c>
      <c r="AA795" s="19"/>
      <c r="AB795" s="19">
        <f t="shared" si="124"/>
        <v>170014.06</v>
      </c>
      <c r="AC795" s="19">
        <f t="shared" si="125"/>
        <v>113614.06</v>
      </c>
      <c r="AD795" s="19">
        <f t="shared" si="126"/>
        <v>24328.492505353301</v>
      </c>
      <c r="AE795" s="19" t="s">
        <v>53</v>
      </c>
      <c r="AF795" s="25">
        <v>24314.3</v>
      </c>
      <c r="AG795" s="31">
        <f t="shared" si="127"/>
        <v>5.8371021799111602E-4</v>
      </c>
      <c r="AH795" t="e">
        <f ca="1">IF(_xlfn.XLOOKUP(D795,'参考（不要动）'!A:A,'参考（不要动）'!B:B)&lt;1,"无养老金")</f>
        <v>#NAME?</v>
      </c>
      <c r="AI795" t="e">
        <f>IF(_xlfn.XLOOKUP(D795,'参考（不要动）'!D:D,'参考（不要动）'!E:E)&lt;1,"无公益岗工资")</f>
        <v>#N/A</v>
      </c>
      <c r="AJ795" t="e">
        <f ca="1">IF(_xlfn.XLOOKUP(D795,'参考（不要动）'!G:G,'参考（不要动）'!H:H)&lt;1,"无其他工资")</f>
        <v>#NAME?</v>
      </c>
      <c r="AK795" t="e">
        <f>IF(_xlfn.XLOOKUP(D795,'参考（不要动）'!J:J,'参考（不要动）'!K:K)&lt;1,"无低保金")</f>
        <v>#N/A</v>
      </c>
      <c r="AL795" t="e">
        <f>IF(_xlfn.XLOOKUP(D795,'参考（不要动）'!M:M,'参考（不要动）'!N:N)&lt;1,"无五保金")</f>
        <v>#N/A</v>
      </c>
      <c r="AM795" t="e">
        <f>IF(_xlfn.XLOOKUP(D795,'参考（不要动）'!P:P,'参考（不要动）'!Q:Q)&lt;1,"无产业奖励2000元")</f>
        <v>#N/A</v>
      </c>
      <c r="AN795" t="e">
        <f>_xlfn.XLOOKUP(D795,'参考（不要动）'!S:S,'参考（不要动）'!W:W)</f>
        <v>#N/A</v>
      </c>
      <c r="AO795" t="str">
        <f t="shared" si="128"/>
        <v>合格</v>
      </c>
      <c r="AP795" s="31">
        <f t="shared" si="129"/>
        <v>0.41777777777777803</v>
      </c>
      <c r="AQ795" s="31" t="str">
        <f t="shared" si="120"/>
        <v>合格</v>
      </c>
    </row>
    <row r="796" spans="1:44" ht="15">
      <c r="A796" s="18">
        <v>794</v>
      </c>
      <c r="B796" s="19" t="s">
        <v>3061</v>
      </c>
      <c r="C796" s="19" t="s">
        <v>3343</v>
      </c>
      <c r="D796" s="19" t="s">
        <v>3344</v>
      </c>
      <c r="E796" s="19" t="s">
        <v>3345</v>
      </c>
      <c r="F796" s="19" t="s">
        <v>3346</v>
      </c>
      <c r="G796" s="51" t="s">
        <v>3343</v>
      </c>
      <c r="H796" s="19">
        <v>2</v>
      </c>
      <c r="I796" s="19">
        <v>2</v>
      </c>
      <c r="J796" s="19" t="s">
        <v>47</v>
      </c>
      <c r="K796" s="19">
        <f t="shared" si="121"/>
        <v>6000</v>
      </c>
      <c r="L796" s="19"/>
      <c r="M796" s="19">
        <v>6000</v>
      </c>
      <c r="N796" s="19"/>
      <c r="O796" s="19">
        <f t="shared" si="122"/>
        <v>4658.58</v>
      </c>
      <c r="P796" s="19"/>
      <c r="Q796" s="19"/>
      <c r="R796" s="19">
        <v>3480</v>
      </c>
      <c r="S796" s="19"/>
      <c r="T796" s="19"/>
      <c r="U796" s="19"/>
      <c r="V796" s="19"/>
      <c r="W796" s="19">
        <v>1178.58</v>
      </c>
      <c r="X796" s="19">
        <v>76380</v>
      </c>
      <c r="Y796" s="19">
        <f t="shared" si="123"/>
        <v>40550</v>
      </c>
      <c r="Z796" s="19">
        <v>40550</v>
      </c>
      <c r="AA796" s="19"/>
      <c r="AB796" s="19">
        <f t="shared" si="124"/>
        <v>87038.58</v>
      </c>
      <c r="AC796" s="19">
        <f t="shared" si="125"/>
        <v>46488.58</v>
      </c>
      <c r="AD796" s="19">
        <f t="shared" si="126"/>
        <v>23244.29</v>
      </c>
      <c r="AE796" s="19" t="s">
        <v>48</v>
      </c>
      <c r="AF796" s="25">
        <v>23204.23</v>
      </c>
      <c r="AG796" s="31">
        <f t="shared" si="127"/>
        <v>1.7264093658786101E-3</v>
      </c>
      <c r="AH796" t="e">
        <f ca="1">IF(_xlfn.XLOOKUP(D796,'参考（不要动）'!A:A,'参考（不要动）'!B:B)&lt;1,"无养老金")</f>
        <v>#NAME?</v>
      </c>
      <c r="AI796" t="e">
        <f>IF(_xlfn.XLOOKUP(D796,'参考（不要动）'!D:D,'参考（不要动）'!E:E)&lt;1,"无公益岗工资")</f>
        <v>#N/A</v>
      </c>
      <c r="AJ796" t="e">
        <f ca="1">IF(_xlfn.XLOOKUP(D796,'参考（不要动）'!G:G,'参考（不要动）'!H:H)&lt;1,"无其他工资")</f>
        <v>#NAME?</v>
      </c>
      <c r="AK796" t="e">
        <f>IF(_xlfn.XLOOKUP(D796,'参考（不要动）'!J:J,'参考（不要动）'!K:K)&lt;1,"无低保金")</f>
        <v>#N/A</v>
      </c>
      <c r="AL796" t="e">
        <f>IF(_xlfn.XLOOKUP(D796,'参考（不要动）'!M:M,'参考（不要动）'!N:N)&lt;1,"无五保金")</f>
        <v>#N/A</v>
      </c>
      <c r="AM796" t="e">
        <f>IF(_xlfn.XLOOKUP(D796,'参考（不要动）'!P:P,'参考（不要动）'!Q:Q)&lt;1,"无产业奖励2000元")</f>
        <v>#N/A</v>
      </c>
      <c r="AN796" t="e">
        <f>_xlfn.XLOOKUP(D796,'参考（不要动）'!S:S,'参考（不要动）'!W:W)</f>
        <v>#N/A</v>
      </c>
      <c r="AO796" t="str">
        <f t="shared" si="128"/>
        <v>合格</v>
      </c>
      <c r="AP796" s="31">
        <f t="shared" si="129"/>
        <v>0.53089814087457499</v>
      </c>
      <c r="AQ796" s="31" t="str">
        <f t="shared" si="120"/>
        <v>合格</v>
      </c>
    </row>
    <row r="797" spans="1:44" ht="15">
      <c r="A797" s="18">
        <v>795</v>
      </c>
      <c r="B797" s="19" t="s">
        <v>3061</v>
      </c>
      <c r="C797" s="19" t="s">
        <v>3347</v>
      </c>
      <c r="D797" s="19" t="s">
        <v>3348</v>
      </c>
      <c r="E797" s="19" t="s">
        <v>3349</v>
      </c>
      <c r="F797" s="19" t="s">
        <v>3350</v>
      </c>
      <c r="G797" s="51" t="s">
        <v>3347</v>
      </c>
      <c r="H797" s="19">
        <v>6</v>
      </c>
      <c r="I797" s="19">
        <v>6</v>
      </c>
      <c r="J797" s="19" t="s">
        <v>47</v>
      </c>
      <c r="K797" s="19">
        <f t="shared" si="121"/>
        <v>5000</v>
      </c>
      <c r="L797" s="19"/>
      <c r="M797" s="19">
        <v>5000</v>
      </c>
      <c r="N797" s="19"/>
      <c r="O797" s="19">
        <f t="shared" si="122"/>
        <v>3856.77</v>
      </c>
      <c r="P797" s="19"/>
      <c r="Q797" s="19"/>
      <c r="R797" s="19"/>
      <c r="S797" s="19"/>
      <c r="T797" s="19"/>
      <c r="U797" s="19"/>
      <c r="V797" s="19"/>
      <c r="W797" s="19">
        <v>3856.77</v>
      </c>
      <c r="X797" s="19">
        <v>129360</v>
      </c>
      <c r="Y797" s="19">
        <f t="shared" si="123"/>
        <v>43500</v>
      </c>
      <c r="Z797" s="19">
        <v>43500</v>
      </c>
      <c r="AA797" s="19"/>
      <c r="AB797" s="19">
        <f t="shared" si="124"/>
        <v>138216.76999999999</v>
      </c>
      <c r="AC797" s="19">
        <f t="shared" si="125"/>
        <v>94716.77</v>
      </c>
      <c r="AD797" s="19">
        <f t="shared" si="126"/>
        <v>15786.128333333299</v>
      </c>
      <c r="AE797" s="19" t="s">
        <v>53</v>
      </c>
      <c r="AF797" s="25">
        <v>15050.84</v>
      </c>
      <c r="AG797" s="31">
        <f t="shared" si="127"/>
        <v>4.8853640948498499E-2</v>
      </c>
      <c r="AH797" t="e">
        <f ca="1">IF(_xlfn.XLOOKUP(D797,'参考（不要动）'!A:A,'参考（不要动）'!B:B)&lt;1,"无养老金")</f>
        <v>#NAME?</v>
      </c>
      <c r="AI797" t="e">
        <f>IF(_xlfn.XLOOKUP(D797,'参考（不要动）'!D:D,'参考（不要动）'!E:E)&lt;1,"无公益岗工资")</f>
        <v>#N/A</v>
      </c>
      <c r="AJ797" t="e">
        <f ca="1">IF(_xlfn.XLOOKUP(D797,'参考（不要动）'!G:G,'参考（不要动）'!H:H)&lt;1,"无其他工资")</f>
        <v>#NAME?</v>
      </c>
      <c r="AK797" t="e">
        <f>IF(_xlfn.XLOOKUP(D797,'参考（不要动）'!J:J,'参考（不要动）'!K:K)&lt;1,"无低保金")</f>
        <v>#N/A</v>
      </c>
      <c r="AL797" t="e">
        <f>IF(_xlfn.XLOOKUP(D797,'参考（不要动）'!M:M,'参考（不要动）'!N:N)&lt;1,"无五保金")</f>
        <v>#N/A</v>
      </c>
      <c r="AM797" t="e">
        <f>IF(_xlfn.XLOOKUP(D797,'参考（不要动）'!P:P,'参考（不要动）'!Q:Q)&lt;1,"无产业奖励2000元")</f>
        <v>#N/A</v>
      </c>
      <c r="AN797" t="e">
        <f>_xlfn.XLOOKUP(D797,'参考（不要动）'!S:S,'参考（不要动）'!W:W)</f>
        <v>#N/A</v>
      </c>
      <c r="AO797" t="str">
        <f t="shared" si="128"/>
        <v>合格</v>
      </c>
      <c r="AP797" s="31">
        <f t="shared" si="129"/>
        <v>0.33627087198515798</v>
      </c>
      <c r="AQ797" s="31" t="str">
        <f t="shared" si="120"/>
        <v>合格</v>
      </c>
    </row>
    <row r="798" spans="1:44" ht="15">
      <c r="A798" s="18">
        <v>796</v>
      </c>
      <c r="B798" s="19" t="s">
        <v>3061</v>
      </c>
      <c r="C798" s="19" t="s">
        <v>3351</v>
      </c>
      <c r="D798" s="19" t="s">
        <v>3352</v>
      </c>
      <c r="E798" s="19" t="s">
        <v>3353</v>
      </c>
      <c r="F798" s="19" t="s">
        <v>3354</v>
      </c>
      <c r="G798" s="51" t="s">
        <v>3351</v>
      </c>
      <c r="H798" s="19">
        <v>2</v>
      </c>
      <c r="I798" s="19">
        <v>2</v>
      </c>
      <c r="J798" s="19" t="s">
        <v>47</v>
      </c>
      <c r="K798" s="19">
        <f t="shared" si="121"/>
        <v>0</v>
      </c>
      <c r="L798" s="19"/>
      <c r="M798" s="19"/>
      <c r="N798" s="19">
        <v>6370</v>
      </c>
      <c r="O798" s="19">
        <f t="shared" si="122"/>
        <v>16281.18</v>
      </c>
      <c r="P798" s="19"/>
      <c r="Q798" s="19"/>
      <c r="R798" s="19">
        <v>11520</v>
      </c>
      <c r="S798" s="19"/>
      <c r="T798" s="19"/>
      <c r="U798" s="19"/>
      <c r="V798" s="19"/>
      <c r="W798" s="19">
        <v>4761.18</v>
      </c>
      <c r="X798" s="19">
        <v>40000</v>
      </c>
      <c r="Y798" s="19">
        <f t="shared" si="123"/>
        <v>20000</v>
      </c>
      <c r="Z798" s="19">
        <v>20000</v>
      </c>
      <c r="AA798" s="19"/>
      <c r="AB798" s="19">
        <f t="shared" si="124"/>
        <v>62651.18</v>
      </c>
      <c r="AC798" s="19">
        <f t="shared" si="125"/>
        <v>42651.18</v>
      </c>
      <c r="AD798" s="19">
        <f t="shared" si="126"/>
        <v>21325.59</v>
      </c>
      <c r="AE798" s="19" t="s">
        <v>53</v>
      </c>
      <c r="AF798" s="25">
        <v>21242.76</v>
      </c>
      <c r="AG798" s="31">
        <f t="shared" si="127"/>
        <v>3.8992108370099602E-3</v>
      </c>
      <c r="AH798" t="e">
        <f ca="1">IF(_xlfn.XLOOKUP(D798,'参考（不要动）'!A:A,'参考（不要动）'!B:B)&lt;1,"无养老金")</f>
        <v>#NAME?</v>
      </c>
      <c r="AI798" t="e">
        <f>IF(_xlfn.XLOOKUP(D798,'参考（不要动）'!D:D,'参考（不要动）'!E:E)&lt;1,"无公益岗工资")</f>
        <v>#N/A</v>
      </c>
      <c r="AJ798" t="e">
        <f ca="1">IF(_xlfn.XLOOKUP(D798,'参考（不要动）'!G:G,'参考（不要动）'!H:H)&lt;1,"无其他工资")</f>
        <v>#NAME?</v>
      </c>
      <c r="AK798" t="e">
        <f>IF(_xlfn.XLOOKUP(D798,'参考（不要动）'!J:J,'参考（不要动）'!K:K)&lt;1,"无低保金")</f>
        <v>#N/A</v>
      </c>
      <c r="AL798" t="e">
        <f>IF(_xlfn.XLOOKUP(D798,'参考（不要动）'!M:M,'参考（不要动）'!N:N)&lt;1,"无五保金")</f>
        <v>#N/A</v>
      </c>
      <c r="AM798" t="e">
        <f>IF(_xlfn.XLOOKUP(D798,'参考（不要动）'!P:P,'参考（不要动）'!Q:Q)&lt;1,"无产业奖励2000元")</f>
        <v>#N/A</v>
      </c>
      <c r="AN798" t="e">
        <f>_xlfn.XLOOKUP(D798,'参考（不要动）'!S:S,'参考（不要动）'!W:W)</f>
        <v>#N/A</v>
      </c>
      <c r="AO798" t="str">
        <f t="shared" si="128"/>
        <v>合格</v>
      </c>
      <c r="AP798" s="31">
        <f t="shared" si="129"/>
        <v>0.5</v>
      </c>
      <c r="AQ798" s="31" t="str">
        <f t="shared" si="120"/>
        <v>合格</v>
      </c>
    </row>
    <row r="799" spans="1:44" ht="15">
      <c r="A799" s="18">
        <v>797</v>
      </c>
      <c r="B799" s="19" t="s">
        <v>3061</v>
      </c>
      <c r="C799" s="19" t="s">
        <v>3355</v>
      </c>
      <c r="D799" s="19" t="s">
        <v>3356</v>
      </c>
      <c r="E799" s="19" t="s">
        <v>3357</v>
      </c>
      <c r="F799" s="19" t="s">
        <v>3215</v>
      </c>
      <c r="G799" s="51" t="s">
        <v>3355</v>
      </c>
      <c r="H799" s="19">
        <v>2</v>
      </c>
      <c r="I799" s="19">
        <v>2</v>
      </c>
      <c r="J799" s="19" t="s">
        <v>47</v>
      </c>
      <c r="K799" s="19">
        <f t="shared" si="121"/>
        <v>700</v>
      </c>
      <c r="L799" s="19"/>
      <c r="M799" s="19">
        <v>700</v>
      </c>
      <c r="N799" s="19"/>
      <c r="O799" s="19">
        <f t="shared" si="122"/>
        <v>5838.36</v>
      </c>
      <c r="P799" s="19"/>
      <c r="Q799" s="19"/>
      <c r="R799" s="19">
        <v>3840</v>
      </c>
      <c r="S799" s="19"/>
      <c r="T799" s="19"/>
      <c r="U799" s="19"/>
      <c r="V799" s="19"/>
      <c r="W799" s="19">
        <v>1998.36</v>
      </c>
      <c r="X799" s="19">
        <v>80325</v>
      </c>
      <c r="Y799" s="19">
        <f t="shared" si="123"/>
        <v>40000</v>
      </c>
      <c r="Z799" s="19">
        <v>40000</v>
      </c>
      <c r="AA799" s="19"/>
      <c r="AB799" s="19">
        <f t="shared" si="124"/>
        <v>86863.360000000001</v>
      </c>
      <c r="AC799" s="19">
        <f t="shared" si="125"/>
        <v>46863.360000000001</v>
      </c>
      <c r="AD799" s="19">
        <f t="shared" si="126"/>
        <v>23431.68</v>
      </c>
      <c r="AE799" s="19" t="s">
        <v>53</v>
      </c>
      <c r="AF799" s="25">
        <v>23031.46</v>
      </c>
      <c r="AG799" s="31">
        <f t="shared" si="127"/>
        <v>1.7377100713545798E-2</v>
      </c>
      <c r="AH799" t="e">
        <f ca="1">IF(_xlfn.XLOOKUP(D799,'参考（不要动）'!A:A,'参考（不要动）'!B:B)&lt;1,"无养老金")</f>
        <v>#NAME?</v>
      </c>
      <c r="AI799" t="e">
        <f>IF(_xlfn.XLOOKUP(D799,'参考（不要动）'!D:D,'参考（不要动）'!E:E)&lt;1,"无公益岗工资")</f>
        <v>#N/A</v>
      </c>
      <c r="AJ799" t="e">
        <f ca="1">IF(_xlfn.XLOOKUP(D799,'参考（不要动）'!G:G,'参考（不要动）'!H:H)&lt;1,"无其他工资")</f>
        <v>#NAME?</v>
      </c>
      <c r="AK799" t="e">
        <f>IF(_xlfn.XLOOKUP(D799,'参考（不要动）'!J:J,'参考（不要动）'!K:K)&lt;1,"无低保金")</f>
        <v>#N/A</v>
      </c>
      <c r="AL799" t="e">
        <f>IF(_xlfn.XLOOKUP(D799,'参考（不要动）'!M:M,'参考（不要动）'!N:N)&lt;1,"无五保金")</f>
        <v>#N/A</v>
      </c>
      <c r="AM799" t="e">
        <f>IF(_xlfn.XLOOKUP(D799,'参考（不要动）'!P:P,'参考（不要动）'!Q:Q)&lt;1,"无产业奖励2000元")</f>
        <v>#N/A</v>
      </c>
      <c r="AN799" t="e">
        <f>_xlfn.XLOOKUP(D799,'参考（不要动）'!S:S,'参考（不要动）'!W:W)</f>
        <v>#N/A</v>
      </c>
      <c r="AO799" t="str">
        <f t="shared" si="128"/>
        <v>合格</v>
      </c>
      <c r="AP799" s="31">
        <f t="shared" si="129"/>
        <v>0.49797696856520401</v>
      </c>
      <c r="AQ799" s="31" t="str">
        <f t="shared" si="120"/>
        <v>合格</v>
      </c>
    </row>
    <row r="800" spans="1:44" ht="15">
      <c r="A800" s="18">
        <v>798</v>
      </c>
      <c r="B800" s="19" t="s">
        <v>3061</v>
      </c>
      <c r="C800" s="19" t="s">
        <v>3358</v>
      </c>
      <c r="D800" s="19" t="s">
        <v>3359</v>
      </c>
      <c r="E800" s="19" t="s">
        <v>3360</v>
      </c>
      <c r="F800" s="19" t="s">
        <v>3361</v>
      </c>
      <c r="G800" s="51" t="s">
        <v>3358</v>
      </c>
      <c r="H800" s="19">
        <v>2</v>
      </c>
      <c r="I800" s="19">
        <v>2</v>
      </c>
      <c r="J800" s="19" t="s">
        <v>47</v>
      </c>
      <c r="K800" s="19">
        <f t="shared" si="121"/>
        <v>9380</v>
      </c>
      <c r="L800" s="19">
        <v>4380</v>
      </c>
      <c r="M800" s="19">
        <v>5000</v>
      </c>
      <c r="N800" s="19"/>
      <c r="O800" s="19">
        <f t="shared" si="122"/>
        <v>3695.59</v>
      </c>
      <c r="P800" s="19">
        <v>1445</v>
      </c>
      <c r="Q800" s="19"/>
      <c r="R800" s="19"/>
      <c r="S800" s="19"/>
      <c r="T800" s="19"/>
      <c r="U800" s="19"/>
      <c r="V800" s="19"/>
      <c r="W800" s="19">
        <v>2250.59</v>
      </c>
      <c r="X800" s="35">
        <v>102700</v>
      </c>
      <c r="Y800" s="19">
        <f t="shared" si="123"/>
        <v>55550</v>
      </c>
      <c r="Z800" s="35">
        <v>55550</v>
      </c>
      <c r="AA800" s="19"/>
      <c r="AB800" s="19">
        <f t="shared" si="124"/>
        <v>115775.59</v>
      </c>
      <c r="AC800" s="19">
        <f t="shared" si="125"/>
        <v>60225.59</v>
      </c>
      <c r="AD800" s="19">
        <f t="shared" si="126"/>
        <v>30112.794999999998</v>
      </c>
      <c r="AE800" s="19" t="s">
        <v>48</v>
      </c>
      <c r="AF800" s="25">
        <v>30106.99</v>
      </c>
      <c r="AG800" s="31">
        <f t="shared" si="127"/>
        <v>1.92812366828987E-4</v>
      </c>
      <c r="AH800" t="e">
        <f ca="1">IF(_xlfn.XLOOKUP(D800,'参考（不要动）'!A:A,'参考（不要动）'!B:B)&lt;1,"无养老金")</f>
        <v>#NAME?</v>
      </c>
      <c r="AI800" t="b">
        <f>IF(_xlfn.XLOOKUP(D800,'参考（不要动）'!D:D,'参考（不要动）'!E:E)&lt;1,"无公益岗工资")</f>
        <v>0</v>
      </c>
      <c r="AJ800" t="e">
        <f ca="1">IF(_xlfn.XLOOKUP(D800,'参考（不要动）'!G:G,'参考（不要动）'!H:H)&lt;1,"无其他工资")</f>
        <v>#NAME?</v>
      </c>
      <c r="AK800" t="b">
        <f>IF(_xlfn.XLOOKUP(D800,'参考（不要动）'!J:J,'参考（不要动）'!K:K)&lt;1,"无低保金")</f>
        <v>0</v>
      </c>
      <c r="AL800" t="e">
        <f>IF(_xlfn.XLOOKUP(D800,'参考（不要动）'!M:M,'参考（不要动）'!N:N)&lt;1,"无五保金")</f>
        <v>#N/A</v>
      </c>
      <c r="AM800" t="e">
        <f>IF(_xlfn.XLOOKUP(D800,'参考（不要动）'!P:P,'参考（不要动）'!Q:Q)&lt;1,"无产业奖励2000元")</f>
        <v>#N/A</v>
      </c>
      <c r="AN800" t="e">
        <f>_xlfn.XLOOKUP(D800,'参考（不要动）'!S:S,'参考（不要动）'!W:W)</f>
        <v>#N/A</v>
      </c>
      <c r="AO800" t="str">
        <f t="shared" si="128"/>
        <v>合格</v>
      </c>
      <c r="AP800" s="31">
        <f t="shared" si="129"/>
        <v>0.54089581304771195</v>
      </c>
      <c r="AQ800" s="31" t="str">
        <f t="shared" si="120"/>
        <v>合格</v>
      </c>
      <c r="AR800" s="36" t="s">
        <v>2582</v>
      </c>
    </row>
    <row r="801" spans="1:43" ht="15">
      <c r="A801" s="18">
        <v>799</v>
      </c>
      <c r="B801" s="19" t="s">
        <v>3061</v>
      </c>
      <c r="C801" s="19" t="s">
        <v>3362</v>
      </c>
      <c r="D801" s="19" t="s">
        <v>3363</v>
      </c>
      <c r="E801" s="19" t="s">
        <v>3364</v>
      </c>
      <c r="F801" s="19" t="s">
        <v>2739</v>
      </c>
      <c r="G801" s="51" t="s">
        <v>3365</v>
      </c>
      <c r="H801" s="19">
        <v>3</v>
      </c>
      <c r="I801" s="19">
        <v>3</v>
      </c>
      <c r="J801" s="19" t="s">
        <v>47</v>
      </c>
      <c r="K801" s="19">
        <f t="shared" si="121"/>
        <v>30000</v>
      </c>
      <c r="L801" s="19">
        <v>8760</v>
      </c>
      <c r="M801" s="19">
        <v>21240</v>
      </c>
      <c r="N801" s="19"/>
      <c r="O801" s="19">
        <f t="shared" si="122"/>
        <v>9333.85</v>
      </c>
      <c r="P801" s="19">
        <v>5295</v>
      </c>
      <c r="Q801" s="19"/>
      <c r="R801" s="19"/>
      <c r="S801" s="19"/>
      <c r="T801" s="19"/>
      <c r="U801" s="19"/>
      <c r="V801" s="19"/>
      <c r="W801" s="19">
        <v>4038.85</v>
      </c>
      <c r="X801" s="19">
        <v>50370</v>
      </c>
      <c r="Y801" s="19">
        <f t="shared" si="123"/>
        <v>17625</v>
      </c>
      <c r="Z801" s="19">
        <v>17625</v>
      </c>
      <c r="AA801" s="19"/>
      <c r="AB801" s="19">
        <f t="shared" si="124"/>
        <v>89703.85</v>
      </c>
      <c r="AC801" s="19">
        <f t="shared" si="125"/>
        <v>72078.850000000006</v>
      </c>
      <c r="AD801" s="19">
        <f t="shared" si="126"/>
        <v>24026.2833333333</v>
      </c>
      <c r="AE801" s="19" t="s">
        <v>48</v>
      </c>
      <c r="AF801" s="25">
        <v>23277.09</v>
      </c>
      <c r="AG801" s="31">
        <f t="shared" si="127"/>
        <v>3.2185867448779E-2</v>
      </c>
      <c r="AH801" t="e">
        <f ca="1">IF(_xlfn.XLOOKUP(D801,'参考（不要动）'!A:A,'参考（不要动）'!B:B)&lt;1,"无养老金")</f>
        <v>#NAME?</v>
      </c>
      <c r="AI801" t="b">
        <f>IF(_xlfn.XLOOKUP(D801,'参考（不要动）'!D:D,'参考（不要动）'!E:E)&lt;1,"无公益岗工资")</f>
        <v>0</v>
      </c>
      <c r="AJ801" t="e">
        <f ca="1">IF(_xlfn.XLOOKUP(D801,'参考（不要动）'!G:G,'参考（不要动）'!H:H)&lt;1,"无其他工资")</f>
        <v>#NAME?</v>
      </c>
      <c r="AK801" t="b">
        <f>IF(_xlfn.XLOOKUP(D801,'参考（不要动）'!J:J,'参考（不要动）'!K:K)&lt;1,"无低保金")</f>
        <v>0</v>
      </c>
      <c r="AL801" t="e">
        <f>IF(_xlfn.XLOOKUP(D801,'参考（不要动）'!M:M,'参考（不要动）'!N:N)&lt;1,"无五保金")</f>
        <v>#N/A</v>
      </c>
      <c r="AM801" t="e">
        <f>IF(_xlfn.XLOOKUP(D801,'参考（不要动）'!P:P,'参考（不要动）'!Q:Q)&lt;1,"无产业奖励2000元")</f>
        <v>#N/A</v>
      </c>
      <c r="AN801" t="e">
        <f>_xlfn.XLOOKUP(D801,'参考（不要动）'!S:S,'参考（不要动）'!W:W)</f>
        <v>#N/A</v>
      </c>
      <c r="AO801" t="str">
        <f t="shared" si="128"/>
        <v>合格</v>
      </c>
      <c r="AP801" s="31">
        <f t="shared" si="129"/>
        <v>0.349910661107802</v>
      </c>
      <c r="AQ801" s="31" t="str">
        <f t="shared" si="120"/>
        <v>合格</v>
      </c>
    </row>
    <row r="802" spans="1:43" ht="15">
      <c r="A802" s="18">
        <v>800</v>
      </c>
      <c r="B802" s="19" t="s">
        <v>3061</v>
      </c>
      <c r="C802" s="19" t="s">
        <v>3366</v>
      </c>
      <c r="D802" s="19" t="s">
        <v>3367</v>
      </c>
      <c r="E802" s="19" t="s">
        <v>3368</v>
      </c>
      <c r="F802" s="19" t="s">
        <v>3369</v>
      </c>
      <c r="G802" s="51" t="s">
        <v>3366</v>
      </c>
      <c r="H802" s="19">
        <v>2</v>
      </c>
      <c r="I802" s="19">
        <v>2</v>
      </c>
      <c r="J802" s="19" t="s">
        <v>47</v>
      </c>
      <c r="K802" s="19">
        <f t="shared" si="121"/>
        <v>0</v>
      </c>
      <c r="L802" s="19"/>
      <c r="M802" s="19"/>
      <c r="N802" s="19"/>
      <c r="O802" s="19">
        <f t="shared" si="122"/>
        <v>7304.93</v>
      </c>
      <c r="P802" s="19"/>
      <c r="Q802" s="19"/>
      <c r="R802" s="19">
        <v>3840</v>
      </c>
      <c r="S802" s="19"/>
      <c r="T802" s="19"/>
      <c r="U802" s="19"/>
      <c r="V802" s="19"/>
      <c r="W802" s="19">
        <v>3464.93</v>
      </c>
      <c r="X802" s="19">
        <v>51900</v>
      </c>
      <c r="Y802" s="19">
        <f t="shared" si="123"/>
        <v>15700</v>
      </c>
      <c r="Z802" s="19">
        <v>15700</v>
      </c>
      <c r="AA802" s="19"/>
      <c r="AB802" s="19">
        <f t="shared" si="124"/>
        <v>59204.93</v>
      </c>
      <c r="AC802" s="19">
        <f t="shared" si="125"/>
        <v>43504.93</v>
      </c>
      <c r="AD802" s="19">
        <f t="shared" si="126"/>
        <v>21752.465</v>
      </c>
      <c r="AE802" s="19" t="s">
        <v>53</v>
      </c>
      <c r="AF802" s="25">
        <v>21722.76</v>
      </c>
      <c r="AG802" s="31">
        <f t="shared" si="127"/>
        <v>1.36745975189164E-3</v>
      </c>
      <c r="AH802" t="e">
        <f ca="1">IF(_xlfn.XLOOKUP(D802,'参考（不要动）'!A:A,'参考（不要动）'!B:B)&lt;1,"无养老金")</f>
        <v>#NAME?</v>
      </c>
      <c r="AI802" t="e">
        <f>IF(_xlfn.XLOOKUP(D802,'参考（不要动）'!D:D,'参考（不要动）'!E:E)&lt;1,"无公益岗工资")</f>
        <v>#N/A</v>
      </c>
      <c r="AJ802" t="e">
        <f ca="1">IF(_xlfn.XLOOKUP(D802,'参考（不要动）'!G:G,'参考（不要动）'!H:H)&lt;1,"无其他工资")</f>
        <v>#NAME?</v>
      </c>
      <c r="AK802" t="e">
        <f>IF(_xlfn.XLOOKUP(D802,'参考（不要动）'!J:J,'参考（不要动）'!K:K)&lt;1,"无低保金")</f>
        <v>#N/A</v>
      </c>
      <c r="AL802" t="e">
        <f>IF(_xlfn.XLOOKUP(D802,'参考（不要动）'!M:M,'参考（不要动）'!N:N)&lt;1,"无五保金")</f>
        <v>#N/A</v>
      </c>
      <c r="AM802" t="e">
        <f>IF(_xlfn.XLOOKUP(D802,'参考（不要动）'!P:P,'参考（不要动）'!Q:Q)&lt;1,"无产业奖励2000元")</f>
        <v>#N/A</v>
      </c>
      <c r="AN802" t="e">
        <f>_xlfn.XLOOKUP(D802,'参考（不要动）'!S:S,'参考（不要动）'!W:W)</f>
        <v>#N/A</v>
      </c>
      <c r="AO802" t="str">
        <f t="shared" si="128"/>
        <v>合格</v>
      </c>
      <c r="AP802" s="31">
        <f t="shared" si="129"/>
        <v>0.30250481695568399</v>
      </c>
      <c r="AQ802" s="31" t="str">
        <f t="shared" si="120"/>
        <v>合格</v>
      </c>
    </row>
    <row r="803" spans="1:43" ht="15">
      <c r="A803" s="18">
        <v>801</v>
      </c>
      <c r="B803" s="19" t="s">
        <v>3061</v>
      </c>
      <c r="C803" s="19" t="s">
        <v>3370</v>
      </c>
      <c r="D803" s="19" t="s">
        <v>3371</v>
      </c>
      <c r="E803" s="19" t="s">
        <v>3372</v>
      </c>
      <c r="F803" s="19" t="s">
        <v>3373</v>
      </c>
      <c r="G803" s="51" t="s">
        <v>3370</v>
      </c>
      <c r="H803" s="19">
        <v>3</v>
      </c>
      <c r="I803" s="19">
        <v>3</v>
      </c>
      <c r="J803" s="19" t="s">
        <v>47</v>
      </c>
      <c r="K803" s="19">
        <f t="shared" si="121"/>
        <v>22000</v>
      </c>
      <c r="L803" s="19"/>
      <c r="M803" s="19">
        <v>22000</v>
      </c>
      <c r="N803" s="19"/>
      <c r="O803" s="19">
        <f t="shared" si="122"/>
        <v>2895.99</v>
      </c>
      <c r="P803" s="19"/>
      <c r="Q803" s="19"/>
      <c r="R803" s="19"/>
      <c r="S803" s="19"/>
      <c r="T803" s="19"/>
      <c r="U803" s="19"/>
      <c r="V803" s="19"/>
      <c r="W803" s="19">
        <v>2895.99</v>
      </c>
      <c r="X803" s="19">
        <v>120000</v>
      </c>
      <c r="Y803" s="19">
        <f t="shared" si="123"/>
        <v>52000</v>
      </c>
      <c r="Z803" s="19">
        <v>52000</v>
      </c>
      <c r="AA803" s="19"/>
      <c r="AB803" s="19">
        <f t="shared" si="124"/>
        <v>144895.99</v>
      </c>
      <c r="AC803" s="19">
        <f t="shared" si="125"/>
        <v>92895.99</v>
      </c>
      <c r="AD803" s="19">
        <f t="shared" si="126"/>
        <v>30965.33</v>
      </c>
      <c r="AE803" s="19" t="s">
        <v>53</v>
      </c>
      <c r="AF803" s="25">
        <v>30915.99</v>
      </c>
      <c r="AG803" s="31">
        <f t="shared" si="127"/>
        <v>1.59593789492105E-3</v>
      </c>
      <c r="AH803" t="e">
        <f ca="1">IF(_xlfn.XLOOKUP(D803,'参考（不要动）'!A:A,'参考（不要动）'!B:B)&lt;1,"无养老金")</f>
        <v>#NAME?</v>
      </c>
      <c r="AI803" t="e">
        <f>IF(_xlfn.XLOOKUP(D803,'参考（不要动）'!D:D,'参考（不要动）'!E:E)&lt;1,"无公益岗工资")</f>
        <v>#N/A</v>
      </c>
      <c r="AJ803" t="e">
        <f ca="1">IF(_xlfn.XLOOKUP(D803,'参考（不要动）'!G:G,'参考（不要动）'!H:H)&lt;1,"无其他工资")</f>
        <v>#NAME?</v>
      </c>
      <c r="AK803" t="e">
        <f>IF(_xlfn.XLOOKUP(D803,'参考（不要动）'!J:J,'参考（不要动）'!K:K)&lt;1,"无低保金")</f>
        <v>#N/A</v>
      </c>
      <c r="AL803" t="e">
        <f>IF(_xlfn.XLOOKUP(D803,'参考（不要动）'!M:M,'参考（不要动）'!N:N)&lt;1,"无五保金")</f>
        <v>#N/A</v>
      </c>
      <c r="AM803" t="e">
        <f>IF(_xlfn.XLOOKUP(D803,'参考（不要动）'!P:P,'参考（不要动）'!Q:Q)&lt;1,"无产业奖励2000元")</f>
        <v>#N/A</v>
      </c>
      <c r="AN803" t="e">
        <f>_xlfn.XLOOKUP(D803,'参考（不要动）'!S:S,'参考（不要动）'!W:W)</f>
        <v>#N/A</v>
      </c>
      <c r="AO803" t="str">
        <f t="shared" si="128"/>
        <v>合格</v>
      </c>
      <c r="AP803" s="31">
        <f t="shared" si="129"/>
        <v>0.43333333333333302</v>
      </c>
      <c r="AQ803" s="31" t="str">
        <f t="shared" si="120"/>
        <v>合格</v>
      </c>
    </row>
    <row r="804" spans="1:43" ht="15">
      <c r="A804" s="18">
        <v>802</v>
      </c>
      <c r="B804" s="19" t="s">
        <v>3061</v>
      </c>
      <c r="C804" s="19" t="s">
        <v>3374</v>
      </c>
      <c r="D804" s="19" t="s">
        <v>3375</v>
      </c>
      <c r="E804" s="19" t="s">
        <v>3376</v>
      </c>
      <c r="F804" s="19" t="s">
        <v>3377</v>
      </c>
      <c r="G804" s="51" t="s">
        <v>3374</v>
      </c>
      <c r="H804" s="19">
        <v>4</v>
      </c>
      <c r="I804" s="19">
        <v>4</v>
      </c>
      <c r="J804" s="19" t="s">
        <v>47</v>
      </c>
      <c r="K804" s="19">
        <f t="shared" si="121"/>
        <v>26500</v>
      </c>
      <c r="L804" s="19"/>
      <c r="M804" s="19">
        <v>26500</v>
      </c>
      <c r="N804" s="19"/>
      <c r="O804" s="19">
        <f t="shared" si="122"/>
        <v>2233.31</v>
      </c>
      <c r="P804" s="19"/>
      <c r="Q804" s="19"/>
      <c r="R804" s="19"/>
      <c r="S804" s="19"/>
      <c r="T804" s="19"/>
      <c r="U804" s="19"/>
      <c r="V804" s="19"/>
      <c r="W804" s="19">
        <v>2233.31</v>
      </c>
      <c r="X804" s="19">
        <v>59000</v>
      </c>
      <c r="Y804" s="19">
        <f t="shared" si="123"/>
        <v>29000</v>
      </c>
      <c r="Z804" s="19">
        <v>29000</v>
      </c>
      <c r="AA804" s="19"/>
      <c r="AB804" s="19">
        <f t="shared" si="124"/>
        <v>87733.31</v>
      </c>
      <c r="AC804" s="19">
        <f t="shared" si="125"/>
        <v>58733.31</v>
      </c>
      <c r="AD804" s="19">
        <f t="shared" si="126"/>
        <v>14683.327499999999</v>
      </c>
      <c r="AE804" s="19" t="s">
        <v>48</v>
      </c>
      <c r="AF804" s="25">
        <v>14503.15</v>
      </c>
      <c r="AG804" s="31">
        <f t="shared" si="127"/>
        <v>1.2423335620192801E-2</v>
      </c>
      <c r="AH804" t="e">
        <f ca="1">IF(_xlfn.XLOOKUP(D804,'参考（不要动）'!A:A,'参考（不要动）'!B:B)&lt;1,"无养老金")</f>
        <v>#NAME?</v>
      </c>
      <c r="AI804" t="e">
        <f>IF(_xlfn.XLOOKUP(D804,'参考（不要动）'!D:D,'参考（不要动）'!E:E)&lt;1,"无公益岗工资")</f>
        <v>#N/A</v>
      </c>
      <c r="AJ804" t="e">
        <f ca="1">IF(_xlfn.XLOOKUP(D804,'参考（不要动）'!G:G,'参考（不要动）'!H:H)&lt;1,"无其他工资")</f>
        <v>#NAME?</v>
      </c>
      <c r="AK804" t="e">
        <f>IF(_xlfn.XLOOKUP(D804,'参考（不要动）'!J:J,'参考（不要动）'!K:K)&lt;1,"无低保金")</f>
        <v>#N/A</v>
      </c>
      <c r="AL804" t="e">
        <f>IF(_xlfn.XLOOKUP(D804,'参考（不要动）'!M:M,'参考（不要动）'!N:N)&lt;1,"无五保金")</f>
        <v>#N/A</v>
      </c>
      <c r="AM804" t="e">
        <f>IF(_xlfn.XLOOKUP(D804,'参考（不要动）'!P:P,'参考（不要动）'!Q:Q)&lt;1,"无产业奖励2000元")</f>
        <v>#N/A</v>
      </c>
      <c r="AN804" t="e">
        <f>_xlfn.XLOOKUP(D804,'参考（不要动）'!S:S,'参考（不要动）'!W:W)</f>
        <v>#N/A</v>
      </c>
      <c r="AO804" t="str">
        <f t="shared" si="128"/>
        <v>合格</v>
      </c>
      <c r="AP804" s="31">
        <f t="shared" si="129"/>
        <v>0.49152542372881403</v>
      </c>
      <c r="AQ804" s="31" t="str">
        <f t="shared" si="120"/>
        <v>合格</v>
      </c>
    </row>
    <row r="805" spans="1:43" ht="15">
      <c r="A805" s="18">
        <v>803</v>
      </c>
      <c r="B805" s="19" t="s">
        <v>3061</v>
      </c>
      <c r="C805" s="19" t="s">
        <v>3378</v>
      </c>
      <c r="D805" s="19" t="s">
        <v>3379</v>
      </c>
      <c r="E805" s="19" t="s">
        <v>3380</v>
      </c>
      <c r="F805" s="19" t="s">
        <v>3381</v>
      </c>
      <c r="G805" s="51" t="s">
        <v>3378</v>
      </c>
      <c r="H805" s="19">
        <v>1</v>
      </c>
      <c r="I805" s="19">
        <v>1</v>
      </c>
      <c r="J805" s="19" t="s">
        <v>47</v>
      </c>
      <c r="K805" s="19">
        <f t="shared" si="121"/>
        <v>0</v>
      </c>
      <c r="L805" s="19"/>
      <c r="M805" s="19"/>
      <c r="N805" s="19">
        <v>6000</v>
      </c>
      <c r="O805" s="19">
        <f t="shared" si="122"/>
        <v>13374.77</v>
      </c>
      <c r="P805" s="19">
        <v>365</v>
      </c>
      <c r="Q805" s="19"/>
      <c r="R805" s="19">
        <v>9940</v>
      </c>
      <c r="S805" s="19"/>
      <c r="T805" s="19"/>
      <c r="U805" s="19"/>
      <c r="V805" s="19"/>
      <c r="W805" s="19">
        <v>3069.77</v>
      </c>
      <c r="X805" s="19">
        <v>40000</v>
      </c>
      <c r="Y805" s="19">
        <f t="shared" si="123"/>
        <v>30000</v>
      </c>
      <c r="Z805" s="19">
        <v>30000</v>
      </c>
      <c r="AA805" s="19"/>
      <c r="AB805" s="19">
        <f t="shared" si="124"/>
        <v>59374.77</v>
      </c>
      <c r="AC805" s="19">
        <f t="shared" si="125"/>
        <v>29374.77</v>
      </c>
      <c r="AD805" s="19">
        <f t="shared" si="126"/>
        <v>29374.77</v>
      </c>
      <c r="AE805" s="19" t="s">
        <v>53</v>
      </c>
      <c r="AF805" s="25">
        <v>28862.11</v>
      </c>
      <c r="AG805" s="31">
        <f t="shared" si="127"/>
        <v>1.77623881275485E-2</v>
      </c>
      <c r="AH805" t="e">
        <f ca="1">IF(_xlfn.XLOOKUP(D805,'参考（不要动）'!A:A,'参考（不要动）'!B:B)&lt;1,"无养老金")</f>
        <v>#NAME?</v>
      </c>
      <c r="AI805" t="e">
        <f>IF(_xlfn.XLOOKUP(D805,'参考（不要动）'!D:D,'参考（不要动）'!E:E)&lt;1,"无公益岗工资")</f>
        <v>#N/A</v>
      </c>
      <c r="AJ805" t="e">
        <f ca="1">IF(_xlfn.XLOOKUP(D805,'参考（不要动）'!G:G,'参考（不要动）'!H:H)&lt;1,"无其他工资")</f>
        <v>#NAME?</v>
      </c>
      <c r="AK805" t="b">
        <f>IF(_xlfn.XLOOKUP(D805,'参考（不要动）'!J:J,'参考（不要动）'!K:K)&lt;1,"无低保金")</f>
        <v>0</v>
      </c>
      <c r="AL805" t="e">
        <f>IF(_xlfn.XLOOKUP(D805,'参考（不要动）'!M:M,'参考（不要动）'!N:N)&lt;1,"无五保金")</f>
        <v>#N/A</v>
      </c>
      <c r="AM805" t="e">
        <f>IF(_xlfn.XLOOKUP(D805,'参考（不要动）'!P:P,'参考（不要动）'!Q:Q)&lt;1,"无产业奖励2000元")</f>
        <v>#N/A</v>
      </c>
      <c r="AN805" t="e">
        <f>_xlfn.XLOOKUP(D805,'参考（不要动）'!S:S,'参考（不要动）'!W:W)</f>
        <v>#N/A</v>
      </c>
      <c r="AO805" t="str">
        <f t="shared" si="128"/>
        <v>合格</v>
      </c>
      <c r="AP805" s="31">
        <f t="shared" si="129"/>
        <v>0.75</v>
      </c>
      <c r="AQ805" s="31" t="str">
        <f t="shared" si="120"/>
        <v>合格</v>
      </c>
    </row>
    <row r="806" spans="1:43" ht="15">
      <c r="A806" s="18">
        <v>804</v>
      </c>
      <c r="B806" s="19" t="s">
        <v>3061</v>
      </c>
      <c r="C806" s="19" t="s">
        <v>3382</v>
      </c>
      <c r="D806" s="19" t="s">
        <v>3383</v>
      </c>
      <c r="E806" s="19" t="s">
        <v>3384</v>
      </c>
      <c r="F806" s="19" t="s">
        <v>3385</v>
      </c>
      <c r="G806" s="51" t="s">
        <v>3382</v>
      </c>
      <c r="H806" s="19">
        <v>2</v>
      </c>
      <c r="I806" s="19">
        <v>2</v>
      </c>
      <c r="J806" s="19" t="s">
        <v>47</v>
      </c>
      <c r="K806" s="19">
        <f t="shared" si="121"/>
        <v>0</v>
      </c>
      <c r="L806" s="19"/>
      <c r="M806" s="19"/>
      <c r="N806" s="19">
        <v>5460</v>
      </c>
      <c r="O806" s="19">
        <f t="shared" si="122"/>
        <v>8281.57</v>
      </c>
      <c r="P806" s="19">
        <v>730</v>
      </c>
      <c r="Q806" s="19"/>
      <c r="R806" s="19">
        <v>3480</v>
      </c>
      <c r="S806" s="19"/>
      <c r="T806" s="19"/>
      <c r="U806" s="19"/>
      <c r="V806" s="19"/>
      <c r="W806" s="19">
        <v>4071.57</v>
      </c>
      <c r="X806" s="19">
        <v>24000</v>
      </c>
      <c r="Y806" s="19">
        <f t="shared" si="123"/>
        <v>10000</v>
      </c>
      <c r="Z806" s="19">
        <v>10000</v>
      </c>
      <c r="AA806" s="19"/>
      <c r="AB806" s="19">
        <f t="shared" si="124"/>
        <v>37741.57</v>
      </c>
      <c r="AC806" s="19">
        <f t="shared" si="125"/>
        <v>27741.57</v>
      </c>
      <c r="AD806" s="19">
        <f t="shared" si="126"/>
        <v>13870.785</v>
      </c>
      <c r="AE806" s="19" t="s">
        <v>53</v>
      </c>
      <c r="AF806" s="25">
        <v>13197.04</v>
      </c>
      <c r="AG806" s="31">
        <f t="shared" si="127"/>
        <v>5.1052736068087898E-2</v>
      </c>
      <c r="AH806" t="e">
        <f ca="1">IF(_xlfn.XLOOKUP(D806,'参考（不要动）'!A:A,'参考（不要动）'!B:B)&lt;1,"无养老金")</f>
        <v>#NAME?</v>
      </c>
      <c r="AI806" t="e">
        <f>IF(_xlfn.XLOOKUP(D806,'参考（不要动）'!D:D,'参考（不要动）'!E:E)&lt;1,"无公益岗工资")</f>
        <v>#N/A</v>
      </c>
      <c r="AJ806" t="e">
        <f ca="1">IF(_xlfn.XLOOKUP(D806,'参考（不要动）'!G:G,'参考（不要动）'!H:H)&lt;1,"无其他工资")</f>
        <v>#NAME?</v>
      </c>
      <c r="AK806" t="b">
        <f>IF(_xlfn.XLOOKUP(D806,'参考（不要动）'!J:J,'参考（不要动）'!K:K)&lt;1,"无低保金")</f>
        <v>0</v>
      </c>
      <c r="AL806" t="e">
        <f>IF(_xlfn.XLOOKUP(D806,'参考（不要动）'!M:M,'参考（不要动）'!N:N)&lt;1,"无五保金")</f>
        <v>#N/A</v>
      </c>
      <c r="AM806" t="e">
        <f>IF(_xlfn.XLOOKUP(D806,'参考（不要动）'!P:P,'参考（不要动）'!Q:Q)&lt;1,"无产业奖励2000元")</f>
        <v>#N/A</v>
      </c>
      <c r="AN806" t="e">
        <f>_xlfn.XLOOKUP(D806,'参考（不要动）'!S:S,'参考（不要动）'!W:W)</f>
        <v>#N/A</v>
      </c>
      <c r="AO806" t="str">
        <f t="shared" si="128"/>
        <v>合格</v>
      </c>
      <c r="AP806" s="31">
        <f t="shared" si="129"/>
        <v>0.41666666666666702</v>
      </c>
      <c r="AQ806" s="31" t="str">
        <f t="shared" ref="AQ806:AQ869" si="130">IF(AP806&lt;0.2,"支出偏少",IF(AP806&gt;0.8,"支出偏大","合格"))</f>
        <v>合格</v>
      </c>
    </row>
    <row r="807" spans="1:43" ht="15">
      <c r="A807" s="18">
        <v>805</v>
      </c>
      <c r="B807" s="19" t="s">
        <v>3061</v>
      </c>
      <c r="C807" s="19" t="s">
        <v>3386</v>
      </c>
      <c r="D807" s="19" t="s">
        <v>3387</v>
      </c>
      <c r="E807" s="19" t="s">
        <v>3388</v>
      </c>
      <c r="F807" s="19" t="s">
        <v>3389</v>
      </c>
      <c r="G807" s="51" t="s">
        <v>3386</v>
      </c>
      <c r="H807" s="19">
        <v>3</v>
      </c>
      <c r="I807" s="19">
        <v>3</v>
      </c>
      <c r="J807" s="19" t="s">
        <v>47</v>
      </c>
      <c r="K807" s="19">
        <f t="shared" si="121"/>
        <v>55000</v>
      </c>
      <c r="L807" s="19"/>
      <c r="M807" s="19">
        <v>55000</v>
      </c>
      <c r="N807" s="19">
        <v>7000</v>
      </c>
      <c r="O807" s="19">
        <f t="shared" si="122"/>
        <v>4675.67</v>
      </c>
      <c r="P807" s="19"/>
      <c r="Q807" s="19"/>
      <c r="R807" s="19"/>
      <c r="S807" s="19"/>
      <c r="T807" s="19"/>
      <c r="U807" s="19"/>
      <c r="V807" s="19">
        <v>2400</v>
      </c>
      <c r="W807" s="19">
        <v>2275.67</v>
      </c>
      <c r="X807" s="19"/>
      <c r="Y807" s="19">
        <f t="shared" si="123"/>
        <v>0</v>
      </c>
      <c r="Z807" s="19"/>
      <c r="AA807" s="19"/>
      <c r="AB807" s="19">
        <f t="shared" si="124"/>
        <v>66675.67</v>
      </c>
      <c r="AC807" s="19">
        <f t="shared" si="125"/>
        <v>66675.67</v>
      </c>
      <c r="AD807" s="19">
        <f t="shared" si="126"/>
        <v>22225.223333333299</v>
      </c>
      <c r="AE807" s="19" t="s">
        <v>48</v>
      </c>
      <c r="AF807" s="25">
        <v>21082.99</v>
      </c>
      <c r="AG807" s="31">
        <f t="shared" si="127"/>
        <v>5.4177957364363302E-2</v>
      </c>
      <c r="AH807" t="e">
        <f ca="1">IF(_xlfn.XLOOKUP(D807,'参考（不要动）'!A:A,'参考（不要动）'!B:B)&lt;1,"无养老金")</f>
        <v>#NAME?</v>
      </c>
      <c r="AI807" t="e">
        <f>IF(_xlfn.XLOOKUP(D807,'参考（不要动）'!D:D,'参考（不要动）'!E:E)&lt;1,"无公益岗工资")</f>
        <v>#N/A</v>
      </c>
      <c r="AJ807" t="e">
        <f ca="1">IF(_xlfn.XLOOKUP(D807,'参考（不要动）'!G:G,'参考（不要动）'!H:H)&lt;1,"无其他工资")</f>
        <v>#NAME?</v>
      </c>
      <c r="AK807" t="e">
        <f>IF(_xlfn.XLOOKUP(D807,'参考（不要动）'!J:J,'参考（不要动）'!K:K)&lt;1,"无低保金")</f>
        <v>#N/A</v>
      </c>
      <c r="AL807" t="e">
        <f>IF(_xlfn.XLOOKUP(D807,'参考（不要动）'!M:M,'参考（不要动）'!N:N)&lt;1,"无五保金")</f>
        <v>#N/A</v>
      </c>
      <c r="AM807" t="e">
        <f>IF(_xlfn.XLOOKUP(D807,'参考（不要动）'!P:P,'参考（不要动）'!Q:Q)&lt;1,"无产业奖励2000元")</f>
        <v>#N/A</v>
      </c>
      <c r="AN807">
        <v>0</v>
      </c>
      <c r="AO807" t="str">
        <f t="shared" si="128"/>
        <v>合格</v>
      </c>
      <c r="AP807" s="31" t="e">
        <f t="shared" si="129"/>
        <v>#DIV/0!</v>
      </c>
      <c r="AQ807" s="31" t="e">
        <f t="shared" si="130"/>
        <v>#DIV/0!</v>
      </c>
    </row>
    <row r="808" spans="1:43" ht="15">
      <c r="A808" s="18">
        <v>806</v>
      </c>
      <c r="B808" s="19" t="s">
        <v>3061</v>
      </c>
      <c r="C808" s="19" t="s">
        <v>3390</v>
      </c>
      <c r="D808" s="19" t="s">
        <v>3391</v>
      </c>
      <c r="E808" s="19" t="s">
        <v>3392</v>
      </c>
      <c r="F808" s="19" t="s">
        <v>3393</v>
      </c>
      <c r="G808" s="51" t="s">
        <v>3390</v>
      </c>
      <c r="H808" s="19">
        <v>4</v>
      </c>
      <c r="I808" s="19">
        <v>4</v>
      </c>
      <c r="J808" s="19" t="s">
        <v>47</v>
      </c>
      <c r="K808" s="19">
        <f t="shared" si="121"/>
        <v>38760</v>
      </c>
      <c r="L808" s="19">
        <v>8760</v>
      </c>
      <c r="M808" s="19">
        <v>30000</v>
      </c>
      <c r="N808" s="19"/>
      <c r="O808" s="19">
        <f t="shared" si="122"/>
        <v>2274.0300000000002</v>
      </c>
      <c r="P808" s="19"/>
      <c r="Q808" s="19"/>
      <c r="R808" s="19"/>
      <c r="S808" s="19"/>
      <c r="T808" s="19"/>
      <c r="U808" s="19"/>
      <c r="V808" s="19">
        <v>1200</v>
      </c>
      <c r="W808" s="19">
        <v>1074.03</v>
      </c>
      <c r="X808" s="19">
        <v>148760</v>
      </c>
      <c r="Y808" s="19">
        <f t="shared" si="123"/>
        <v>85000</v>
      </c>
      <c r="Z808" s="19">
        <v>85000</v>
      </c>
      <c r="AA808" s="19"/>
      <c r="AB808" s="19">
        <f t="shared" si="124"/>
        <v>189794.03</v>
      </c>
      <c r="AC808" s="19">
        <f t="shared" si="125"/>
        <v>104794.03</v>
      </c>
      <c r="AD808" s="19">
        <f t="shared" si="126"/>
        <v>26198.5075</v>
      </c>
      <c r="AE808" s="19" t="s">
        <v>48</v>
      </c>
      <c r="AF808" s="25">
        <v>25869.93</v>
      </c>
      <c r="AG808" s="31">
        <f t="shared" si="127"/>
        <v>1.2701136029359201E-2</v>
      </c>
      <c r="AH808" t="e">
        <f ca="1">IF(_xlfn.XLOOKUP(D808,'参考（不要动）'!A:A,'参考（不要动）'!B:B)&lt;1,"无养老金")</f>
        <v>#NAME?</v>
      </c>
      <c r="AI808" t="b">
        <f>IF(_xlfn.XLOOKUP(D808,'参考（不要动）'!D:D,'参考（不要动）'!E:E)&lt;1,"无公益岗工资")</f>
        <v>0</v>
      </c>
      <c r="AJ808" t="e">
        <f ca="1">IF(_xlfn.XLOOKUP(D808,'参考（不要动）'!G:G,'参考（不要动）'!H:H)&lt;1,"无其他工资")</f>
        <v>#NAME?</v>
      </c>
      <c r="AK808" t="e">
        <f>IF(_xlfn.XLOOKUP(D808,'参考（不要动）'!J:J,'参考（不要动）'!K:K)&lt;1,"无低保金")</f>
        <v>#N/A</v>
      </c>
      <c r="AL808" t="e">
        <f>IF(_xlfn.XLOOKUP(D808,'参考（不要动）'!M:M,'参考（不要动）'!N:N)&lt;1,"无五保金")</f>
        <v>#N/A</v>
      </c>
      <c r="AM808" t="e">
        <f>IF(_xlfn.XLOOKUP(D808,'参考（不要动）'!P:P,'参考（不要动）'!Q:Q)&lt;1,"无产业奖励2000元")</f>
        <v>#N/A</v>
      </c>
      <c r="AN808">
        <v>0</v>
      </c>
      <c r="AO808" t="str">
        <f t="shared" si="128"/>
        <v>合格</v>
      </c>
      <c r="AP808" s="31">
        <f t="shared" si="129"/>
        <v>0.57139015864479703</v>
      </c>
      <c r="AQ808" s="31" t="str">
        <f t="shared" si="130"/>
        <v>合格</v>
      </c>
    </row>
    <row r="809" spans="1:43" ht="15">
      <c r="A809" s="18">
        <v>807</v>
      </c>
      <c r="B809" s="19" t="s">
        <v>3061</v>
      </c>
      <c r="C809" s="19" t="s">
        <v>3394</v>
      </c>
      <c r="D809" s="19" t="s">
        <v>3395</v>
      </c>
      <c r="E809" s="19" t="s">
        <v>3396</v>
      </c>
      <c r="F809" s="19" t="s">
        <v>3397</v>
      </c>
      <c r="G809" s="51" t="s">
        <v>3394</v>
      </c>
      <c r="H809" s="19">
        <v>2</v>
      </c>
      <c r="I809" s="19">
        <v>2</v>
      </c>
      <c r="J809" s="19" t="s">
        <v>47</v>
      </c>
      <c r="K809" s="19">
        <f t="shared" si="121"/>
        <v>0</v>
      </c>
      <c r="L809" s="19"/>
      <c r="M809" s="19"/>
      <c r="N809" s="19"/>
      <c r="O809" s="19">
        <f t="shared" si="122"/>
        <v>6219.91</v>
      </c>
      <c r="P809" s="19"/>
      <c r="Q809" s="19"/>
      <c r="R809" s="19">
        <v>3480</v>
      </c>
      <c r="S809" s="19"/>
      <c r="T809" s="19"/>
      <c r="U809" s="19"/>
      <c r="V809" s="19"/>
      <c r="W809" s="19">
        <v>2739.91</v>
      </c>
      <c r="X809" s="19">
        <v>55800</v>
      </c>
      <c r="Y809" s="19">
        <f t="shared" si="123"/>
        <v>19000</v>
      </c>
      <c r="Z809" s="19">
        <v>19000</v>
      </c>
      <c r="AA809" s="19"/>
      <c r="AB809" s="19">
        <f t="shared" si="124"/>
        <v>62019.91</v>
      </c>
      <c r="AC809" s="19">
        <f t="shared" si="125"/>
        <v>43019.91</v>
      </c>
      <c r="AD809" s="19">
        <f t="shared" si="126"/>
        <v>21509.955000000002</v>
      </c>
      <c r="AE809" s="19" t="s">
        <v>53</v>
      </c>
      <c r="AF809" s="25">
        <v>21461.19</v>
      </c>
      <c r="AG809" s="31">
        <f t="shared" si="127"/>
        <v>2.2722411944539498E-3</v>
      </c>
      <c r="AH809" t="e">
        <f ca="1">IF(_xlfn.XLOOKUP(D809,'参考（不要动）'!A:A,'参考（不要动）'!B:B)&lt;1,"无养老金")</f>
        <v>#NAME?</v>
      </c>
      <c r="AI809" t="e">
        <f>IF(_xlfn.XLOOKUP(D809,'参考（不要动）'!D:D,'参考（不要动）'!E:E)&lt;1,"无公益岗工资")</f>
        <v>#N/A</v>
      </c>
      <c r="AJ809" t="e">
        <f ca="1">IF(_xlfn.XLOOKUP(D809,'参考（不要动）'!G:G,'参考（不要动）'!H:H)&lt;1,"无其他工资")</f>
        <v>#NAME?</v>
      </c>
      <c r="AK809" t="e">
        <f>IF(_xlfn.XLOOKUP(D809,'参考（不要动）'!J:J,'参考（不要动）'!K:K)&lt;1,"无低保金")</f>
        <v>#N/A</v>
      </c>
      <c r="AL809" t="e">
        <f>IF(_xlfn.XLOOKUP(D809,'参考（不要动）'!M:M,'参考（不要动）'!N:N)&lt;1,"无五保金")</f>
        <v>#N/A</v>
      </c>
      <c r="AM809" t="e">
        <f>IF(_xlfn.XLOOKUP(D809,'参考（不要动）'!P:P,'参考（不要动）'!Q:Q)&lt;1,"无产业奖励2000元")</f>
        <v>#N/A</v>
      </c>
      <c r="AN809" t="e">
        <f>_xlfn.XLOOKUP(D809,'参考（不要动）'!S:S,'参考（不要动）'!W:W)</f>
        <v>#N/A</v>
      </c>
      <c r="AO809" t="str">
        <f t="shared" si="128"/>
        <v>合格</v>
      </c>
      <c r="AP809" s="31">
        <f t="shared" si="129"/>
        <v>0.340501792114695</v>
      </c>
      <c r="AQ809" s="31" t="str">
        <f t="shared" si="130"/>
        <v>合格</v>
      </c>
    </row>
    <row r="810" spans="1:43" ht="15">
      <c r="A810" s="18">
        <v>808</v>
      </c>
      <c r="B810" s="19" t="s">
        <v>3061</v>
      </c>
      <c r="C810" s="19" t="s">
        <v>3398</v>
      </c>
      <c r="D810" s="19" t="s">
        <v>3399</v>
      </c>
      <c r="E810" s="19" t="s">
        <v>3400</v>
      </c>
      <c r="F810" s="19" t="s">
        <v>3401</v>
      </c>
      <c r="G810" s="51" t="s">
        <v>3398</v>
      </c>
      <c r="H810" s="19">
        <v>5</v>
      </c>
      <c r="I810" s="19">
        <v>5</v>
      </c>
      <c r="J810" s="19" t="s">
        <v>47</v>
      </c>
      <c r="K810" s="19">
        <f t="shared" si="121"/>
        <v>40000</v>
      </c>
      <c r="L810" s="19"/>
      <c r="M810" s="19">
        <v>40000</v>
      </c>
      <c r="N810" s="19"/>
      <c r="O810" s="19">
        <f t="shared" si="122"/>
        <v>4968.9399999999996</v>
      </c>
      <c r="P810" s="19">
        <v>1445</v>
      </c>
      <c r="Q810" s="19"/>
      <c r="R810" s="19"/>
      <c r="S810" s="19"/>
      <c r="T810" s="19"/>
      <c r="U810" s="19"/>
      <c r="V810" s="19"/>
      <c r="W810" s="19">
        <v>3523.94</v>
      </c>
      <c r="X810" s="19">
        <v>270000</v>
      </c>
      <c r="Y810" s="19">
        <f t="shared" si="123"/>
        <v>173400</v>
      </c>
      <c r="Z810" s="19">
        <v>173400</v>
      </c>
      <c r="AA810" s="19"/>
      <c r="AB810" s="19">
        <f t="shared" si="124"/>
        <v>314968.94</v>
      </c>
      <c r="AC810" s="19">
        <f t="shared" si="125"/>
        <v>141568.94</v>
      </c>
      <c r="AD810" s="19">
        <f t="shared" si="126"/>
        <v>28313.788</v>
      </c>
      <c r="AE810" s="19" t="s">
        <v>53</v>
      </c>
      <c r="AF810" s="25">
        <v>28106.34</v>
      </c>
      <c r="AG810" s="31">
        <f t="shared" si="127"/>
        <v>7.3808258207934702E-3</v>
      </c>
      <c r="AH810" t="e">
        <f ca="1">IF(_xlfn.XLOOKUP(D810,'参考（不要动）'!A:A,'参考（不要动）'!B:B)&lt;1,"无养老金")</f>
        <v>#NAME?</v>
      </c>
      <c r="AI810" t="e">
        <f>IF(_xlfn.XLOOKUP(D810,'参考（不要动）'!D:D,'参考（不要动）'!E:E)&lt;1,"无公益岗工资")</f>
        <v>#N/A</v>
      </c>
      <c r="AJ810" t="e">
        <f ca="1">IF(_xlfn.XLOOKUP(D810,'参考（不要动）'!G:G,'参考（不要动）'!H:H)&lt;1,"无其他工资")</f>
        <v>#NAME?</v>
      </c>
      <c r="AK810" t="b">
        <f>IF(_xlfn.XLOOKUP(D810,'参考（不要动）'!J:J,'参考（不要动）'!K:K)&lt;1,"无低保金")</f>
        <v>0</v>
      </c>
      <c r="AL810" t="e">
        <f>IF(_xlfn.XLOOKUP(D810,'参考（不要动）'!M:M,'参考（不要动）'!N:N)&lt;1,"无五保金")</f>
        <v>#N/A</v>
      </c>
      <c r="AM810" t="e">
        <f>IF(_xlfn.XLOOKUP(D810,'参考（不要动）'!P:P,'参考（不要动）'!Q:Q)&lt;1,"无产业奖励2000元")</f>
        <v>#N/A</v>
      </c>
      <c r="AN810" t="e">
        <f>_xlfn.XLOOKUP(D810,'参考（不要动）'!S:S,'参考（不要动）'!W:W)</f>
        <v>#N/A</v>
      </c>
      <c r="AO810" t="str">
        <f t="shared" si="128"/>
        <v>合格</v>
      </c>
      <c r="AP810" s="31">
        <f t="shared" si="129"/>
        <v>0.64222222222222203</v>
      </c>
      <c r="AQ810" s="31" t="str">
        <f t="shared" si="130"/>
        <v>合格</v>
      </c>
    </row>
    <row r="811" spans="1:43" ht="15">
      <c r="A811" s="18">
        <v>809</v>
      </c>
      <c r="B811" s="19" t="s">
        <v>3061</v>
      </c>
      <c r="C811" s="19" t="s">
        <v>3402</v>
      </c>
      <c r="D811" s="19" t="s">
        <v>3403</v>
      </c>
      <c r="E811" s="19" t="s">
        <v>3404</v>
      </c>
      <c r="F811" s="19" t="s">
        <v>3405</v>
      </c>
      <c r="G811" s="51" t="s">
        <v>3402</v>
      </c>
      <c r="H811" s="19">
        <v>2</v>
      </c>
      <c r="I811" s="19">
        <v>2</v>
      </c>
      <c r="J811" s="19" t="s">
        <v>47</v>
      </c>
      <c r="K811" s="19">
        <f t="shared" si="121"/>
        <v>19000</v>
      </c>
      <c r="L811" s="19"/>
      <c r="M811" s="19">
        <v>19000</v>
      </c>
      <c r="N811" s="19">
        <v>4550</v>
      </c>
      <c r="O811" s="19">
        <f t="shared" si="122"/>
        <v>14166.38</v>
      </c>
      <c r="P811" s="19"/>
      <c r="Q811" s="19"/>
      <c r="R811" s="19">
        <v>3480</v>
      </c>
      <c r="S811" s="19"/>
      <c r="T811" s="19"/>
      <c r="U811" s="19"/>
      <c r="V811" s="19"/>
      <c r="W811" s="19">
        <v>10686.38</v>
      </c>
      <c r="X811" s="19">
        <v>45000</v>
      </c>
      <c r="Y811" s="19">
        <f t="shared" si="123"/>
        <v>30000</v>
      </c>
      <c r="Z811" s="19">
        <v>30000</v>
      </c>
      <c r="AA811" s="19"/>
      <c r="AB811" s="19">
        <f t="shared" si="124"/>
        <v>82716.38</v>
      </c>
      <c r="AC811" s="19">
        <f t="shared" si="125"/>
        <v>52716.38</v>
      </c>
      <c r="AD811" s="19">
        <f t="shared" si="126"/>
        <v>26358.19</v>
      </c>
      <c r="AE811" s="19" t="s">
        <v>53</v>
      </c>
      <c r="AF811" s="25">
        <v>26033.01</v>
      </c>
      <c r="AG811" s="31">
        <f t="shared" si="127"/>
        <v>1.2491064229607E-2</v>
      </c>
      <c r="AH811" t="e">
        <f ca="1">IF(_xlfn.XLOOKUP(D811,'参考（不要动）'!A:A,'参考（不要动）'!B:B)&lt;1,"无养老金")</f>
        <v>#NAME?</v>
      </c>
      <c r="AI811" t="e">
        <f>IF(_xlfn.XLOOKUP(D811,'参考（不要动）'!D:D,'参考（不要动）'!E:E)&lt;1,"无公益岗工资")</f>
        <v>#N/A</v>
      </c>
      <c r="AJ811" t="e">
        <f ca="1">IF(_xlfn.XLOOKUP(D811,'参考（不要动）'!G:G,'参考（不要动）'!H:H)&lt;1,"无其他工资")</f>
        <v>#NAME?</v>
      </c>
      <c r="AK811" t="e">
        <f>IF(_xlfn.XLOOKUP(D811,'参考（不要动）'!J:J,'参考（不要动）'!K:K)&lt;1,"无低保金")</f>
        <v>#N/A</v>
      </c>
      <c r="AL811" t="e">
        <f>IF(_xlfn.XLOOKUP(D811,'参考（不要动）'!M:M,'参考（不要动）'!N:N)&lt;1,"无五保金")</f>
        <v>#N/A</v>
      </c>
      <c r="AM811" t="e">
        <f>IF(_xlfn.XLOOKUP(D811,'参考（不要动）'!P:P,'参考（不要动）'!Q:Q)&lt;1,"无产业奖励2000元")</f>
        <v>#N/A</v>
      </c>
      <c r="AN811" t="e">
        <f>_xlfn.XLOOKUP(D811,'参考（不要动）'!S:S,'参考（不要动）'!W:W)</f>
        <v>#N/A</v>
      </c>
      <c r="AO811" t="str">
        <f t="shared" si="128"/>
        <v>合格</v>
      </c>
      <c r="AP811" s="31">
        <f t="shared" si="129"/>
        <v>0.66666666666666696</v>
      </c>
      <c r="AQ811" s="31" t="str">
        <f t="shared" si="130"/>
        <v>合格</v>
      </c>
    </row>
    <row r="812" spans="1:43" ht="15">
      <c r="A812" s="18">
        <v>810</v>
      </c>
      <c r="B812" s="19" t="s">
        <v>3061</v>
      </c>
      <c r="C812" s="19" t="s">
        <v>3406</v>
      </c>
      <c r="D812" s="19" t="s">
        <v>3407</v>
      </c>
      <c r="E812" s="19" t="s">
        <v>3408</v>
      </c>
      <c r="F812" s="19" t="s">
        <v>3409</v>
      </c>
      <c r="G812" s="51" t="s">
        <v>3410</v>
      </c>
      <c r="H812" s="19">
        <v>1</v>
      </c>
      <c r="I812" s="19">
        <v>1</v>
      </c>
      <c r="J812" s="19" t="s">
        <v>47</v>
      </c>
      <c r="K812" s="19">
        <f t="shared" si="121"/>
        <v>0</v>
      </c>
      <c r="L812" s="19"/>
      <c r="M812" s="19"/>
      <c r="N812" s="19">
        <v>7280</v>
      </c>
      <c r="O812" s="19">
        <f t="shared" si="122"/>
        <v>11205.9</v>
      </c>
      <c r="P812" s="19"/>
      <c r="Q812" s="19"/>
      <c r="R812" s="19">
        <v>5460</v>
      </c>
      <c r="S812" s="19"/>
      <c r="T812" s="19"/>
      <c r="U812" s="19"/>
      <c r="V812" s="19"/>
      <c r="W812" s="19">
        <v>5745.9</v>
      </c>
      <c r="X812" s="19"/>
      <c r="Y812" s="19">
        <f t="shared" si="123"/>
        <v>0</v>
      </c>
      <c r="Z812" s="19"/>
      <c r="AA812" s="19"/>
      <c r="AB812" s="19">
        <f t="shared" si="124"/>
        <v>18485.900000000001</v>
      </c>
      <c r="AC812" s="19">
        <f t="shared" si="125"/>
        <v>18485.900000000001</v>
      </c>
      <c r="AD812" s="19">
        <f t="shared" si="126"/>
        <v>18485.900000000001</v>
      </c>
      <c r="AE812" s="19" t="s">
        <v>48</v>
      </c>
      <c r="AF812" s="25">
        <v>18100.98</v>
      </c>
      <c r="AG812" s="31">
        <f t="shared" si="127"/>
        <v>2.1265146969943201E-2</v>
      </c>
      <c r="AH812" t="e">
        <f ca="1">IF(_xlfn.XLOOKUP(D812,'参考（不要动）'!A:A,'参考（不要动）'!B:B)&lt;1,"无养老金")</f>
        <v>#NAME?</v>
      </c>
      <c r="AI812" t="e">
        <f>IF(_xlfn.XLOOKUP(D812,'参考（不要动）'!D:D,'参考（不要动）'!E:E)&lt;1,"无公益岗工资")</f>
        <v>#N/A</v>
      </c>
      <c r="AJ812" t="e">
        <f ca="1">IF(_xlfn.XLOOKUP(D812,'参考（不要动）'!G:G,'参考（不要动）'!H:H)&lt;1,"无其他工资")</f>
        <v>#NAME?</v>
      </c>
      <c r="AK812" t="e">
        <f>IF(_xlfn.XLOOKUP(D812,'参考（不要动）'!J:J,'参考（不要动）'!K:K)&lt;1,"无低保金")</f>
        <v>#N/A</v>
      </c>
      <c r="AL812" t="e">
        <f>IF(_xlfn.XLOOKUP(D812,'参考（不要动）'!M:M,'参考（不要动）'!N:N)&lt;1,"无五保金")</f>
        <v>#N/A</v>
      </c>
      <c r="AM812" t="e">
        <f>IF(_xlfn.XLOOKUP(D812,'参考（不要动）'!P:P,'参考（不要动）'!Q:Q)&lt;1,"无产业奖励2000元")</f>
        <v>#N/A</v>
      </c>
      <c r="AN812" t="e">
        <f>_xlfn.XLOOKUP(D812,'参考（不要动）'!S:S,'参考（不要动）'!W:W)</f>
        <v>#N/A</v>
      </c>
      <c r="AO812" t="str">
        <f t="shared" si="128"/>
        <v>合格</v>
      </c>
      <c r="AP812" s="31" t="e">
        <f t="shared" si="129"/>
        <v>#DIV/0!</v>
      </c>
      <c r="AQ812" s="31" t="e">
        <f t="shared" si="130"/>
        <v>#DIV/0!</v>
      </c>
    </row>
    <row r="813" spans="1:43" ht="15">
      <c r="A813" s="18">
        <v>811</v>
      </c>
      <c r="B813" s="19" t="s">
        <v>3061</v>
      </c>
      <c r="C813" s="19" t="s">
        <v>3411</v>
      </c>
      <c r="D813" s="19" t="s">
        <v>3412</v>
      </c>
      <c r="E813" s="19" t="s">
        <v>3413</v>
      </c>
      <c r="F813" s="19" t="s">
        <v>3414</v>
      </c>
      <c r="G813" s="51" t="s">
        <v>3411</v>
      </c>
      <c r="H813" s="19">
        <v>3</v>
      </c>
      <c r="I813" s="19">
        <v>3</v>
      </c>
      <c r="J813" s="19" t="s">
        <v>47</v>
      </c>
      <c r="K813" s="19">
        <f t="shared" si="121"/>
        <v>21000</v>
      </c>
      <c r="L813" s="19"/>
      <c r="M813" s="19">
        <v>21000</v>
      </c>
      <c r="N813" s="19"/>
      <c r="O813" s="19">
        <f t="shared" si="122"/>
        <v>3436.98</v>
      </c>
      <c r="P813" s="19"/>
      <c r="Q813" s="19"/>
      <c r="R813" s="19"/>
      <c r="S813" s="19"/>
      <c r="T813" s="19"/>
      <c r="U813" s="19"/>
      <c r="V813" s="19">
        <v>1200</v>
      </c>
      <c r="W813" s="19">
        <v>2236.98</v>
      </c>
      <c r="X813" s="19">
        <v>76200</v>
      </c>
      <c r="Y813" s="19">
        <f t="shared" si="123"/>
        <v>28200</v>
      </c>
      <c r="Z813" s="19">
        <v>28200</v>
      </c>
      <c r="AA813" s="19"/>
      <c r="AB813" s="19">
        <f t="shared" si="124"/>
        <v>100636.98</v>
      </c>
      <c r="AC813" s="19">
        <f t="shared" si="125"/>
        <v>72436.98</v>
      </c>
      <c r="AD813" s="19">
        <f t="shared" si="126"/>
        <v>24145.66</v>
      </c>
      <c r="AE813" s="19" t="s">
        <v>48</v>
      </c>
      <c r="AF813" s="25">
        <v>23406.9</v>
      </c>
      <c r="AG813" s="31">
        <f t="shared" si="127"/>
        <v>3.1561633535410402E-2</v>
      </c>
      <c r="AH813" t="e">
        <f ca="1">IF(_xlfn.XLOOKUP(D813,'参考（不要动）'!A:A,'参考（不要动）'!B:B)&lt;1,"无养老金")</f>
        <v>#NAME?</v>
      </c>
      <c r="AI813" t="e">
        <f>IF(_xlfn.XLOOKUP(D813,'参考（不要动）'!D:D,'参考（不要动）'!E:E)&lt;1,"无公益岗工资")</f>
        <v>#N/A</v>
      </c>
      <c r="AJ813" t="e">
        <f ca="1">IF(_xlfn.XLOOKUP(D813,'参考（不要动）'!G:G,'参考（不要动）'!H:H)&lt;1,"无其他工资")</f>
        <v>#NAME?</v>
      </c>
      <c r="AK813" t="e">
        <f>IF(_xlfn.XLOOKUP(D813,'参考（不要动）'!J:J,'参考（不要动）'!K:K)&lt;1,"无低保金")</f>
        <v>#N/A</v>
      </c>
      <c r="AL813" t="e">
        <f>IF(_xlfn.XLOOKUP(D813,'参考（不要动）'!M:M,'参考（不要动）'!N:N)&lt;1,"无五保金")</f>
        <v>#N/A</v>
      </c>
      <c r="AM813" t="e">
        <f>IF(_xlfn.XLOOKUP(D813,'参考（不要动）'!P:P,'参考（不要动）'!Q:Q)&lt;1,"无产业奖励2000元")</f>
        <v>#N/A</v>
      </c>
      <c r="AN813">
        <v>0</v>
      </c>
      <c r="AO813" t="str">
        <f t="shared" si="128"/>
        <v>合格</v>
      </c>
      <c r="AP813" s="31">
        <f t="shared" si="129"/>
        <v>0.37007874015747999</v>
      </c>
      <c r="AQ813" s="31" t="str">
        <f t="shared" si="130"/>
        <v>合格</v>
      </c>
    </row>
    <row r="814" spans="1:43" ht="15">
      <c r="A814" s="18">
        <v>812</v>
      </c>
      <c r="B814" s="19" t="s">
        <v>3061</v>
      </c>
      <c r="C814" s="19" t="s">
        <v>3415</v>
      </c>
      <c r="D814" s="19" t="s">
        <v>3416</v>
      </c>
      <c r="E814" s="19" t="s">
        <v>3417</v>
      </c>
      <c r="F814" s="19" t="s">
        <v>3418</v>
      </c>
      <c r="G814" s="51" t="s">
        <v>3415</v>
      </c>
      <c r="H814" s="19">
        <v>3</v>
      </c>
      <c r="I814" s="19">
        <v>3</v>
      </c>
      <c r="J814" s="19" t="s">
        <v>47</v>
      </c>
      <c r="K814" s="19">
        <f t="shared" si="121"/>
        <v>15500</v>
      </c>
      <c r="L814" s="19"/>
      <c r="M814" s="19">
        <v>15500</v>
      </c>
      <c r="N814" s="19"/>
      <c r="O814" s="19">
        <f t="shared" si="122"/>
        <v>3190.76</v>
      </c>
      <c r="P814" s="19"/>
      <c r="Q814" s="19"/>
      <c r="R814" s="19"/>
      <c r="S814" s="19"/>
      <c r="T814" s="19"/>
      <c r="U814" s="19"/>
      <c r="V814" s="19"/>
      <c r="W814" s="19">
        <v>3190.76</v>
      </c>
      <c r="X814" s="19">
        <v>93000</v>
      </c>
      <c r="Y814" s="19">
        <f t="shared" si="123"/>
        <v>43800</v>
      </c>
      <c r="Z814" s="19">
        <v>43800</v>
      </c>
      <c r="AA814" s="19"/>
      <c r="AB814" s="19">
        <f t="shared" si="124"/>
        <v>111690.76</v>
      </c>
      <c r="AC814" s="19">
        <f t="shared" si="125"/>
        <v>67890.759999999995</v>
      </c>
      <c r="AD814" s="19">
        <f t="shared" si="126"/>
        <v>22630.253333333301</v>
      </c>
      <c r="AE814" s="19" t="s">
        <v>53</v>
      </c>
      <c r="AF814" s="25">
        <v>22329.07</v>
      </c>
      <c r="AG814" s="31">
        <f t="shared" si="127"/>
        <v>1.3488395769877599E-2</v>
      </c>
      <c r="AH814" t="e">
        <f ca="1">IF(_xlfn.XLOOKUP(D814,'参考（不要动）'!A:A,'参考（不要动）'!B:B)&lt;1,"无养老金")</f>
        <v>#NAME?</v>
      </c>
      <c r="AI814" t="e">
        <f>IF(_xlfn.XLOOKUP(D814,'参考（不要动）'!D:D,'参考（不要动）'!E:E)&lt;1,"无公益岗工资")</f>
        <v>#N/A</v>
      </c>
      <c r="AJ814" t="e">
        <f ca="1">IF(_xlfn.XLOOKUP(D814,'参考（不要动）'!G:G,'参考（不要动）'!H:H)&lt;1,"无其他工资")</f>
        <v>#NAME?</v>
      </c>
      <c r="AK814" t="e">
        <f>IF(_xlfn.XLOOKUP(D814,'参考（不要动）'!J:J,'参考（不要动）'!K:K)&lt;1,"无低保金")</f>
        <v>#N/A</v>
      </c>
      <c r="AL814" t="e">
        <f>IF(_xlfn.XLOOKUP(D814,'参考（不要动）'!M:M,'参考（不要动）'!N:N)&lt;1,"无五保金")</f>
        <v>#N/A</v>
      </c>
      <c r="AM814" t="e">
        <f>IF(_xlfn.XLOOKUP(D814,'参考（不要动）'!P:P,'参考（不要动）'!Q:Q)&lt;1,"无产业奖励2000元")</f>
        <v>#N/A</v>
      </c>
      <c r="AN814" t="e">
        <f>_xlfn.XLOOKUP(D814,'参考（不要动）'!S:S,'参考（不要动）'!W:W)</f>
        <v>#N/A</v>
      </c>
      <c r="AO814" t="str">
        <f t="shared" si="128"/>
        <v>合格</v>
      </c>
      <c r="AP814" s="31">
        <f t="shared" si="129"/>
        <v>0.47096774193548402</v>
      </c>
      <c r="AQ814" s="31" t="str">
        <f t="shared" si="130"/>
        <v>合格</v>
      </c>
    </row>
    <row r="815" spans="1:43" ht="15">
      <c r="A815" s="18">
        <v>813</v>
      </c>
      <c r="B815" s="19" t="s">
        <v>3061</v>
      </c>
      <c r="C815" s="19" t="s">
        <v>3419</v>
      </c>
      <c r="D815" s="19" t="s">
        <v>3420</v>
      </c>
      <c r="E815" s="19" t="s">
        <v>3421</v>
      </c>
      <c r="F815" s="19" t="s">
        <v>3422</v>
      </c>
      <c r="G815" s="51" t="s">
        <v>3419</v>
      </c>
      <c r="H815" s="19">
        <v>2</v>
      </c>
      <c r="I815" s="19">
        <v>2</v>
      </c>
      <c r="J815" s="19" t="s">
        <v>47</v>
      </c>
      <c r="K815" s="19">
        <f t="shared" si="121"/>
        <v>42000</v>
      </c>
      <c r="L815" s="19"/>
      <c r="M815" s="19">
        <v>42000</v>
      </c>
      <c r="N815" s="19">
        <v>4550</v>
      </c>
      <c r="O815" s="19">
        <f t="shared" si="122"/>
        <v>1474.2</v>
      </c>
      <c r="P815" s="19"/>
      <c r="Q815" s="19"/>
      <c r="R815" s="19"/>
      <c r="S815" s="19"/>
      <c r="T815" s="19"/>
      <c r="U815" s="19"/>
      <c r="V815" s="19"/>
      <c r="W815" s="19">
        <v>1474.2</v>
      </c>
      <c r="X815" s="19"/>
      <c r="Y815" s="19">
        <f t="shared" si="123"/>
        <v>0</v>
      </c>
      <c r="Z815" s="19"/>
      <c r="AA815" s="19"/>
      <c r="AB815" s="19">
        <f t="shared" si="124"/>
        <v>48024.2</v>
      </c>
      <c r="AC815" s="19">
        <f t="shared" si="125"/>
        <v>48024.2</v>
      </c>
      <c r="AD815" s="19">
        <f t="shared" si="126"/>
        <v>24012.1</v>
      </c>
      <c r="AE815" s="19" t="s">
        <v>48</v>
      </c>
      <c r="AF815" s="25">
        <v>23959.67</v>
      </c>
      <c r="AG815" s="31">
        <f t="shared" si="127"/>
        <v>2.1882605227868499E-3</v>
      </c>
      <c r="AH815" t="e">
        <f ca="1">IF(_xlfn.XLOOKUP(D815,'参考（不要动）'!A:A,'参考（不要动）'!B:B)&lt;1,"无养老金")</f>
        <v>#NAME?</v>
      </c>
      <c r="AI815" t="e">
        <f>IF(_xlfn.XLOOKUP(D815,'参考（不要动）'!D:D,'参考（不要动）'!E:E)&lt;1,"无公益岗工资")</f>
        <v>#N/A</v>
      </c>
      <c r="AJ815" t="e">
        <f ca="1">IF(_xlfn.XLOOKUP(D815,'参考（不要动）'!G:G,'参考（不要动）'!H:H)&lt;1,"无其他工资")</f>
        <v>#NAME?</v>
      </c>
      <c r="AK815" t="e">
        <f>IF(_xlfn.XLOOKUP(D815,'参考（不要动）'!J:J,'参考（不要动）'!K:K)&lt;1,"无低保金")</f>
        <v>#N/A</v>
      </c>
      <c r="AL815" t="e">
        <f>IF(_xlfn.XLOOKUP(D815,'参考（不要动）'!M:M,'参考（不要动）'!N:N)&lt;1,"无五保金")</f>
        <v>#N/A</v>
      </c>
      <c r="AM815" t="e">
        <f>IF(_xlfn.XLOOKUP(D815,'参考（不要动）'!P:P,'参考（不要动）'!Q:Q)&lt;1,"无产业奖励2000元")</f>
        <v>#N/A</v>
      </c>
      <c r="AN815" t="e">
        <f>_xlfn.XLOOKUP(D815,'参考（不要动）'!S:S,'参考（不要动）'!W:W)</f>
        <v>#N/A</v>
      </c>
      <c r="AO815" t="str">
        <f t="shared" si="128"/>
        <v>合格</v>
      </c>
      <c r="AP815" s="31" t="e">
        <f t="shared" si="129"/>
        <v>#DIV/0!</v>
      </c>
      <c r="AQ815" s="31" t="e">
        <f t="shared" si="130"/>
        <v>#DIV/0!</v>
      </c>
    </row>
    <row r="816" spans="1:43" ht="15">
      <c r="A816" s="18">
        <v>814</v>
      </c>
      <c r="B816" s="19" t="s">
        <v>3061</v>
      </c>
      <c r="C816" s="19" t="s">
        <v>3423</v>
      </c>
      <c r="D816" s="19" t="s">
        <v>3424</v>
      </c>
      <c r="E816" s="19" t="s">
        <v>3425</v>
      </c>
      <c r="F816" s="19" t="s">
        <v>3426</v>
      </c>
      <c r="G816" s="51" t="s">
        <v>3423</v>
      </c>
      <c r="H816" s="19">
        <v>2</v>
      </c>
      <c r="I816" s="19">
        <v>2</v>
      </c>
      <c r="J816" s="19" t="s">
        <v>47</v>
      </c>
      <c r="K816" s="19">
        <f t="shared" si="121"/>
        <v>16260</v>
      </c>
      <c r="L816" s="19">
        <v>8760</v>
      </c>
      <c r="M816" s="19">
        <v>7500</v>
      </c>
      <c r="N816" s="19"/>
      <c r="O816" s="19">
        <f t="shared" si="122"/>
        <v>6149.95</v>
      </c>
      <c r="P816" s="19"/>
      <c r="Q816" s="19"/>
      <c r="R816" s="19">
        <v>3840</v>
      </c>
      <c r="S816" s="19"/>
      <c r="T816" s="19"/>
      <c r="U816" s="19"/>
      <c r="V816" s="19"/>
      <c r="W816" s="19">
        <v>2309.9499999999998</v>
      </c>
      <c r="X816" s="19">
        <v>32000</v>
      </c>
      <c r="Y816" s="19">
        <f t="shared" si="123"/>
        <v>10000</v>
      </c>
      <c r="Z816" s="19">
        <v>10000</v>
      </c>
      <c r="AA816" s="19"/>
      <c r="AB816" s="19">
        <f t="shared" si="124"/>
        <v>54409.95</v>
      </c>
      <c r="AC816" s="19">
        <f t="shared" si="125"/>
        <v>44409.95</v>
      </c>
      <c r="AD816" s="19">
        <f t="shared" si="126"/>
        <v>22204.974999999999</v>
      </c>
      <c r="AE816" s="19" t="s">
        <v>48</v>
      </c>
      <c r="AF816" s="25">
        <v>22155.18</v>
      </c>
      <c r="AG816" s="31">
        <f t="shared" si="127"/>
        <v>2.24755565064234E-3</v>
      </c>
      <c r="AH816" t="e">
        <f ca="1">IF(_xlfn.XLOOKUP(D816,'参考（不要动）'!A:A,'参考（不要动）'!B:B)&lt;1,"无养老金")</f>
        <v>#NAME?</v>
      </c>
      <c r="AI816" t="b">
        <f>IF(_xlfn.XLOOKUP(D816,'参考（不要动）'!D:D,'参考（不要动）'!E:E)&lt;1,"无公益岗工资")</f>
        <v>0</v>
      </c>
      <c r="AJ816" t="e">
        <f ca="1">IF(_xlfn.XLOOKUP(D816,'参考（不要动）'!G:G,'参考（不要动）'!H:H)&lt;1,"无其他工资")</f>
        <v>#NAME?</v>
      </c>
      <c r="AK816" t="e">
        <f>IF(_xlfn.XLOOKUP(D816,'参考（不要动）'!J:J,'参考（不要动）'!K:K)&lt;1,"无低保金")</f>
        <v>#N/A</v>
      </c>
      <c r="AL816" t="e">
        <f>IF(_xlfn.XLOOKUP(D816,'参考（不要动）'!M:M,'参考（不要动）'!N:N)&lt;1,"无五保金")</f>
        <v>#N/A</v>
      </c>
      <c r="AM816" t="e">
        <f>IF(_xlfn.XLOOKUP(D816,'参考（不要动）'!P:P,'参考（不要动）'!Q:Q)&lt;1,"无产业奖励2000元")</f>
        <v>#N/A</v>
      </c>
      <c r="AN816" t="e">
        <f>_xlfn.XLOOKUP(D816,'参考（不要动）'!S:S,'参考（不要动）'!W:W)</f>
        <v>#N/A</v>
      </c>
      <c r="AO816" t="str">
        <f t="shared" si="128"/>
        <v>合格</v>
      </c>
      <c r="AP816" s="31">
        <f t="shared" si="129"/>
        <v>0.3125</v>
      </c>
      <c r="AQ816" s="31" t="str">
        <f t="shared" si="130"/>
        <v>合格</v>
      </c>
    </row>
    <row r="817" spans="1:43" ht="15">
      <c r="A817" s="18">
        <v>815</v>
      </c>
      <c r="B817" s="19" t="s">
        <v>3061</v>
      </c>
      <c r="C817" s="19" t="s">
        <v>3427</v>
      </c>
      <c r="D817" s="19" t="s">
        <v>3428</v>
      </c>
      <c r="E817" s="19" t="s">
        <v>3429</v>
      </c>
      <c r="F817" s="19" t="s">
        <v>3430</v>
      </c>
      <c r="G817" s="51" t="s">
        <v>3427</v>
      </c>
      <c r="H817" s="19">
        <v>2</v>
      </c>
      <c r="I817" s="19">
        <v>2</v>
      </c>
      <c r="J817" s="19" t="s">
        <v>47</v>
      </c>
      <c r="K817" s="19">
        <f t="shared" si="121"/>
        <v>0</v>
      </c>
      <c r="L817" s="19"/>
      <c r="M817" s="19"/>
      <c r="N817" s="19"/>
      <c r="O817" s="19">
        <f t="shared" si="122"/>
        <v>3117.79</v>
      </c>
      <c r="P817" s="19"/>
      <c r="Q817" s="19"/>
      <c r="R817" s="19"/>
      <c r="S817" s="19"/>
      <c r="T817" s="19"/>
      <c r="U817" s="19"/>
      <c r="V817" s="19"/>
      <c r="W817" s="19">
        <v>3117.79</v>
      </c>
      <c r="X817" s="19">
        <v>88800</v>
      </c>
      <c r="Y817" s="19">
        <f t="shared" si="123"/>
        <v>45600</v>
      </c>
      <c r="Z817" s="19">
        <v>45600</v>
      </c>
      <c r="AA817" s="19"/>
      <c r="AB817" s="19">
        <f t="shared" si="124"/>
        <v>91917.79</v>
      </c>
      <c r="AC817" s="19">
        <f t="shared" si="125"/>
        <v>46317.79</v>
      </c>
      <c r="AD817" s="19">
        <f t="shared" si="126"/>
        <v>23158.895</v>
      </c>
      <c r="AE817" s="19" t="s">
        <v>48</v>
      </c>
      <c r="AF817" s="25">
        <v>22613.31</v>
      </c>
      <c r="AG817" s="31">
        <f t="shared" si="127"/>
        <v>2.4126720059999999E-2</v>
      </c>
      <c r="AH817" t="e">
        <f ca="1">IF(_xlfn.XLOOKUP(D817,'参考（不要动）'!A:A,'参考（不要动）'!B:B)&lt;1,"无养老金")</f>
        <v>#NAME?</v>
      </c>
      <c r="AI817" t="e">
        <f>IF(_xlfn.XLOOKUP(D817,'参考（不要动）'!D:D,'参考（不要动）'!E:E)&lt;1,"无公益岗工资")</f>
        <v>#N/A</v>
      </c>
      <c r="AJ817" t="e">
        <f ca="1">IF(_xlfn.XLOOKUP(D817,'参考（不要动）'!G:G,'参考（不要动）'!H:H)&lt;1,"无其他工资")</f>
        <v>#NAME?</v>
      </c>
      <c r="AK817" t="e">
        <f>IF(_xlfn.XLOOKUP(D817,'参考（不要动）'!J:J,'参考（不要动）'!K:K)&lt;1,"无低保金")</f>
        <v>#N/A</v>
      </c>
      <c r="AL817" t="e">
        <f>IF(_xlfn.XLOOKUP(D817,'参考（不要动）'!M:M,'参考（不要动）'!N:N)&lt;1,"无五保金")</f>
        <v>#N/A</v>
      </c>
      <c r="AM817" t="e">
        <f>IF(_xlfn.XLOOKUP(D817,'参考（不要动）'!P:P,'参考（不要动）'!Q:Q)&lt;1,"无产业奖励2000元")</f>
        <v>#N/A</v>
      </c>
      <c r="AN817" t="e">
        <f>_xlfn.XLOOKUP(D817,'参考（不要动）'!S:S,'参考（不要动）'!W:W)</f>
        <v>#N/A</v>
      </c>
      <c r="AO817" t="str">
        <f t="shared" si="128"/>
        <v>合格</v>
      </c>
      <c r="AP817" s="31">
        <f t="shared" si="129"/>
        <v>0.51351351351351304</v>
      </c>
      <c r="AQ817" s="31" t="str">
        <f t="shared" si="130"/>
        <v>合格</v>
      </c>
    </row>
    <row r="818" spans="1:43" ht="15">
      <c r="A818" s="18">
        <v>816</v>
      </c>
      <c r="B818" s="19" t="s">
        <v>3061</v>
      </c>
      <c r="C818" s="19" t="s">
        <v>3431</v>
      </c>
      <c r="D818" s="19" t="s">
        <v>3432</v>
      </c>
      <c r="E818" s="19" t="s">
        <v>3433</v>
      </c>
      <c r="F818" s="19" t="s">
        <v>3434</v>
      </c>
      <c r="G818" s="51" t="s">
        <v>3431</v>
      </c>
      <c r="H818" s="19">
        <v>2</v>
      </c>
      <c r="I818" s="19">
        <v>2</v>
      </c>
      <c r="J818" s="19" t="s">
        <v>47</v>
      </c>
      <c r="K818" s="19">
        <f t="shared" si="121"/>
        <v>36000</v>
      </c>
      <c r="L818" s="19"/>
      <c r="M818" s="19">
        <v>36000</v>
      </c>
      <c r="N818" s="19"/>
      <c r="O818" s="19">
        <f t="shared" si="122"/>
        <v>2250.59</v>
      </c>
      <c r="P818" s="19"/>
      <c r="Q818" s="19"/>
      <c r="R818" s="19"/>
      <c r="S818" s="19"/>
      <c r="T818" s="19"/>
      <c r="U818" s="19"/>
      <c r="V818" s="19"/>
      <c r="W818" s="19">
        <v>2250.59</v>
      </c>
      <c r="X818" s="19">
        <v>16380</v>
      </c>
      <c r="Y818" s="19">
        <f t="shared" si="123"/>
        <v>4550</v>
      </c>
      <c r="Z818" s="19">
        <v>4550</v>
      </c>
      <c r="AA818" s="19"/>
      <c r="AB818" s="19">
        <f t="shared" si="124"/>
        <v>54630.59</v>
      </c>
      <c r="AC818" s="19">
        <f t="shared" si="125"/>
        <v>50080.59</v>
      </c>
      <c r="AD818" s="19">
        <f t="shared" si="126"/>
        <v>25040.294999999998</v>
      </c>
      <c r="AE818" s="19" t="s">
        <v>53</v>
      </c>
      <c r="AF818" s="25">
        <v>25001.99</v>
      </c>
      <c r="AG818" s="31">
        <f t="shared" si="127"/>
        <v>1.5320780465873599E-3</v>
      </c>
      <c r="AH818" t="e">
        <f ca="1">IF(_xlfn.XLOOKUP(D818,'参考（不要动）'!A:A,'参考（不要动）'!B:B)&lt;1,"无养老金")</f>
        <v>#NAME?</v>
      </c>
      <c r="AI818" t="e">
        <f>IF(_xlfn.XLOOKUP(D818,'参考（不要动）'!D:D,'参考（不要动）'!E:E)&lt;1,"无公益岗工资")</f>
        <v>#N/A</v>
      </c>
      <c r="AJ818" t="e">
        <f ca="1">IF(_xlfn.XLOOKUP(D818,'参考（不要动）'!G:G,'参考（不要动）'!H:H)&lt;1,"无其他工资")</f>
        <v>#NAME?</v>
      </c>
      <c r="AK818" t="e">
        <f>IF(_xlfn.XLOOKUP(D818,'参考（不要动）'!J:J,'参考（不要动）'!K:K)&lt;1,"无低保金")</f>
        <v>#N/A</v>
      </c>
      <c r="AL818" t="e">
        <f>IF(_xlfn.XLOOKUP(D818,'参考（不要动）'!M:M,'参考（不要动）'!N:N)&lt;1,"无五保金")</f>
        <v>#N/A</v>
      </c>
      <c r="AM818" t="e">
        <f>IF(_xlfn.XLOOKUP(D818,'参考（不要动）'!P:P,'参考（不要动）'!Q:Q)&lt;1,"无产业奖励2000元")</f>
        <v>#N/A</v>
      </c>
      <c r="AN818" t="e">
        <f>_xlfn.XLOOKUP(D818,'参考（不要动）'!S:S,'参考（不要动）'!W:W)</f>
        <v>#N/A</v>
      </c>
      <c r="AO818" t="str">
        <f t="shared" si="128"/>
        <v>合格</v>
      </c>
      <c r="AP818" s="31">
        <f t="shared" si="129"/>
        <v>0.27777777777777801</v>
      </c>
      <c r="AQ818" s="31" t="str">
        <f t="shared" si="130"/>
        <v>合格</v>
      </c>
    </row>
    <row r="819" spans="1:43" ht="15">
      <c r="A819" s="18">
        <v>817</v>
      </c>
      <c r="B819" s="19" t="s">
        <v>3061</v>
      </c>
      <c r="C819" s="19" t="s">
        <v>3435</v>
      </c>
      <c r="D819" s="19" t="s">
        <v>3436</v>
      </c>
      <c r="E819" s="19" t="s">
        <v>3437</v>
      </c>
      <c r="F819" s="19" t="s">
        <v>3438</v>
      </c>
      <c r="G819" s="51" t="s">
        <v>3435</v>
      </c>
      <c r="H819" s="19">
        <v>3</v>
      </c>
      <c r="I819" s="19">
        <v>3</v>
      </c>
      <c r="J819" s="19" t="s">
        <v>47</v>
      </c>
      <c r="K819" s="19">
        <f t="shared" si="121"/>
        <v>20000</v>
      </c>
      <c r="L819" s="19"/>
      <c r="M819" s="19">
        <v>20000</v>
      </c>
      <c r="N819" s="19"/>
      <c r="O819" s="19">
        <f t="shared" si="122"/>
        <v>4774.97</v>
      </c>
      <c r="P819" s="19"/>
      <c r="Q819" s="19"/>
      <c r="R819" s="19">
        <v>1740</v>
      </c>
      <c r="S819" s="19"/>
      <c r="T819" s="19"/>
      <c r="U819" s="19"/>
      <c r="V819" s="19"/>
      <c r="W819" s="19">
        <v>3034.97</v>
      </c>
      <c r="X819" s="19">
        <v>70500</v>
      </c>
      <c r="Y819" s="19">
        <f t="shared" si="123"/>
        <v>36000</v>
      </c>
      <c r="Z819" s="19">
        <v>36000</v>
      </c>
      <c r="AA819" s="19"/>
      <c r="AB819" s="19">
        <f t="shared" si="124"/>
        <v>95274.97</v>
      </c>
      <c r="AC819" s="19">
        <f t="shared" si="125"/>
        <v>59274.97</v>
      </c>
      <c r="AD819" s="19">
        <f t="shared" si="126"/>
        <v>19758.323333333301</v>
      </c>
      <c r="AE819" s="19" t="s">
        <v>53</v>
      </c>
      <c r="AF819" s="25">
        <v>19653.439999999999</v>
      </c>
      <c r="AG819" s="31">
        <f t="shared" si="127"/>
        <v>5.3366399639606203E-3</v>
      </c>
      <c r="AH819" t="e">
        <f ca="1">IF(_xlfn.XLOOKUP(D819,'参考（不要动）'!A:A,'参考（不要动）'!B:B)&lt;1,"无养老金")</f>
        <v>#NAME?</v>
      </c>
      <c r="AI819" t="e">
        <f>IF(_xlfn.XLOOKUP(D819,'参考（不要动）'!D:D,'参考（不要动）'!E:E)&lt;1,"无公益岗工资")</f>
        <v>#N/A</v>
      </c>
      <c r="AJ819" t="e">
        <f ca="1">IF(_xlfn.XLOOKUP(D819,'参考（不要动）'!G:G,'参考（不要动）'!H:H)&lt;1,"无其他工资")</f>
        <v>#NAME?</v>
      </c>
      <c r="AK819" t="e">
        <f>IF(_xlfn.XLOOKUP(D819,'参考（不要动）'!J:J,'参考（不要动）'!K:K)&lt;1,"无低保金")</f>
        <v>#N/A</v>
      </c>
      <c r="AL819" t="e">
        <f>IF(_xlfn.XLOOKUP(D819,'参考（不要动）'!M:M,'参考（不要动）'!N:N)&lt;1,"无五保金")</f>
        <v>#N/A</v>
      </c>
      <c r="AM819" t="e">
        <f>IF(_xlfn.XLOOKUP(D819,'参考（不要动）'!P:P,'参考（不要动）'!Q:Q)&lt;1,"无产业奖励2000元")</f>
        <v>#N/A</v>
      </c>
      <c r="AN819" t="e">
        <f>_xlfn.XLOOKUP(D819,'参考（不要动）'!S:S,'参考（不要动）'!W:W)</f>
        <v>#N/A</v>
      </c>
      <c r="AO819" t="str">
        <f t="shared" si="128"/>
        <v>合格</v>
      </c>
      <c r="AP819" s="31">
        <f t="shared" si="129"/>
        <v>0.51063829787234005</v>
      </c>
      <c r="AQ819" s="31" t="str">
        <f t="shared" si="130"/>
        <v>合格</v>
      </c>
    </row>
    <row r="820" spans="1:43" ht="15">
      <c r="A820" s="18">
        <v>818</v>
      </c>
      <c r="B820" s="19" t="s">
        <v>3061</v>
      </c>
      <c r="C820" s="19" t="s">
        <v>3439</v>
      </c>
      <c r="D820" s="19" t="s">
        <v>3440</v>
      </c>
      <c r="E820" s="19" t="s">
        <v>3441</v>
      </c>
      <c r="F820" s="19" t="s">
        <v>3442</v>
      </c>
      <c r="G820" s="51" t="s">
        <v>3439</v>
      </c>
      <c r="H820" s="19">
        <v>2</v>
      </c>
      <c r="I820" s="19">
        <v>2</v>
      </c>
      <c r="J820" s="19" t="s">
        <v>47</v>
      </c>
      <c r="K820" s="19">
        <f t="shared" si="121"/>
        <v>0</v>
      </c>
      <c r="L820" s="19"/>
      <c r="M820" s="19"/>
      <c r="N820" s="19"/>
      <c r="O820" s="19">
        <f t="shared" si="122"/>
        <v>7818.94</v>
      </c>
      <c r="P820" s="19">
        <v>4295</v>
      </c>
      <c r="Q820" s="19"/>
      <c r="R820" s="19"/>
      <c r="S820" s="19"/>
      <c r="T820" s="19"/>
      <c r="U820" s="19"/>
      <c r="V820" s="19"/>
      <c r="W820" s="19">
        <v>3523.94</v>
      </c>
      <c r="X820" s="19">
        <v>85725</v>
      </c>
      <c r="Y820" s="19">
        <f t="shared" si="123"/>
        <v>34850</v>
      </c>
      <c r="Z820" s="19">
        <v>34850</v>
      </c>
      <c r="AA820" s="19"/>
      <c r="AB820" s="19">
        <f t="shared" si="124"/>
        <v>93543.94</v>
      </c>
      <c r="AC820" s="19">
        <f t="shared" si="125"/>
        <v>58693.94</v>
      </c>
      <c r="AD820" s="19">
        <f t="shared" si="126"/>
        <v>29346.97</v>
      </c>
      <c r="AE820" s="19" t="s">
        <v>53</v>
      </c>
      <c r="AF820" s="25">
        <v>29083.42</v>
      </c>
      <c r="AG820" s="31">
        <f t="shared" si="127"/>
        <v>9.0618641136428601E-3</v>
      </c>
      <c r="AH820" t="e">
        <f ca="1">IF(_xlfn.XLOOKUP(D820,'参考（不要动）'!A:A,'参考（不要动）'!B:B)&lt;1,"无养老金")</f>
        <v>#NAME?</v>
      </c>
      <c r="AI820" t="e">
        <f>IF(_xlfn.XLOOKUP(D820,'参考（不要动）'!D:D,'参考（不要动）'!E:E)&lt;1,"无公益岗工资")</f>
        <v>#N/A</v>
      </c>
      <c r="AJ820" t="e">
        <f ca="1">IF(_xlfn.XLOOKUP(D820,'参考（不要动）'!G:G,'参考（不要动）'!H:H)&lt;1,"无其他工资")</f>
        <v>#NAME?</v>
      </c>
      <c r="AK820" t="b">
        <f>IF(_xlfn.XLOOKUP(D820,'参考（不要动）'!J:J,'参考（不要动）'!K:K)&lt;1,"无低保金")</f>
        <v>0</v>
      </c>
      <c r="AL820" t="e">
        <f>IF(_xlfn.XLOOKUP(D820,'参考（不要动）'!M:M,'参考（不要动）'!N:N)&lt;1,"无五保金")</f>
        <v>#N/A</v>
      </c>
      <c r="AM820" t="e">
        <f>IF(_xlfn.XLOOKUP(D820,'参考（不要动）'!P:P,'参考（不要动）'!Q:Q)&lt;1,"无产业奖励2000元")</f>
        <v>#N/A</v>
      </c>
      <c r="AN820" t="e">
        <f>_xlfn.XLOOKUP(D820,'参考（不要动）'!S:S,'参考（不要动）'!W:W)</f>
        <v>#N/A</v>
      </c>
      <c r="AO820" t="str">
        <f t="shared" si="128"/>
        <v>合格</v>
      </c>
      <c r="AP820" s="31">
        <f t="shared" si="129"/>
        <v>0.40653251676873697</v>
      </c>
      <c r="AQ820" s="31" t="str">
        <f t="shared" si="130"/>
        <v>合格</v>
      </c>
    </row>
    <row r="821" spans="1:43" ht="15">
      <c r="A821" s="18">
        <v>819</v>
      </c>
      <c r="B821" s="19" t="s">
        <v>3061</v>
      </c>
      <c r="C821" s="19" t="s">
        <v>3443</v>
      </c>
      <c r="D821" s="19" t="s">
        <v>3444</v>
      </c>
      <c r="E821" s="19" t="s">
        <v>3445</v>
      </c>
      <c r="F821" s="19" t="s">
        <v>3446</v>
      </c>
      <c r="G821" s="51" t="s">
        <v>3443</v>
      </c>
      <c r="H821" s="19">
        <v>3</v>
      </c>
      <c r="I821" s="19">
        <v>3</v>
      </c>
      <c r="J821" s="19" t="s">
        <v>47</v>
      </c>
      <c r="K821" s="19">
        <f t="shared" si="121"/>
        <v>11500</v>
      </c>
      <c r="L821" s="19">
        <v>8760</v>
      </c>
      <c r="M821" s="19">
        <v>2740</v>
      </c>
      <c r="N821" s="19"/>
      <c r="O821" s="19">
        <f t="shared" si="122"/>
        <v>9175.4599999999991</v>
      </c>
      <c r="P821" s="19"/>
      <c r="Q821" s="19"/>
      <c r="R821" s="19"/>
      <c r="S821" s="19"/>
      <c r="T821" s="19"/>
      <c r="U821" s="19"/>
      <c r="V821" s="19"/>
      <c r="W821" s="19">
        <v>9175.4599999999991</v>
      </c>
      <c r="X821" s="19">
        <v>135000</v>
      </c>
      <c r="Y821" s="19">
        <f t="shared" si="123"/>
        <v>65800</v>
      </c>
      <c r="Z821" s="19">
        <v>65800</v>
      </c>
      <c r="AA821" s="19"/>
      <c r="AB821" s="19">
        <f t="shared" si="124"/>
        <v>155675.46</v>
      </c>
      <c r="AC821" s="19">
        <f t="shared" si="125"/>
        <v>89875.46</v>
      </c>
      <c r="AD821" s="19">
        <f t="shared" si="126"/>
        <v>29958.4866666667</v>
      </c>
      <c r="AE821" s="19" t="s">
        <v>48</v>
      </c>
      <c r="AF821" s="25">
        <v>29916.81</v>
      </c>
      <c r="AG821" s="31">
        <f t="shared" si="127"/>
        <v>1.3930852476149399E-3</v>
      </c>
      <c r="AH821" t="e">
        <f ca="1">IF(_xlfn.XLOOKUP(D821,'参考（不要动）'!A:A,'参考（不要动）'!B:B)&lt;1,"无养老金")</f>
        <v>#NAME?</v>
      </c>
      <c r="AI821" t="b">
        <f>IF(_xlfn.XLOOKUP(D821,'参考（不要动）'!D:D,'参考（不要动）'!E:E)&lt;1,"无公益岗工资")</f>
        <v>0</v>
      </c>
      <c r="AJ821" t="e">
        <f ca="1">IF(_xlfn.XLOOKUP(D821,'参考（不要动）'!G:G,'参考（不要动）'!H:H)&lt;1,"无其他工资")</f>
        <v>#NAME?</v>
      </c>
      <c r="AK821" t="e">
        <f>IF(_xlfn.XLOOKUP(D821,'参考（不要动）'!J:J,'参考（不要动）'!K:K)&lt;1,"无低保金")</f>
        <v>#N/A</v>
      </c>
      <c r="AL821" t="e">
        <f>IF(_xlfn.XLOOKUP(D821,'参考（不要动）'!M:M,'参考（不要动）'!N:N)&lt;1,"无五保金")</f>
        <v>#N/A</v>
      </c>
      <c r="AM821" t="e">
        <f>IF(_xlfn.XLOOKUP(D821,'参考（不要动）'!P:P,'参考（不要动）'!Q:Q)&lt;1,"无产业奖励2000元")</f>
        <v>#N/A</v>
      </c>
      <c r="AN821" t="e">
        <f>_xlfn.XLOOKUP(D821,'参考（不要动）'!S:S,'参考（不要动）'!W:W)</f>
        <v>#N/A</v>
      </c>
      <c r="AO821" t="str">
        <f t="shared" si="128"/>
        <v>合格</v>
      </c>
      <c r="AP821" s="31">
        <f t="shared" si="129"/>
        <v>0.48740740740740701</v>
      </c>
      <c r="AQ821" s="31" t="str">
        <f t="shared" si="130"/>
        <v>合格</v>
      </c>
    </row>
    <row r="822" spans="1:43" ht="15">
      <c r="A822" s="18">
        <v>820</v>
      </c>
      <c r="B822" s="19" t="s">
        <v>3061</v>
      </c>
      <c r="C822" s="19" t="s">
        <v>3447</v>
      </c>
      <c r="D822" s="19" t="s">
        <v>3448</v>
      </c>
      <c r="E822" s="19" t="s">
        <v>3449</v>
      </c>
      <c r="F822" s="19" t="s">
        <v>3450</v>
      </c>
      <c r="G822" s="51" t="s">
        <v>3447</v>
      </c>
      <c r="H822" s="19">
        <v>3</v>
      </c>
      <c r="I822" s="19">
        <v>3</v>
      </c>
      <c r="J822" s="19" t="s">
        <v>47</v>
      </c>
      <c r="K822" s="19">
        <f t="shared" si="121"/>
        <v>24500</v>
      </c>
      <c r="L822" s="19"/>
      <c r="M822" s="19">
        <v>24500</v>
      </c>
      <c r="N822" s="19"/>
      <c r="O822" s="19">
        <f t="shared" si="122"/>
        <v>3495.99</v>
      </c>
      <c r="P822" s="19"/>
      <c r="Q822" s="19"/>
      <c r="R822" s="19"/>
      <c r="S822" s="19"/>
      <c r="T822" s="19"/>
      <c r="U822" s="19"/>
      <c r="V822" s="19">
        <v>1200</v>
      </c>
      <c r="W822" s="19">
        <v>2295.9899999999998</v>
      </c>
      <c r="X822" s="19">
        <v>75000</v>
      </c>
      <c r="Y822" s="19">
        <f t="shared" si="123"/>
        <v>27400</v>
      </c>
      <c r="Z822" s="19">
        <v>27400</v>
      </c>
      <c r="AA822" s="19"/>
      <c r="AB822" s="19">
        <f t="shared" si="124"/>
        <v>102995.99</v>
      </c>
      <c r="AC822" s="19">
        <f t="shared" si="125"/>
        <v>75595.990000000005</v>
      </c>
      <c r="AD822" s="19">
        <f t="shared" si="126"/>
        <v>25198.663333333301</v>
      </c>
      <c r="AE822" s="19" t="s">
        <v>48</v>
      </c>
      <c r="AF822" s="25">
        <v>24586.58</v>
      </c>
      <c r="AG822" s="31">
        <f t="shared" si="127"/>
        <v>2.4895017254669E-2</v>
      </c>
      <c r="AH822" t="e">
        <f ca="1">IF(_xlfn.XLOOKUP(D822,'参考（不要动）'!A:A,'参考（不要动）'!B:B)&lt;1,"无养老金")</f>
        <v>#NAME?</v>
      </c>
      <c r="AI822" t="e">
        <f>IF(_xlfn.XLOOKUP(D822,'参考（不要动）'!D:D,'参考（不要动）'!E:E)&lt;1,"无公益岗工资")</f>
        <v>#N/A</v>
      </c>
      <c r="AJ822" t="e">
        <f ca="1">IF(_xlfn.XLOOKUP(D822,'参考（不要动）'!G:G,'参考（不要动）'!H:H)&lt;1,"无其他工资")</f>
        <v>#NAME?</v>
      </c>
      <c r="AK822" t="e">
        <f>IF(_xlfn.XLOOKUP(D822,'参考（不要动）'!J:J,'参考（不要动）'!K:K)&lt;1,"无低保金")</f>
        <v>#N/A</v>
      </c>
      <c r="AL822" t="e">
        <f>IF(_xlfn.XLOOKUP(D822,'参考（不要动）'!M:M,'参考（不要动）'!N:N)&lt;1,"无五保金")</f>
        <v>#N/A</v>
      </c>
      <c r="AM822" t="e">
        <f>IF(_xlfn.XLOOKUP(D822,'参考（不要动）'!P:P,'参考（不要动）'!Q:Q)&lt;1,"无产业奖励2000元")</f>
        <v>#N/A</v>
      </c>
      <c r="AN822">
        <v>0</v>
      </c>
      <c r="AO822" t="str">
        <f t="shared" si="128"/>
        <v>合格</v>
      </c>
      <c r="AP822" s="31">
        <f t="shared" si="129"/>
        <v>0.36533333333333301</v>
      </c>
      <c r="AQ822" s="31" t="str">
        <f t="shared" si="130"/>
        <v>合格</v>
      </c>
    </row>
    <row r="823" spans="1:43" ht="15">
      <c r="A823" s="18">
        <v>821</v>
      </c>
      <c r="B823" s="19" t="s">
        <v>3061</v>
      </c>
      <c r="C823" s="19" t="s">
        <v>3451</v>
      </c>
      <c r="D823" s="19" t="s">
        <v>3452</v>
      </c>
      <c r="E823" s="19" t="s">
        <v>3453</v>
      </c>
      <c r="F823" s="19" t="s">
        <v>3454</v>
      </c>
      <c r="G823" s="51" t="s">
        <v>3451</v>
      </c>
      <c r="H823" s="19">
        <v>3</v>
      </c>
      <c r="I823" s="19">
        <v>3</v>
      </c>
      <c r="J823" s="19" t="s">
        <v>47</v>
      </c>
      <c r="K823" s="19">
        <f t="shared" si="121"/>
        <v>36000</v>
      </c>
      <c r="L823" s="19"/>
      <c r="M823" s="19">
        <v>36000</v>
      </c>
      <c r="N823" s="19"/>
      <c r="O823" s="19">
        <f t="shared" si="122"/>
        <v>3495.99</v>
      </c>
      <c r="P823" s="19"/>
      <c r="Q823" s="19"/>
      <c r="R823" s="19"/>
      <c r="S823" s="19"/>
      <c r="T823" s="19"/>
      <c r="U823" s="19"/>
      <c r="V823" s="19">
        <v>1200</v>
      </c>
      <c r="W823" s="19">
        <v>2295.9899999999998</v>
      </c>
      <c r="X823" s="19">
        <v>80760</v>
      </c>
      <c r="Y823" s="19">
        <f t="shared" si="123"/>
        <v>29100</v>
      </c>
      <c r="Z823" s="19">
        <v>29100</v>
      </c>
      <c r="AA823" s="19"/>
      <c r="AB823" s="19">
        <f t="shared" si="124"/>
        <v>120255.99</v>
      </c>
      <c r="AC823" s="19">
        <f t="shared" si="125"/>
        <v>91155.99</v>
      </c>
      <c r="AD823" s="19">
        <f t="shared" si="126"/>
        <v>30385.33</v>
      </c>
      <c r="AE823" s="19" t="s">
        <v>48</v>
      </c>
      <c r="AF823" s="25">
        <v>29602.66</v>
      </c>
      <c r="AG823" s="31">
        <f t="shared" si="127"/>
        <v>2.64391781008869E-2</v>
      </c>
      <c r="AH823" t="e">
        <f ca="1">IF(_xlfn.XLOOKUP(D823,'参考（不要动）'!A:A,'参考（不要动）'!B:B)&lt;1,"无养老金")</f>
        <v>#NAME?</v>
      </c>
      <c r="AI823" t="e">
        <f>IF(_xlfn.XLOOKUP(D823,'参考（不要动）'!D:D,'参考（不要动）'!E:E)&lt;1,"无公益岗工资")</f>
        <v>#N/A</v>
      </c>
      <c r="AJ823" t="e">
        <f ca="1">IF(_xlfn.XLOOKUP(D823,'参考（不要动）'!G:G,'参考（不要动）'!H:H)&lt;1,"无其他工资")</f>
        <v>#NAME?</v>
      </c>
      <c r="AK823" t="e">
        <f>IF(_xlfn.XLOOKUP(D823,'参考（不要动）'!J:J,'参考（不要动）'!K:K)&lt;1,"无低保金")</f>
        <v>#N/A</v>
      </c>
      <c r="AL823" t="e">
        <f>IF(_xlfn.XLOOKUP(D823,'参考（不要动）'!M:M,'参考（不要动）'!N:N)&lt;1,"无五保金")</f>
        <v>#N/A</v>
      </c>
      <c r="AM823" t="e">
        <f>IF(_xlfn.XLOOKUP(D823,'参考（不要动）'!P:P,'参考（不要动）'!Q:Q)&lt;1,"无产业奖励2000元")</f>
        <v>#N/A</v>
      </c>
      <c r="AN823">
        <v>0</v>
      </c>
      <c r="AO823" t="str">
        <f t="shared" si="128"/>
        <v>合格</v>
      </c>
      <c r="AP823" s="31">
        <f t="shared" si="129"/>
        <v>0.36032689450222899</v>
      </c>
      <c r="AQ823" s="31" t="str">
        <f t="shared" si="130"/>
        <v>合格</v>
      </c>
    </row>
    <row r="824" spans="1:43" ht="15">
      <c r="A824" s="18">
        <v>822</v>
      </c>
      <c r="B824" s="19" t="s">
        <v>3061</v>
      </c>
      <c r="C824" s="19" t="s">
        <v>3455</v>
      </c>
      <c r="D824" s="19" t="s">
        <v>3456</v>
      </c>
      <c r="E824" s="19" t="s">
        <v>3457</v>
      </c>
      <c r="F824" s="19" t="s">
        <v>3458</v>
      </c>
      <c r="G824" s="51" t="s">
        <v>3455</v>
      </c>
      <c r="H824" s="19">
        <v>2</v>
      </c>
      <c r="I824" s="19">
        <v>2</v>
      </c>
      <c r="J824" s="19" t="s">
        <v>47</v>
      </c>
      <c r="K824" s="19">
        <f t="shared" si="121"/>
        <v>56500</v>
      </c>
      <c r="L824" s="19"/>
      <c r="M824" s="19">
        <v>56500</v>
      </c>
      <c r="N824" s="19">
        <v>5000</v>
      </c>
      <c r="O824" s="19">
        <f t="shared" si="122"/>
        <v>1247.4100000000001</v>
      </c>
      <c r="P824" s="19"/>
      <c r="Q824" s="19"/>
      <c r="R824" s="19"/>
      <c r="S824" s="19"/>
      <c r="T824" s="19"/>
      <c r="U824" s="19"/>
      <c r="V824" s="19"/>
      <c r="W824" s="19">
        <v>1247.4100000000001</v>
      </c>
      <c r="X824" s="19"/>
      <c r="Y824" s="19">
        <f t="shared" si="123"/>
        <v>0</v>
      </c>
      <c r="Z824" s="19"/>
      <c r="AA824" s="19"/>
      <c r="AB824" s="19">
        <f t="shared" si="124"/>
        <v>62747.41</v>
      </c>
      <c r="AC824" s="19">
        <f t="shared" si="125"/>
        <v>62747.41</v>
      </c>
      <c r="AD824" s="19">
        <f t="shared" si="126"/>
        <v>31373.705000000002</v>
      </c>
      <c r="AE824" s="19" t="s">
        <v>53</v>
      </c>
      <c r="AF824" s="25">
        <v>31093.81</v>
      </c>
      <c r="AG824" s="31">
        <f t="shared" si="127"/>
        <v>9.0016308712248597E-3</v>
      </c>
      <c r="AH824" t="e">
        <f ca="1">IF(_xlfn.XLOOKUP(D824,'参考（不要动）'!A:A,'参考（不要动）'!B:B)&lt;1,"无养老金")</f>
        <v>#NAME?</v>
      </c>
      <c r="AI824" t="e">
        <f>IF(_xlfn.XLOOKUP(D824,'参考（不要动）'!D:D,'参考（不要动）'!E:E)&lt;1,"无公益岗工资")</f>
        <v>#N/A</v>
      </c>
      <c r="AJ824" t="e">
        <f ca="1">IF(_xlfn.XLOOKUP(D824,'参考（不要动）'!G:G,'参考（不要动）'!H:H)&lt;1,"无其他工资")</f>
        <v>#NAME?</v>
      </c>
      <c r="AK824" t="e">
        <f>IF(_xlfn.XLOOKUP(D824,'参考（不要动）'!J:J,'参考（不要动）'!K:K)&lt;1,"无低保金")</f>
        <v>#N/A</v>
      </c>
      <c r="AL824" t="e">
        <f>IF(_xlfn.XLOOKUP(D824,'参考（不要动）'!M:M,'参考（不要动）'!N:N)&lt;1,"无五保金")</f>
        <v>#N/A</v>
      </c>
      <c r="AM824" t="e">
        <f>IF(_xlfn.XLOOKUP(D824,'参考（不要动）'!P:P,'参考（不要动）'!Q:Q)&lt;1,"无产业奖励2000元")</f>
        <v>#N/A</v>
      </c>
      <c r="AN824" t="e">
        <f>_xlfn.XLOOKUP(D824,'参考（不要动）'!S:S,'参考（不要动）'!W:W)</f>
        <v>#N/A</v>
      </c>
      <c r="AO824" t="str">
        <f t="shared" si="128"/>
        <v>合格</v>
      </c>
      <c r="AP824" s="31" t="e">
        <f t="shared" si="129"/>
        <v>#DIV/0!</v>
      </c>
      <c r="AQ824" s="31" t="e">
        <f t="shared" si="130"/>
        <v>#DIV/0!</v>
      </c>
    </row>
    <row r="825" spans="1:43" ht="15">
      <c r="A825" s="18">
        <v>823</v>
      </c>
      <c r="B825" s="19" t="s">
        <v>3061</v>
      </c>
      <c r="C825" s="19" t="s">
        <v>3459</v>
      </c>
      <c r="D825" s="19" t="s">
        <v>3460</v>
      </c>
      <c r="E825" s="19" t="s">
        <v>3461</v>
      </c>
      <c r="F825" s="19" t="s">
        <v>3462</v>
      </c>
      <c r="G825" s="51" t="s">
        <v>3459</v>
      </c>
      <c r="H825" s="19">
        <v>2</v>
      </c>
      <c r="I825" s="19">
        <v>3.92</v>
      </c>
      <c r="J825" s="19" t="s">
        <v>47</v>
      </c>
      <c r="K825" s="19">
        <f t="shared" si="121"/>
        <v>50000</v>
      </c>
      <c r="L825" s="19"/>
      <c r="M825" s="19">
        <v>50000</v>
      </c>
      <c r="N825" s="19"/>
      <c r="O825" s="19">
        <f t="shared" si="122"/>
        <v>1931.92</v>
      </c>
      <c r="P825" s="19"/>
      <c r="Q825" s="19"/>
      <c r="R825" s="19"/>
      <c r="S825" s="19"/>
      <c r="T825" s="19"/>
      <c r="U825" s="19"/>
      <c r="V825" s="19"/>
      <c r="W825" s="19">
        <v>1931.92</v>
      </c>
      <c r="X825" s="19">
        <v>40950</v>
      </c>
      <c r="Y825" s="19">
        <f t="shared" si="123"/>
        <v>11375</v>
      </c>
      <c r="Z825" s="19">
        <v>11375</v>
      </c>
      <c r="AA825" s="19"/>
      <c r="AB825" s="19">
        <f t="shared" si="124"/>
        <v>92881.919999999998</v>
      </c>
      <c r="AC825" s="19">
        <f t="shared" si="125"/>
        <v>81506.92</v>
      </c>
      <c r="AD825" s="19">
        <f t="shared" si="126"/>
        <v>20792.581632653098</v>
      </c>
      <c r="AE825" s="19" t="s">
        <v>53</v>
      </c>
      <c r="AF825" s="25">
        <v>20276.91</v>
      </c>
      <c r="AG825" s="31">
        <f t="shared" si="127"/>
        <v>2.54314702118369E-2</v>
      </c>
      <c r="AH825" t="e">
        <f ca="1">IF(_xlfn.XLOOKUP(D825,'参考（不要动）'!A:A,'参考（不要动）'!B:B)&lt;1,"无养老金")</f>
        <v>#NAME?</v>
      </c>
      <c r="AI825" t="e">
        <f>IF(_xlfn.XLOOKUP(D825,'参考（不要动）'!D:D,'参考（不要动）'!E:E)&lt;1,"无公益岗工资")</f>
        <v>#N/A</v>
      </c>
      <c r="AJ825" t="e">
        <f ca="1">IF(_xlfn.XLOOKUP(D825,'参考（不要动）'!G:G,'参考（不要动）'!H:H)&lt;1,"无其他工资")</f>
        <v>#NAME?</v>
      </c>
      <c r="AK825" t="e">
        <f>IF(_xlfn.XLOOKUP(D825,'参考（不要动）'!J:J,'参考（不要动）'!K:K)&lt;1,"无低保金")</f>
        <v>#N/A</v>
      </c>
      <c r="AL825" t="e">
        <f>IF(_xlfn.XLOOKUP(D825,'参考（不要动）'!M:M,'参考（不要动）'!N:N)&lt;1,"无五保金")</f>
        <v>#N/A</v>
      </c>
      <c r="AM825" t="e">
        <f>IF(_xlfn.XLOOKUP(D825,'参考（不要动）'!P:P,'参考（不要动）'!Q:Q)&lt;1,"无产业奖励2000元")</f>
        <v>#N/A</v>
      </c>
      <c r="AN825" t="e">
        <f>_xlfn.XLOOKUP(D825,'参考（不要动）'!S:S,'参考（不要动）'!W:W)</f>
        <v>#N/A</v>
      </c>
      <c r="AO825" t="str">
        <f t="shared" si="128"/>
        <v>合格</v>
      </c>
      <c r="AP825" s="31">
        <f t="shared" si="129"/>
        <v>0.27777777777777801</v>
      </c>
      <c r="AQ825" s="31" t="str">
        <f t="shared" si="130"/>
        <v>合格</v>
      </c>
    </row>
    <row r="826" spans="1:43" ht="15">
      <c r="A826" s="18">
        <v>824</v>
      </c>
      <c r="B826" s="19" t="s">
        <v>3061</v>
      </c>
      <c r="C826" s="19" t="s">
        <v>3463</v>
      </c>
      <c r="D826" s="19" t="s">
        <v>3464</v>
      </c>
      <c r="E826" s="19" t="s">
        <v>3465</v>
      </c>
      <c r="F826" s="19" t="s">
        <v>3466</v>
      </c>
      <c r="G826" s="51" t="s">
        <v>3463</v>
      </c>
      <c r="H826" s="19">
        <v>1</v>
      </c>
      <c r="I826" s="19">
        <v>1</v>
      </c>
      <c r="J826" s="19" t="s">
        <v>47</v>
      </c>
      <c r="K826" s="19">
        <f t="shared" si="121"/>
        <v>0</v>
      </c>
      <c r="L826" s="19"/>
      <c r="M826" s="19"/>
      <c r="N826" s="19">
        <v>3600</v>
      </c>
      <c r="O826" s="19">
        <f t="shared" si="122"/>
        <v>12673.75</v>
      </c>
      <c r="P826" s="19">
        <v>2045</v>
      </c>
      <c r="Q826" s="19"/>
      <c r="R826" s="19">
        <v>9060</v>
      </c>
      <c r="S826" s="19"/>
      <c r="T826" s="19"/>
      <c r="U826" s="19"/>
      <c r="V826" s="19"/>
      <c r="W826" s="19">
        <v>1568.75</v>
      </c>
      <c r="X826" s="19">
        <v>45000</v>
      </c>
      <c r="Y826" s="19">
        <f t="shared" si="123"/>
        <v>30000</v>
      </c>
      <c r="Z826" s="19">
        <v>30000</v>
      </c>
      <c r="AA826" s="19"/>
      <c r="AB826" s="19">
        <f t="shared" si="124"/>
        <v>61273.75</v>
      </c>
      <c r="AC826" s="19">
        <f t="shared" si="125"/>
        <v>31273.75</v>
      </c>
      <c r="AD826" s="19">
        <f t="shared" si="126"/>
        <v>31273.75</v>
      </c>
      <c r="AE826" s="19" t="s">
        <v>48</v>
      </c>
      <c r="AF826" s="25">
        <v>31269.040000000001</v>
      </c>
      <c r="AG826" s="31">
        <f t="shared" si="127"/>
        <v>1.50628225234901E-4</v>
      </c>
      <c r="AH826" t="e">
        <f ca="1">IF(_xlfn.XLOOKUP(D826,'参考（不要动）'!A:A,'参考（不要动）'!B:B)&lt;1,"无养老金")</f>
        <v>#NAME?</v>
      </c>
      <c r="AI826" t="e">
        <f>IF(_xlfn.XLOOKUP(D826,'参考（不要动）'!D:D,'参考（不要动）'!E:E)&lt;1,"无公益岗工资")</f>
        <v>#N/A</v>
      </c>
      <c r="AJ826" t="e">
        <f ca="1">IF(_xlfn.XLOOKUP(D826,'参考（不要动）'!G:G,'参考（不要动）'!H:H)&lt;1,"无其他工资")</f>
        <v>#NAME?</v>
      </c>
      <c r="AK826" t="b">
        <f>IF(_xlfn.XLOOKUP(D826,'参考（不要动）'!J:J,'参考（不要动）'!K:K)&lt;1,"无低保金")</f>
        <v>0</v>
      </c>
      <c r="AL826" t="e">
        <f>IF(_xlfn.XLOOKUP(D826,'参考（不要动）'!M:M,'参考（不要动）'!N:N)&lt;1,"无五保金")</f>
        <v>#N/A</v>
      </c>
      <c r="AM826" t="e">
        <f>IF(_xlfn.XLOOKUP(D826,'参考（不要动）'!P:P,'参考（不要动）'!Q:Q)&lt;1,"无产业奖励2000元")</f>
        <v>#N/A</v>
      </c>
      <c r="AN826" t="e">
        <f>_xlfn.XLOOKUP(D826,'参考（不要动）'!S:S,'参考（不要动）'!W:W)</f>
        <v>#N/A</v>
      </c>
      <c r="AO826" t="str">
        <f t="shared" si="128"/>
        <v>合格</v>
      </c>
      <c r="AP826" s="31">
        <f t="shared" si="129"/>
        <v>0.66666666666666696</v>
      </c>
      <c r="AQ826" s="31" t="str">
        <f t="shared" si="130"/>
        <v>合格</v>
      </c>
    </row>
    <row r="827" spans="1:43" ht="15">
      <c r="A827" s="18">
        <v>825</v>
      </c>
      <c r="B827" s="19" t="s">
        <v>3061</v>
      </c>
      <c r="C827" s="19" t="s">
        <v>3467</v>
      </c>
      <c r="D827" s="19" t="s">
        <v>3468</v>
      </c>
      <c r="E827" s="19" t="s">
        <v>3469</v>
      </c>
      <c r="F827" s="19" t="s">
        <v>3470</v>
      </c>
      <c r="G827" s="51" t="s">
        <v>3467</v>
      </c>
      <c r="H827" s="19">
        <v>4</v>
      </c>
      <c r="I827" s="19">
        <v>4</v>
      </c>
      <c r="J827" s="19" t="s">
        <v>47</v>
      </c>
      <c r="K827" s="19">
        <f t="shared" si="121"/>
        <v>33000</v>
      </c>
      <c r="L827" s="19"/>
      <c r="M827" s="19">
        <v>33000</v>
      </c>
      <c r="N827" s="19"/>
      <c r="O827" s="19">
        <f t="shared" si="122"/>
        <v>7491.01</v>
      </c>
      <c r="P827" s="19"/>
      <c r="Q827" s="19"/>
      <c r="R827" s="19"/>
      <c r="S827" s="19"/>
      <c r="T827" s="19"/>
      <c r="U827" s="19"/>
      <c r="V827" s="19"/>
      <c r="W827" s="19">
        <v>7491.01</v>
      </c>
      <c r="X827" s="19">
        <v>128475</v>
      </c>
      <c r="Y827" s="19">
        <f t="shared" si="123"/>
        <v>71500</v>
      </c>
      <c r="Z827" s="19">
        <v>71500</v>
      </c>
      <c r="AA827" s="19"/>
      <c r="AB827" s="19">
        <f t="shared" si="124"/>
        <v>168966.01</v>
      </c>
      <c r="AC827" s="19">
        <f t="shared" si="125"/>
        <v>97466.01</v>
      </c>
      <c r="AD827" s="19">
        <f t="shared" si="126"/>
        <v>24366.502499999999</v>
      </c>
      <c r="AE827" s="19" t="s">
        <v>53</v>
      </c>
      <c r="AF827" s="25">
        <v>24160.05</v>
      </c>
      <c r="AG827" s="31">
        <f t="shared" si="127"/>
        <v>8.5452016862547706E-3</v>
      </c>
      <c r="AH827" t="e">
        <f ca="1">IF(_xlfn.XLOOKUP(D827,'参考（不要动）'!A:A,'参考（不要动）'!B:B)&lt;1,"无养老金")</f>
        <v>#NAME?</v>
      </c>
      <c r="AI827" t="e">
        <f>IF(_xlfn.XLOOKUP(D827,'参考（不要动）'!D:D,'参考（不要动）'!E:E)&lt;1,"无公益岗工资")</f>
        <v>#N/A</v>
      </c>
      <c r="AJ827" t="e">
        <f ca="1">IF(_xlfn.XLOOKUP(D827,'参考（不要动）'!G:G,'参考（不要动）'!H:H)&lt;1,"无其他工资")</f>
        <v>#NAME?</v>
      </c>
      <c r="AK827" t="e">
        <f>IF(_xlfn.XLOOKUP(D827,'参考（不要动）'!J:J,'参考（不要动）'!K:K)&lt;1,"无低保金")</f>
        <v>#N/A</v>
      </c>
      <c r="AL827" t="e">
        <f>IF(_xlfn.XLOOKUP(D827,'参考（不要动）'!M:M,'参考（不要动）'!N:N)&lt;1,"无五保金")</f>
        <v>#N/A</v>
      </c>
      <c r="AM827" t="e">
        <f>IF(_xlfn.XLOOKUP(D827,'参考（不要动）'!P:P,'参考（不要动）'!Q:Q)&lt;1,"无产业奖励2000元")</f>
        <v>#N/A</v>
      </c>
      <c r="AN827" t="e">
        <f>_xlfn.XLOOKUP(D827,'参考（不要动）'!S:S,'参考（不要动）'!W:W)</f>
        <v>#N/A</v>
      </c>
      <c r="AO827" t="str">
        <f t="shared" si="128"/>
        <v>合格</v>
      </c>
      <c r="AP827" s="31">
        <f t="shared" si="129"/>
        <v>0.55652850749173</v>
      </c>
      <c r="AQ827" s="31" t="str">
        <f t="shared" si="130"/>
        <v>合格</v>
      </c>
    </row>
    <row r="828" spans="1:43" ht="15">
      <c r="A828" s="18">
        <v>826</v>
      </c>
      <c r="B828" s="19" t="s">
        <v>3061</v>
      </c>
      <c r="C828" s="19" t="s">
        <v>3471</v>
      </c>
      <c r="D828" s="19" t="s">
        <v>3472</v>
      </c>
      <c r="E828" s="19" t="s">
        <v>3473</v>
      </c>
      <c r="F828" s="19" t="s">
        <v>3474</v>
      </c>
      <c r="G828" s="51" t="s">
        <v>3475</v>
      </c>
      <c r="H828" s="19">
        <v>2</v>
      </c>
      <c r="I828" s="19">
        <v>2</v>
      </c>
      <c r="J828" s="19" t="s">
        <v>47</v>
      </c>
      <c r="K828" s="19">
        <f t="shared" si="121"/>
        <v>0</v>
      </c>
      <c r="L828" s="19"/>
      <c r="M828" s="19"/>
      <c r="N828" s="19">
        <v>6825</v>
      </c>
      <c r="O828" s="19">
        <f t="shared" si="122"/>
        <v>20979.95</v>
      </c>
      <c r="P828" s="19">
        <v>8590</v>
      </c>
      <c r="Q828" s="19"/>
      <c r="R828" s="19">
        <v>8880</v>
      </c>
      <c r="S828" s="19"/>
      <c r="T828" s="19"/>
      <c r="U828" s="19"/>
      <c r="V828" s="19"/>
      <c r="W828" s="19">
        <v>3509.95</v>
      </c>
      <c r="X828" s="19"/>
      <c r="Y828" s="19">
        <f t="shared" si="123"/>
        <v>0</v>
      </c>
      <c r="Z828" s="19"/>
      <c r="AA828" s="19"/>
      <c r="AB828" s="19">
        <f t="shared" si="124"/>
        <v>27804.95</v>
      </c>
      <c r="AC828" s="19">
        <f t="shared" si="125"/>
        <v>27804.95</v>
      </c>
      <c r="AD828" s="19">
        <f t="shared" si="126"/>
        <v>13902.475</v>
      </c>
      <c r="AE828" s="19" t="s">
        <v>53</v>
      </c>
      <c r="AF828" s="25">
        <v>13730.68</v>
      </c>
      <c r="AG828" s="31">
        <f t="shared" si="127"/>
        <v>1.2511761981198299E-2</v>
      </c>
      <c r="AH828" t="e">
        <f ca="1">IF(_xlfn.XLOOKUP(D828,'参考（不要动）'!A:A,'参考（不要动）'!B:B)&lt;1,"无养老金")</f>
        <v>#NAME?</v>
      </c>
      <c r="AI828" t="e">
        <f>IF(_xlfn.XLOOKUP(D828,'参考（不要动）'!D:D,'参考（不要动）'!E:E)&lt;1,"无公益岗工资")</f>
        <v>#N/A</v>
      </c>
      <c r="AJ828" t="e">
        <f ca="1">IF(_xlfn.XLOOKUP(D828,'参考（不要动）'!G:G,'参考（不要动）'!H:H)&lt;1,"无其他工资")</f>
        <v>#NAME?</v>
      </c>
      <c r="AK828" t="b">
        <f>IF(_xlfn.XLOOKUP(D828,'参考（不要动）'!J:J,'参考（不要动）'!K:K)&lt;1,"无低保金")</f>
        <v>0</v>
      </c>
      <c r="AL828" t="e">
        <f>IF(_xlfn.XLOOKUP(D828,'参考（不要动）'!M:M,'参考（不要动）'!N:N)&lt;1,"无五保金")</f>
        <v>#N/A</v>
      </c>
      <c r="AM828" t="e">
        <f>IF(_xlfn.XLOOKUP(D828,'参考（不要动）'!P:P,'参考（不要动）'!Q:Q)&lt;1,"无产业奖励2000元")</f>
        <v>#N/A</v>
      </c>
      <c r="AN828" t="e">
        <f>_xlfn.XLOOKUP(D828,'参考（不要动）'!S:S,'参考（不要动）'!W:W)</f>
        <v>#N/A</v>
      </c>
      <c r="AO828" t="str">
        <f t="shared" si="128"/>
        <v>合格</v>
      </c>
      <c r="AP828" s="31" t="e">
        <f t="shared" si="129"/>
        <v>#DIV/0!</v>
      </c>
      <c r="AQ828" s="31" t="e">
        <f t="shared" si="130"/>
        <v>#DIV/0!</v>
      </c>
    </row>
    <row r="829" spans="1:43" ht="15">
      <c r="A829" s="18">
        <v>827</v>
      </c>
      <c r="B829" s="19" t="s">
        <v>3061</v>
      </c>
      <c r="C829" s="19" t="s">
        <v>3476</v>
      </c>
      <c r="D829" s="19" t="s">
        <v>3477</v>
      </c>
      <c r="E829" s="19" t="s">
        <v>3478</v>
      </c>
      <c r="F829" s="19" t="s">
        <v>3479</v>
      </c>
      <c r="G829" s="51" t="s">
        <v>3476</v>
      </c>
      <c r="H829" s="19">
        <v>3</v>
      </c>
      <c r="I829" s="19">
        <v>3</v>
      </c>
      <c r="J829" s="19" t="s">
        <v>47</v>
      </c>
      <c r="K829" s="19">
        <f t="shared" si="121"/>
        <v>50000</v>
      </c>
      <c r="L829" s="19"/>
      <c r="M829" s="19">
        <v>50000</v>
      </c>
      <c r="N829" s="19">
        <v>2275</v>
      </c>
      <c r="O829" s="19">
        <f t="shared" si="122"/>
        <v>375.46</v>
      </c>
      <c r="P829" s="19"/>
      <c r="Q829" s="19"/>
      <c r="R829" s="19"/>
      <c r="S829" s="19"/>
      <c r="T829" s="19"/>
      <c r="U829" s="19"/>
      <c r="V829" s="19"/>
      <c r="W829" s="19">
        <v>375.46</v>
      </c>
      <c r="X829" s="19"/>
      <c r="Y829" s="19">
        <f t="shared" si="123"/>
        <v>0</v>
      </c>
      <c r="Z829" s="19"/>
      <c r="AA829" s="19"/>
      <c r="AB829" s="19">
        <f t="shared" si="124"/>
        <v>52650.46</v>
      </c>
      <c r="AC829" s="19">
        <f t="shared" si="125"/>
        <v>52650.46</v>
      </c>
      <c r="AD829" s="19">
        <f t="shared" si="126"/>
        <v>17550.153333333299</v>
      </c>
      <c r="AE829" s="19" t="s">
        <v>53</v>
      </c>
      <c r="AF829" s="25">
        <v>17341.669999999998</v>
      </c>
      <c r="AG829" s="31">
        <f t="shared" si="127"/>
        <v>1.2022102446494499E-2</v>
      </c>
      <c r="AH829" t="e">
        <f ca="1">IF(_xlfn.XLOOKUP(D829,'参考（不要动）'!A:A,'参考（不要动）'!B:B)&lt;1,"无养老金")</f>
        <v>#NAME?</v>
      </c>
      <c r="AI829" t="e">
        <f>IF(_xlfn.XLOOKUP(D829,'参考（不要动）'!D:D,'参考（不要动）'!E:E)&lt;1,"无公益岗工资")</f>
        <v>#N/A</v>
      </c>
      <c r="AJ829" t="e">
        <f ca="1">IF(_xlfn.XLOOKUP(D829,'参考（不要动）'!G:G,'参考（不要动）'!H:H)&lt;1,"无其他工资")</f>
        <v>#NAME?</v>
      </c>
      <c r="AK829" t="e">
        <f>IF(_xlfn.XLOOKUP(D829,'参考（不要动）'!J:J,'参考（不要动）'!K:K)&lt;1,"无低保金")</f>
        <v>#N/A</v>
      </c>
      <c r="AL829" t="e">
        <f>IF(_xlfn.XLOOKUP(D829,'参考（不要动）'!M:M,'参考（不要动）'!N:N)&lt;1,"无五保金")</f>
        <v>#N/A</v>
      </c>
      <c r="AM829" t="e">
        <f>IF(_xlfn.XLOOKUP(D829,'参考（不要动）'!P:P,'参考（不要动）'!Q:Q)&lt;1,"无产业奖励2000元")</f>
        <v>#N/A</v>
      </c>
      <c r="AN829" t="e">
        <f>_xlfn.XLOOKUP(D829,'参考（不要动）'!S:S,'参考（不要动）'!W:W)</f>
        <v>#N/A</v>
      </c>
      <c r="AO829" t="str">
        <f t="shared" si="128"/>
        <v>合格</v>
      </c>
      <c r="AP829" s="31" t="e">
        <f t="shared" si="129"/>
        <v>#DIV/0!</v>
      </c>
      <c r="AQ829" s="31" t="e">
        <f t="shared" si="130"/>
        <v>#DIV/0!</v>
      </c>
    </row>
    <row r="830" spans="1:43" ht="15">
      <c r="A830" s="18">
        <v>828</v>
      </c>
      <c r="B830" s="19" t="s">
        <v>3061</v>
      </c>
      <c r="C830" s="19" t="s">
        <v>3480</v>
      </c>
      <c r="D830" s="19" t="s">
        <v>3481</v>
      </c>
      <c r="E830" s="19" t="s">
        <v>3482</v>
      </c>
      <c r="F830" s="19" t="s">
        <v>3483</v>
      </c>
      <c r="G830" s="51" t="s">
        <v>3480</v>
      </c>
      <c r="H830" s="19">
        <v>3</v>
      </c>
      <c r="I830" s="19">
        <v>3</v>
      </c>
      <c r="J830" s="19" t="s">
        <v>47</v>
      </c>
      <c r="K830" s="19">
        <f t="shared" si="121"/>
        <v>30000</v>
      </c>
      <c r="L830" s="19"/>
      <c r="M830" s="19">
        <v>30000</v>
      </c>
      <c r="N830" s="19"/>
      <c r="O830" s="19">
        <f t="shared" si="122"/>
        <v>5848.96</v>
      </c>
      <c r="P830" s="19"/>
      <c r="Q830" s="19"/>
      <c r="R830" s="19">
        <v>3480</v>
      </c>
      <c r="S830" s="19"/>
      <c r="T830" s="19"/>
      <c r="U830" s="19"/>
      <c r="V830" s="19"/>
      <c r="W830" s="19">
        <v>2368.96</v>
      </c>
      <c r="X830" s="19">
        <v>113700</v>
      </c>
      <c r="Y830" s="19">
        <f t="shared" si="123"/>
        <v>59400</v>
      </c>
      <c r="Z830" s="19">
        <v>59400</v>
      </c>
      <c r="AA830" s="19"/>
      <c r="AB830" s="19">
        <f t="shared" si="124"/>
        <v>149548.96</v>
      </c>
      <c r="AC830" s="19">
        <f t="shared" si="125"/>
        <v>90148.96</v>
      </c>
      <c r="AD830" s="19">
        <f t="shared" si="126"/>
        <v>30049.653333333299</v>
      </c>
      <c r="AE830" s="19" t="s">
        <v>53</v>
      </c>
      <c r="AF830" s="25">
        <v>29942.77</v>
      </c>
      <c r="AG830" s="31">
        <f t="shared" si="127"/>
        <v>3.5695873605981901E-3</v>
      </c>
      <c r="AH830" t="e">
        <f ca="1">IF(_xlfn.XLOOKUP(D830,'参考（不要动）'!A:A,'参考（不要动）'!B:B)&lt;1,"无养老金")</f>
        <v>#NAME?</v>
      </c>
      <c r="AI830" t="e">
        <f>IF(_xlfn.XLOOKUP(D830,'参考（不要动）'!D:D,'参考（不要动）'!E:E)&lt;1,"无公益岗工资")</f>
        <v>#N/A</v>
      </c>
      <c r="AJ830" t="e">
        <f ca="1">IF(_xlfn.XLOOKUP(D830,'参考（不要动）'!G:G,'参考（不要动）'!H:H)&lt;1,"无其他工资")</f>
        <v>#NAME?</v>
      </c>
      <c r="AK830" t="e">
        <f>IF(_xlfn.XLOOKUP(D830,'参考（不要动）'!J:J,'参考（不要动）'!K:K)&lt;1,"无低保金")</f>
        <v>#N/A</v>
      </c>
      <c r="AL830" t="e">
        <f>IF(_xlfn.XLOOKUP(D830,'参考（不要动）'!M:M,'参考（不要动）'!N:N)&lt;1,"无五保金")</f>
        <v>#N/A</v>
      </c>
      <c r="AM830" t="e">
        <f>IF(_xlfn.XLOOKUP(D830,'参考（不要动）'!P:P,'参考（不要动）'!Q:Q)&lt;1,"无产业奖励2000元")</f>
        <v>#N/A</v>
      </c>
      <c r="AN830" t="e">
        <f>_xlfn.XLOOKUP(D830,'参考（不要动）'!S:S,'参考（不要动）'!W:W)</f>
        <v>#N/A</v>
      </c>
      <c r="AO830" t="str">
        <f t="shared" si="128"/>
        <v>合格</v>
      </c>
      <c r="AP830" s="31">
        <f t="shared" si="129"/>
        <v>0.52242744063324498</v>
      </c>
      <c r="AQ830" s="31" t="str">
        <f t="shared" si="130"/>
        <v>合格</v>
      </c>
    </row>
    <row r="831" spans="1:43" ht="15">
      <c r="A831" s="18">
        <v>829</v>
      </c>
      <c r="B831" s="19" t="s">
        <v>3061</v>
      </c>
      <c r="C831" s="19" t="s">
        <v>3484</v>
      </c>
      <c r="D831" s="19" t="s">
        <v>3485</v>
      </c>
      <c r="E831" s="19" t="s">
        <v>3486</v>
      </c>
      <c r="F831" s="19" t="s">
        <v>3487</v>
      </c>
      <c r="G831" s="51" t="s">
        <v>3484</v>
      </c>
      <c r="H831" s="19">
        <v>1</v>
      </c>
      <c r="I831" s="19">
        <v>1</v>
      </c>
      <c r="J831" s="19" t="s">
        <v>47</v>
      </c>
      <c r="K831" s="19">
        <f t="shared" si="121"/>
        <v>500</v>
      </c>
      <c r="L831" s="19"/>
      <c r="M831" s="19">
        <v>500</v>
      </c>
      <c r="N831" s="19">
        <v>10920</v>
      </c>
      <c r="O831" s="19">
        <f t="shared" si="122"/>
        <v>6819.75</v>
      </c>
      <c r="P831" s="19">
        <v>4295</v>
      </c>
      <c r="Q831" s="19"/>
      <c r="R831" s="19"/>
      <c r="S831" s="19"/>
      <c r="T831" s="19"/>
      <c r="U831" s="19"/>
      <c r="V831" s="19"/>
      <c r="W831" s="19">
        <v>2524.75</v>
      </c>
      <c r="X831" s="19"/>
      <c r="Y831" s="19">
        <f t="shared" si="123"/>
        <v>0</v>
      </c>
      <c r="Z831" s="19"/>
      <c r="AA831" s="19"/>
      <c r="AB831" s="19">
        <f t="shared" si="124"/>
        <v>18239.75</v>
      </c>
      <c r="AC831" s="19">
        <f t="shared" si="125"/>
        <v>18239.75</v>
      </c>
      <c r="AD831" s="19">
        <f t="shared" si="126"/>
        <v>18239.75</v>
      </c>
      <c r="AE831" s="19" t="s">
        <v>53</v>
      </c>
      <c r="AF831" s="25">
        <v>17980.29</v>
      </c>
      <c r="AG831" s="31">
        <f t="shared" si="127"/>
        <v>1.44302455633362E-2</v>
      </c>
      <c r="AH831" t="e">
        <f ca="1">IF(_xlfn.XLOOKUP(D831,'参考（不要动）'!A:A,'参考（不要动）'!B:B)&lt;1,"无养老金")</f>
        <v>#NAME?</v>
      </c>
      <c r="AI831" t="e">
        <f>IF(_xlfn.XLOOKUP(D831,'参考（不要动）'!D:D,'参考（不要动）'!E:E)&lt;1,"无公益岗工资")</f>
        <v>#N/A</v>
      </c>
      <c r="AJ831" t="e">
        <f ca="1">IF(_xlfn.XLOOKUP(D831,'参考（不要动）'!G:G,'参考（不要动）'!H:H)&lt;1,"无其他工资")</f>
        <v>#NAME?</v>
      </c>
      <c r="AK831" t="b">
        <f>IF(_xlfn.XLOOKUP(D831,'参考（不要动）'!J:J,'参考（不要动）'!K:K)&lt;1,"无低保金")</f>
        <v>0</v>
      </c>
      <c r="AL831" t="e">
        <f>IF(_xlfn.XLOOKUP(D831,'参考（不要动）'!M:M,'参考（不要动）'!N:N)&lt;1,"无五保金")</f>
        <v>#N/A</v>
      </c>
      <c r="AM831" t="e">
        <f>IF(_xlfn.XLOOKUP(D831,'参考（不要动）'!P:P,'参考（不要动）'!Q:Q)&lt;1,"无产业奖励2000元")</f>
        <v>#N/A</v>
      </c>
      <c r="AN831" t="e">
        <f>_xlfn.XLOOKUP(D831,'参考（不要动）'!S:S,'参考（不要动）'!W:W)</f>
        <v>#N/A</v>
      </c>
      <c r="AO831" t="str">
        <f t="shared" si="128"/>
        <v>合格</v>
      </c>
      <c r="AP831" s="31" t="e">
        <f t="shared" si="129"/>
        <v>#DIV/0!</v>
      </c>
      <c r="AQ831" s="31" t="e">
        <f t="shared" si="130"/>
        <v>#DIV/0!</v>
      </c>
    </row>
    <row r="832" spans="1:43" ht="15">
      <c r="A832" s="18">
        <v>830</v>
      </c>
      <c r="B832" s="19" t="s">
        <v>3061</v>
      </c>
      <c r="C832" s="19" t="s">
        <v>3488</v>
      </c>
      <c r="D832" s="19" t="s">
        <v>3489</v>
      </c>
      <c r="E832" s="19" t="s">
        <v>3490</v>
      </c>
      <c r="F832" s="19" t="s">
        <v>3491</v>
      </c>
      <c r="G832" s="51" t="s">
        <v>3488</v>
      </c>
      <c r="H832" s="19">
        <v>4</v>
      </c>
      <c r="I832" s="19">
        <v>4</v>
      </c>
      <c r="J832" s="19" t="s">
        <v>47</v>
      </c>
      <c r="K832" s="19">
        <f t="shared" si="121"/>
        <v>42500</v>
      </c>
      <c r="L832" s="19"/>
      <c r="M832" s="19">
        <v>42500</v>
      </c>
      <c r="N832" s="19"/>
      <c r="O832" s="19">
        <f t="shared" si="122"/>
        <v>4323.7700000000004</v>
      </c>
      <c r="P832" s="19"/>
      <c r="Q832" s="19"/>
      <c r="R832" s="19">
        <v>1740</v>
      </c>
      <c r="S832" s="19"/>
      <c r="T832" s="19"/>
      <c r="U832" s="19"/>
      <c r="V832" s="19"/>
      <c r="W832" s="19">
        <v>2583.77</v>
      </c>
      <c r="X832" s="19">
        <v>62760</v>
      </c>
      <c r="Y832" s="19">
        <f t="shared" si="123"/>
        <v>29100</v>
      </c>
      <c r="Z832" s="19">
        <v>29100</v>
      </c>
      <c r="AA832" s="19"/>
      <c r="AB832" s="19">
        <f t="shared" si="124"/>
        <v>109583.77</v>
      </c>
      <c r="AC832" s="19">
        <f t="shared" si="125"/>
        <v>80483.77</v>
      </c>
      <c r="AD832" s="19">
        <f t="shared" si="126"/>
        <v>20120.942500000001</v>
      </c>
      <c r="AE832" s="19" t="s">
        <v>53</v>
      </c>
      <c r="AF832" s="25">
        <v>19997.39</v>
      </c>
      <c r="AG832" s="31">
        <f t="shared" si="127"/>
        <v>6.1784312852828102E-3</v>
      </c>
      <c r="AH832" t="e">
        <f ca="1">IF(_xlfn.XLOOKUP(D832,'参考（不要动）'!A:A,'参考（不要动）'!B:B)&lt;1,"无养老金")</f>
        <v>#NAME?</v>
      </c>
      <c r="AI832" t="e">
        <f>IF(_xlfn.XLOOKUP(D832,'参考（不要动）'!D:D,'参考（不要动）'!E:E)&lt;1,"无公益岗工资")</f>
        <v>#N/A</v>
      </c>
      <c r="AJ832" t="e">
        <f ca="1">IF(_xlfn.XLOOKUP(D832,'参考（不要动）'!G:G,'参考（不要动）'!H:H)&lt;1,"无其他工资")</f>
        <v>#NAME?</v>
      </c>
      <c r="AK832" t="e">
        <f>IF(_xlfn.XLOOKUP(D832,'参考（不要动）'!J:J,'参考（不要动）'!K:K)&lt;1,"无低保金")</f>
        <v>#N/A</v>
      </c>
      <c r="AL832" t="e">
        <f>IF(_xlfn.XLOOKUP(D832,'参考（不要动）'!M:M,'参考（不要动）'!N:N)&lt;1,"无五保金")</f>
        <v>#N/A</v>
      </c>
      <c r="AM832" t="e">
        <f>IF(_xlfn.XLOOKUP(D832,'参考（不要动）'!P:P,'参考（不要动）'!Q:Q)&lt;1,"无产业奖励2000元")</f>
        <v>#N/A</v>
      </c>
      <c r="AN832" t="e">
        <f>_xlfn.XLOOKUP(D832,'参考（不要动）'!S:S,'参考（不要动）'!W:W)</f>
        <v>#N/A</v>
      </c>
      <c r="AO832" t="str">
        <f t="shared" si="128"/>
        <v>合格</v>
      </c>
      <c r="AP832" s="31">
        <f t="shared" si="129"/>
        <v>0.463671128107075</v>
      </c>
      <c r="AQ832" s="31" t="str">
        <f t="shared" si="130"/>
        <v>合格</v>
      </c>
    </row>
    <row r="833" spans="1:43" ht="15">
      <c r="A833" s="18">
        <v>831</v>
      </c>
      <c r="B833" s="19" t="s">
        <v>3061</v>
      </c>
      <c r="C833" s="19" t="s">
        <v>3492</v>
      </c>
      <c r="D833" s="19" t="s">
        <v>3493</v>
      </c>
      <c r="E833" s="19" t="s">
        <v>3494</v>
      </c>
      <c r="F833" s="19" t="s">
        <v>3495</v>
      </c>
      <c r="G833" s="51" t="s">
        <v>3492</v>
      </c>
      <c r="H833" s="19">
        <v>3</v>
      </c>
      <c r="I833" s="19">
        <v>3</v>
      </c>
      <c r="J833" s="19" t="s">
        <v>47</v>
      </c>
      <c r="K833" s="19">
        <f t="shared" si="121"/>
        <v>52000</v>
      </c>
      <c r="L833" s="19"/>
      <c r="M833" s="19">
        <v>52000</v>
      </c>
      <c r="N833" s="19">
        <v>6500</v>
      </c>
      <c r="O833" s="19">
        <f t="shared" si="122"/>
        <v>880.8</v>
      </c>
      <c r="P833" s="19"/>
      <c r="Q833" s="19"/>
      <c r="R833" s="19"/>
      <c r="S833" s="19"/>
      <c r="T833" s="19"/>
      <c r="U833" s="19"/>
      <c r="V833" s="19"/>
      <c r="W833" s="19">
        <v>880.8</v>
      </c>
      <c r="X833" s="19"/>
      <c r="Y833" s="19">
        <f t="shared" si="123"/>
        <v>0</v>
      </c>
      <c r="Z833" s="19"/>
      <c r="AA833" s="19"/>
      <c r="AB833" s="19">
        <f t="shared" si="124"/>
        <v>59380.800000000003</v>
      </c>
      <c r="AC833" s="19">
        <f t="shared" si="125"/>
        <v>59380.800000000003</v>
      </c>
      <c r="AD833" s="19">
        <f t="shared" si="126"/>
        <v>19793.599999999999</v>
      </c>
      <c r="AE833" s="19" t="s">
        <v>53</v>
      </c>
      <c r="AF833" s="25">
        <v>19612.29</v>
      </c>
      <c r="AG833" s="31">
        <f t="shared" si="127"/>
        <v>9.2447133914498308E-3</v>
      </c>
      <c r="AH833" t="e">
        <f ca="1">IF(_xlfn.XLOOKUP(D833,'参考（不要动）'!A:A,'参考（不要动）'!B:B)&lt;1,"无养老金")</f>
        <v>#NAME?</v>
      </c>
      <c r="AI833" t="e">
        <f>IF(_xlfn.XLOOKUP(D833,'参考（不要动）'!D:D,'参考（不要动）'!E:E)&lt;1,"无公益岗工资")</f>
        <v>#N/A</v>
      </c>
      <c r="AJ833" t="e">
        <f ca="1">IF(_xlfn.XLOOKUP(D833,'参考（不要动）'!G:G,'参考（不要动）'!H:H)&lt;1,"无其他工资")</f>
        <v>#NAME?</v>
      </c>
      <c r="AK833" t="e">
        <f>IF(_xlfn.XLOOKUP(D833,'参考（不要动）'!J:J,'参考（不要动）'!K:K)&lt;1,"无低保金")</f>
        <v>#N/A</v>
      </c>
      <c r="AL833" t="e">
        <f>IF(_xlfn.XLOOKUP(D833,'参考（不要动）'!M:M,'参考（不要动）'!N:N)&lt;1,"无五保金")</f>
        <v>#N/A</v>
      </c>
      <c r="AM833" t="e">
        <f>IF(_xlfn.XLOOKUP(D833,'参考（不要动）'!P:P,'参考（不要动）'!Q:Q)&lt;1,"无产业奖励2000元")</f>
        <v>#N/A</v>
      </c>
      <c r="AN833" t="e">
        <f>_xlfn.XLOOKUP(D833,'参考（不要动）'!S:S,'参考（不要动）'!W:W)</f>
        <v>#N/A</v>
      </c>
      <c r="AO833" t="str">
        <f t="shared" si="128"/>
        <v>合格</v>
      </c>
      <c r="AP833" s="31" t="e">
        <f t="shared" si="129"/>
        <v>#DIV/0!</v>
      </c>
      <c r="AQ833" s="31" t="e">
        <f t="shared" si="130"/>
        <v>#DIV/0!</v>
      </c>
    </row>
    <row r="834" spans="1:43" ht="15">
      <c r="A834" s="18">
        <v>832</v>
      </c>
      <c r="B834" s="19" t="s">
        <v>3061</v>
      </c>
      <c r="C834" s="19" t="s">
        <v>3496</v>
      </c>
      <c r="D834" s="19" t="s">
        <v>3497</v>
      </c>
      <c r="E834" s="19" t="s">
        <v>3498</v>
      </c>
      <c r="F834" s="19" t="s">
        <v>3499</v>
      </c>
      <c r="G834" s="51" t="s">
        <v>3496</v>
      </c>
      <c r="H834" s="19">
        <v>1</v>
      </c>
      <c r="I834" s="19">
        <v>1</v>
      </c>
      <c r="J834" s="19" t="s">
        <v>47</v>
      </c>
      <c r="K834" s="19">
        <f t="shared" si="121"/>
        <v>0</v>
      </c>
      <c r="L834" s="19"/>
      <c r="M834" s="19"/>
      <c r="N834" s="19">
        <v>7200</v>
      </c>
      <c r="O834" s="19">
        <f t="shared" si="122"/>
        <v>7215.35</v>
      </c>
      <c r="P834" s="19"/>
      <c r="Q834" s="19"/>
      <c r="R834" s="19">
        <v>4860</v>
      </c>
      <c r="S834" s="19"/>
      <c r="T834" s="19"/>
      <c r="U834" s="19"/>
      <c r="V834" s="19"/>
      <c r="W834" s="19">
        <v>2355.35</v>
      </c>
      <c r="X834" s="19"/>
      <c r="Y834" s="19">
        <f t="shared" si="123"/>
        <v>0</v>
      </c>
      <c r="Z834" s="19"/>
      <c r="AA834" s="19"/>
      <c r="AB834" s="19">
        <f t="shared" si="124"/>
        <v>14415.35</v>
      </c>
      <c r="AC834" s="19">
        <f t="shared" si="125"/>
        <v>14415.35</v>
      </c>
      <c r="AD834" s="19">
        <f t="shared" si="126"/>
        <v>14415.35</v>
      </c>
      <c r="AE834" s="19" t="s">
        <v>53</v>
      </c>
      <c r="AF834" s="25">
        <v>14260</v>
      </c>
      <c r="AG834" s="31">
        <f t="shared" si="127"/>
        <v>1.08941093969145E-2</v>
      </c>
      <c r="AH834" t="e">
        <f ca="1">IF(_xlfn.XLOOKUP(D834,'参考（不要动）'!A:A,'参考（不要动）'!B:B)&lt;1,"无养老金")</f>
        <v>#NAME?</v>
      </c>
      <c r="AI834" t="e">
        <f>IF(_xlfn.XLOOKUP(D834,'参考（不要动）'!D:D,'参考（不要动）'!E:E)&lt;1,"无公益岗工资")</f>
        <v>#N/A</v>
      </c>
      <c r="AJ834" t="e">
        <f ca="1">IF(_xlfn.XLOOKUP(D834,'参考（不要动）'!G:G,'参考（不要动）'!H:H)&lt;1,"无其他工资")</f>
        <v>#NAME?</v>
      </c>
      <c r="AK834" t="e">
        <f>IF(_xlfn.XLOOKUP(D834,'参考（不要动）'!J:J,'参考（不要动）'!K:K)&lt;1,"无低保金")</f>
        <v>#N/A</v>
      </c>
      <c r="AL834" t="e">
        <f>IF(_xlfn.XLOOKUP(D834,'参考（不要动）'!M:M,'参考（不要动）'!N:N)&lt;1,"无五保金")</f>
        <v>#N/A</v>
      </c>
      <c r="AM834" t="e">
        <f>IF(_xlfn.XLOOKUP(D834,'参考（不要动）'!P:P,'参考（不要动）'!Q:Q)&lt;1,"无产业奖励2000元")</f>
        <v>#N/A</v>
      </c>
      <c r="AN834" t="e">
        <f>_xlfn.XLOOKUP(D834,'参考（不要动）'!S:S,'参考（不要动）'!W:W)</f>
        <v>#N/A</v>
      </c>
      <c r="AO834" t="str">
        <f t="shared" si="128"/>
        <v>合格</v>
      </c>
      <c r="AP834" s="31" t="e">
        <f t="shared" si="129"/>
        <v>#DIV/0!</v>
      </c>
      <c r="AQ834" s="31" t="e">
        <f t="shared" si="130"/>
        <v>#DIV/0!</v>
      </c>
    </row>
    <row r="835" spans="1:43" ht="15">
      <c r="A835" s="18">
        <v>833</v>
      </c>
      <c r="B835" s="19" t="s">
        <v>3061</v>
      </c>
      <c r="C835" s="19" t="s">
        <v>3500</v>
      </c>
      <c r="D835" s="19" t="s">
        <v>3501</v>
      </c>
      <c r="E835" s="19" t="s">
        <v>3502</v>
      </c>
      <c r="F835" s="19" t="s">
        <v>3503</v>
      </c>
      <c r="G835" s="51" t="s">
        <v>3500</v>
      </c>
      <c r="H835" s="19">
        <v>6</v>
      </c>
      <c r="I835" s="19">
        <v>6</v>
      </c>
      <c r="J835" s="19" t="s">
        <v>47</v>
      </c>
      <c r="K835" s="19">
        <f t="shared" si="121"/>
        <v>0</v>
      </c>
      <c r="L835" s="19"/>
      <c r="M835" s="19"/>
      <c r="N835" s="19"/>
      <c r="O835" s="19">
        <f t="shared" si="122"/>
        <v>2250.59</v>
      </c>
      <c r="P835" s="19"/>
      <c r="Q835" s="19"/>
      <c r="R835" s="19"/>
      <c r="S835" s="19"/>
      <c r="T835" s="19"/>
      <c r="U835" s="19"/>
      <c r="V835" s="19"/>
      <c r="W835" s="19">
        <v>2250.59</v>
      </c>
      <c r="X835" s="19">
        <v>255000</v>
      </c>
      <c r="Y835" s="19">
        <f t="shared" si="123"/>
        <v>111000</v>
      </c>
      <c r="Z835" s="19">
        <v>111000</v>
      </c>
      <c r="AA835" s="19"/>
      <c r="AB835" s="19">
        <f t="shared" si="124"/>
        <v>257250.59</v>
      </c>
      <c r="AC835" s="19">
        <f t="shared" si="125"/>
        <v>146250.59</v>
      </c>
      <c r="AD835" s="19">
        <f t="shared" si="126"/>
        <v>24375.098333333299</v>
      </c>
      <c r="AE835" s="19" t="s">
        <v>53</v>
      </c>
      <c r="AF835" s="25">
        <v>24354</v>
      </c>
      <c r="AG835" s="31">
        <f t="shared" si="127"/>
        <v>8.6631901672410295E-4</v>
      </c>
      <c r="AH835" t="e">
        <f ca="1">IF(_xlfn.XLOOKUP(D835,'参考（不要动）'!A:A,'参考（不要动）'!B:B)&lt;1,"无养老金")</f>
        <v>#NAME?</v>
      </c>
      <c r="AI835" t="e">
        <f>IF(_xlfn.XLOOKUP(D835,'参考（不要动）'!D:D,'参考（不要动）'!E:E)&lt;1,"无公益岗工资")</f>
        <v>#N/A</v>
      </c>
      <c r="AJ835" t="e">
        <f ca="1">IF(_xlfn.XLOOKUP(D835,'参考（不要动）'!G:G,'参考（不要动）'!H:H)&lt;1,"无其他工资")</f>
        <v>#NAME?</v>
      </c>
      <c r="AK835" t="e">
        <f>IF(_xlfn.XLOOKUP(D835,'参考（不要动）'!J:J,'参考（不要动）'!K:K)&lt;1,"无低保金")</f>
        <v>#N/A</v>
      </c>
      <c r="AL835" t="e">
        <f>IF(_xlfn.XLOOKUP(D835,'参考（不要动）'!M:M,'参考（不要动）'!N:N)&lt;1,"无五保金")</f>
        <v>#N/A</v>
      </c>
      <c r="AM835" t="e">
        <f>IF(_xlfn.XLOOKUP(D835,'参考（不要动）'!P:P,'参考（不要动）'!Q:Q)&lt;1,"无产业奖励2000元")</f>
        <v>#N/A</v>
      </c>
      <c r="AN835" t="e">
        <f>_xlfn.XLOOKUP(D835,'参考（不要动）'!S:S,'参考（不要动）'!W:W)</f>
        <v>#N/A</v>
      </c>
      <c r="AO835" t="str">
        <f t="shared" si="128"/>
        <v>合格</v>
      </c>
      <c r="AP835" s="31">
        <f t="shared" si="129"/>
        <v>0.435294117647059</v>
      </c>
      <c r="AQ835" s="31" t="str">
        <f t="shared" si="130"/>
        <v>合格</v>
      </c>
    </row>
    <row r="836" spans="1:43" ht="15">
      <c r="A836" s="18">
        <v>834</v>
      </c>
      <c r="B836" s="19" t="s">
        <v>3061</v>
      </c>
      <c r="C836" s="19" t="s">
        <v>3504</v>
      </c>
      <c r="D836" s="19" t="s">
        <v>3505</v>
      </c>
      <c r="E836" s="19" t="s">
        <v>3506</v>
      </c>
      <c r="F836" s="19" t="s">
        <v>3507</v>
      </c>
      <c r="G836" s="51" t="s">
        <v>3504</v>
      </c>
      <c r="H836" s="19">
        <v>2</v>
      </c>
      <c r="I836" s="19">
        <v>2</v>
      </c>
      <c r="J836" s="19" t="s">
        <v>47</v>
      </c>
      <c r="K836" s="19">
        <f t="shared" ref="K836:K899" si="131">L836+M836</f>
        <v>36000</v>
      </c>
      <c r="L836" s="19"/>
      <c r="M836" s="19">
        <v>36000</v>
      </c>
      <c r="N836" s="19">
        <v>6000</v>
      </c>
      <c r="O836" s="19">
        <f t="shared" ref="O836:O899" si="132">P836+Q836+R836+S836+T836+U836+V836+W836</f>
        <v>3762.78</v>
      </c>
      <c r="P836" s="19">
        <v>1440</v>
      </c>
      <c r="Q836" s="19"/>
      <c r="R836" s="19">
        <v>1120</v>
      </c>
      <c r="S836" s="19"/>
      <c r="T836" s="19"/>
      <c r="U836" s="19"/>
      <c r="V836" s="19"/>
      <c r="W836" s="19">
        <v>1202.78</v>
      </c>
      <c r="X836" s="19"/>
      <c r="Y836" s="19">
        <f t="shared" ref="Y836:Y899" si="133">Z836</f>
        <v>0</v>
      </c>
      <c r="Z836" s="19"/>
      <c r="AA836" s="19"/>
      <c r="AB836" s="19">
        <f t="shared" ref="AB836:AB899" si="134">L836+M836+N836+P836+Q836+R836+S836+T836+W836+X836+U836+V836</f>
        <v>45762.78</v>
      </c>
      <c r="AC836" s="19">
        <f t="shared" ref="AC836:AC899" si="135">AB836-Z836</f>
        <v>45762.78</v>
      </c>
      <c r="AD836" s="19">
        <f t="shared" ref="AD836:AD899" si="136">AC836/I836</f>
        <v>22881.39</v>
      </c>
      <c r="AE836" s="19" t="s">
        <v>53</v>
      </c>
      <c r="AF836" s="25">
        <v>22739.37</v>
      </c>
      <c r="AG836" s="31">
        <f t="shared" ref="AG836:AG899" si="137">(AD836-AF836)/AF836</f>
        <v>6.2455556156569203E-3</v>
      </c>
      <c r="AH836" t="e">
        <f ca="1">IF(_xlfn.XLOOKUP(D836,'参考（不要动）'!A:A,'参考（不要动）'!B:B)&lt;1,"无养老金")</f>
        <v>#NAME?</v>
      </c>
      <c r="AI836" t="e">
        <f>IF(_xlfn.XLOOKUP(D836,'参考（不要动）'!D:D,'参考（不要动）'!E:E)&lt;1,"无公益岗工资")</f>
        <v>#N/A</v>
      </c>
      <c r="AJ836" t="e">
        <f ca="1">IF(_xlfn.XLOOKUP(D836,'参考（不要动）'!G:G,'参考（不要动）'!H:H)&lt;1,"无其他工资")</f>
        <v>#NAME?</v>
      </c>
      <c r="AK836" t="b">
        <f>IF(_xlfn.XLOOKUP(D836,'参考（不要动）'!J:J,'参考（不要动）'!K:K)&lt;1,"无低保金")</f>
        <v>0</v>
      </c>
      <c r="AL836" t="e">
        <f>IF(_xlfn.XLOOKUP(D836,'参考（不要动）'!M:M,'参考（不要动）'!N:N)&lt;1,"无五保金")</f>
        <v>#N/A</v>
      </c>
      <c r="AM836" t="e">
        <f>IF(_xlfn.XLOOKUP(D836,'参考（不要动）'!P:P,'参考（不要动）'!Q:Q)&lt;1,"无产业奖励2000元")</f>
        <v>#N/A</v>
      </c>
      <c r="AN836" t="e">
        <f>_xlfn.XLOOKUP(D836,'参考（不要动）'!S:S,'参考（不要动）'!W:W)</f>
        <v>#N/A</v>
      </c>
      <c r="AO836" t="str">
        <f t="shared" ref="AO836:AO899" si="138">IF(AD836&lt;12000,"小于12000元",IF(AD836&lt;AF836,"不合格",IF(AD836&gt;AF836,"合格")))</f>
        <v>合格</v>
      </c>
      <c r="AP836" s="31" t="e">
        <f t="shared" ref="AP836:AP899" si="139">Z836/X836</f>
        <v>#DIV/0!</v>
      </c>
      <c r="AQ836" s="31" t="e">
        <f t="shared" si="130"/>
        <v>#DIV/0!</v>
      </c>
    </row>
    <row r="837" spans="1:43" ht="15">
      <c r="A837" s="18">
        <v>835</v>
      </c>
      <c r="B837" s="19" t="s">
        <v>3061</v>
      </c>
      <c r="C837" s="19" t="s">
        <v>3508</v>
      </c>
      <c r="D837" s="19" t="s">
        <v>3509</v>
      </c>
      <c r="E837" s="19" t="s">
        <v>3510</v>
      </c>
      <c r="F837" s="19" t="s">
        <v>3511</v>
      </c>
      <c r="G837" s="51" t="s">
        <v>3508</v>
      </c>
      <c r="H837" s="19">
        <v>5</v>
      </c>
      <c r="I837" s="19">
        <v>5</v>
      </c>
      <c r="J837" s="19" t="s">
        <v>47</v>
      </c>
      <c r="K837" s="19">
        <f t="shared" si="131"/>
        <v>55200</v>
      </c>
      <c r="L837" s="19"/>
      <c r="M837" s="19">
        <v>55200</v>
      </c>
      <c r="N837" s="19"/>
      <c r="O837" s="19">
        <f t="shared" si="132"/>
        <v>3190.76</v>
      </c>
      <c r="P837" s="19"/>
      <c r="Q837" s="19"/>
      <c r="R837" s="19"/>
      <c r="S837" s="19"/>
      <c r="T837" s="19"/>
      <c r="U837" s="19"/>
      <c r="V837" s="19"/>
      <c r="W837" s="19">
        <v>3190.76</v>
      </c>
      <c r="X837" s="19">
        <v>109500</v>
      </c>
      <c r="Y837" s="19">
        <f t="shared" si="133"/>
        <v>60000</v>
      </c>
      <c r="Z837" s="19">
        <v>60000</v>
      </c>
      <c r="AA837" s="19"/>
      <c r="AB837" s="19">
        <f t="shared" si="134"/>
        <v>167890.76</v>
      </c>
      <c r="AC837" s="19">
        <f t="shared" si="135"/>
        <v>107890.76</v>
      </c>
      <c r="AD837" s="19">
        <f t="shared" si="136"/>
        <v>21578.151999999998</v>
      </c>
      <c r="AE837" s="19" t="s">
        <v>53</v>
      </c>
      <c r="AF837" s="25">
        <v>21574.01</v>
      </c>
      <c r="AG837" s="31">
        <f t="shared" si="137"/>
        <v>1.9199026977366899E-4</v>
      </c>
      <c r="AH837" t="e">
        <f ca="1">IF(_xlfn.XLOOKUP(D837,'参考（不要动）'!A:A,'参考（不要动）'!B:B)&lt;1,"无养老金")</f>
        <v>#NAME?</v>
      </c>
      <c r="AI837" t="e">
        <f>IF(_xlfn.XLOOKUP(D837,'参考（不要动）'!D:D,'参考（不要动）'!E:E)&lt;1,"无公益岗工资")</f>
        <v>#N/A</v>
      </c>
      <c r="AJ837" t="e">
        <f ca="1">IF(_xlfn.XLOOKUP(D837,'参考（不要动）'!G:G,'参考（不要动）'!H:H)&lt;1,"无其他工资")</f>
        <v>#NAME?</v>
      </c>
      <c r="AK837" t="e">
        <f>IF(_xlfn.XLOOKUP(D837,'参考（不要动）'!J:J,'参考（不要动）'!K:K)&lt;1,"无低保金")</f>
        <v>#N/A</v>
      </c>
      <c r="AL837" t="e">
        <f>IF(_xlfn.XLOOKUP(D837,'参考（不要动）'!M:M,'参考（不要动）'!N:N)&lt;1,"无五保金")</f>
        <v>#N/A</v>
      </c>
      <c r="AM837" t="e">
        <f>IF(_xlfn.XLOOKUP(D837,'参考（不要动）'!P:P,'参考（不要动）'!Q:Q)&lt;1,"无产业奖励2000元")</f>
        <v>#N/A</v>
      </c>
      <c r="AN837" t="e">
        <f>_xlfn.XLOOKUP(D837,'参考（不要动）'!S:S,'参考（不要动）'!W:W)</f>
        <v>#N/A</v>
      </c>
      <c r="AO837" t="str">
        <f t="shared" si="138"/>
        <v>合格</v>
      </c>
      <c r="AP837" s="31">
        <f t="shared" si="139"/>
        <v>0.54794520547945202</v>
      </c>
      <c r="AQ837" s="31" t="str">
        <f t="shared" si="130"/>
        <v>合格</v>
      </c>
    </row>
    <row r="838" spans="1:43" ht="15">
      <c r="A838" s="18">
        <v>836</v>
      </c>
      <c r="B838" s="19" t="s">
        <v>3061</v>
      </c>
      <c r="C838" s="19" t="s">
        <v>3512</v>
      </c>
      <c r="D838" s="19" t="s">
        <v>3513</v>
      </c>
      <c r="E838" s="19" t="s">
        <v>3514</v>
      </c>
      <c r="F838" s="19" t="s">
        <v>3515</v>
      </c>
      <c r="G838" s="51" t="s">
        <v>3512</v>
      </c>
      <c r="H838" s="19">
        <v>1</v>
      </c>
      <c r="I838" s="19">
        <v>1</v>
      </c>
      <c r="J838" s="19" t="s">
        <v>47</v>
      </c>
      <c r="K838" s="19">
        <f t="shared" si="131"/>
        <v>0</v>
      </c>
      <c r="L838" s="19"/>
      <c r="M838" s="19"/>
      <c r="N838" s="19">
        <v>6690</v>
      </c>
      <c r="O838" s="19">
        <f t="shared" si="132"/>
        <v>11590.9</v>
      </c>
      <c r="P838" s="19"/>
      <c r="Q838" s="19"/>
      <c r="R838" s="19">
        <v>7060</v>
      </c>
      <c r="S838" s="19"/>
      <c r="T838" s="19"/>
      <c r="U838" s="19"/>
      <c r="V838" s="19"/>
      <c r="W838" s="19">
        <v>4530.8999999999996</v>
      </c>
      <c r="X838" s="19"/>
      <c r="Y838" s="19">
        <f t="shared" si="133"/>
        <v>0</v>
      </c>
      <c r="Z838" s="19"/>
      <c r="AA838" s="19"/>
      <c r="AB838" s="19">
        <f t="shared" si="134"/>
        <v>18280.900000000001</v>
      </c>
      <c r="AC838" s="19">
        <f t="shared" si="135"/>
        <v>18280.900000000001</v>
      </c>
      <c r="AD838" s="19">
        <f t="shared" si="136"/>
        <v>18280.900000000001</v>
      </c>
      <c r="AE838" s="19" t="s">
        <v>53</v>
      </c>
      <c r="AF838" s="25">
        <v>16491.490000000002</v>
      </c>
      <c r="AG838" s="30">
        <f t="shared" si="137"/>
        <v>0.10850505321229301</v>
      </c>
      <c r="AH838" t="e">
        <f ca="1">IF(_xlfn.XLOOKUP(D838,'参考（不要动）'!A:A,'参考（不要动）'!B:B)&lt;1,"无养老金")</f>
        <v>#NAME?</v>
      </c>
      <c r="AI838" t="e">
        <f>IF(_xlfn.XLOOKUP(D838,'参考（不要动）'!D:D,'参考（不要动）'!E:E)&lt;1,"无公益岗工资")</f>
        <v>#N/A</v>
      </c>
      <c r="AJ838" t="e">
        <f ca="1">IF(_xlfn.XLOOKUP(D838,'参考（不要动）'!G:G,'参考（不要动）'!H:H)&lt;1,"无其他工资")</f>
        <v>#NAME?</v>
      </c>
      <c r="AK838" t="e">
        <f>IF(_xlfn.XLOOKUP(D838,'参考（不要动）'!J:J,'参考（不要动）'!K:K)&lt;1,"无低保金")</f>
        <v>#N/A</v>
      </c>
      <c r="AL838" t="e">
        <f>IF(_xlfn.XLOOKUP(D838,'参考（不要动）'!M:M,'参考（不要动）'!N:N)&lt;1,"无五保金")</f>
        <v>#N/A</v>
      </c>
      <c r="AM838" t="e">
        <f>IF(_xlfn.XLOOKUP(D838,'参考（不要动）'!P:P,'参考（不要动）'!Q:Q)&lt;1,"无产业奖励2000元")</f>
        <v>#N/A</v>
      </c>
      <c r="AN838" t="e">
        <f>_xlfn.XLOOKUP(D838,'参考（不要动）'!S:S,'参考（不要动）'!W:W)</f>
        <v>#N/A</v>
      </c>
      <c r="AO838" t="str">
        <f t="shared" si="138"/>
        <v>合格</v>
      </c>
      <c r="AP838" s="31" t="e">
        <f t="shared" si="139"/>
        <v>#DIV/0!</v>
      </c>
      <c r="AQ838" s="31" t="e">
        <f t="shared" si="130"/>
        <v>#DIV/0!</v>
      </c>
    </row>
    <row r="839" spans="1:43" ht="15">
      <c r="A839" s="18">
        <v>837</v>
      </c>
      <c r="B839" s="19" t="s">
        <v>3061</v>
      </c>
      <c r="C839" s="19" t="s">
        <v>3516</v>
      </c>
      <c r="D839" s="19" t="s">
        <v>3517</v>
      </c>
      <c r="E839" s="19" t="s">
        <v>3518</v>
      </c>
      <c r="F839" s="19" t="s">
        <v>3519</v>
      </c>
      <c r="G839" s="51" t="s">
        <v>3516</v>
      </c>
      <c r="H839" s="19">
        <v>3</v>
      </c>
      <c r="I839" s="19">
        <v>3</v>
      </c>
      <c r="J839" s="19" t="s">
        <v>47</v>
      </c>
      <c r="K839" s="19">
        <f t="shared" si="131"/>
        <v>36000</v>
      </c>
      <c r="L839" s="19"/>
      <c r="M839" s="19">
        <v>36000</v>
      </c>
      <c r="N839" s="19">
        <v>9350</v>
      </c>
      <c r="O839" s="19">
        <f t="shared" si="132"/>
        <v>8674.1200000000008</v>
      </c>
      <c r="P839" s="19">
        <v>4295</v>
      </c>
      <c r="Q839" s="19"/>
      <c r="R839" s="19">
        <v>1980</v>
      </c>
      <c r="S839" s="19"/>
      <c r="T839" s="19"/>
      <c r="U839" s="19"/>
      <c r="V839" s="19"/>
      <c r="W839" s="19">
        <v>2399.12</v>
      </c>
      <c r="X839" s="19"/>
      <c r="Y839" s="19">
        <f t="shared" si="133"/>
        <v>0</v>
      </c>
      <c r="Z839" s="19"/>
      <c r="AA839" s="19"/>
      <c r="AB839" s="19">
        <f t="shared" si="134"/>
        <v>54024.12</v>
      </c>
      <c r="AC839" s="19">
        <f t="shared" si="135"/>
        <v>54024.12</v>
      </c>
      <c r="AD839" s="19">
        <f t="shared" si="136"/>
        <v>18008.04</v>
      </c>
      <c r="AE839" s="19" t="s">
        <v>53</v>
      </c>
      <c r="AF839" s="25">
        <v>17709.09</v>
      </c>
      <c r="AG839" s="31">
        <f t="shared" si="137"/>
        <v>1.68811610308605E-2</v>
      </c>
      <c r="AH839" t="e">
        <f ca="1">IF(_xlfn.XLOOKUP(D839,'参考（不要动）'!A:A,'参考（不要动）'!B:B)&lt;1,"无养老金")</f>
        <v>#NAME?</v>
      </c>
      <c r="AI839" t="e">
        <f>IF(_xlfn.XLOOKUP(D839,'参考（不要动）'!D:D,'参考（不要动）'!E:E)&lt;1,"无公益岗工资")</f>
        <v>#N/A</v>
      </c>
      <c r="AJ839" t="e">
        <f ca="1">IF(_xlfn.XLOOKUP(D839,'参考（不要动）'!G:G,'参考（不要动）'!H:H)&lt;1,"无其他工资")</f>
        <v>#NAME?</v>
      </c>
      <c r="AK839" t="b">
        <f>IF(_xlfn.XLOOKUP(D839,'参考（不要动）'!J:J,'参考（不要动）'!K:K)&lt;1,"无低保金")</f>
        <v>0</v>
      </c>
      <c r="AL839" t="e">
        <f>IF(_xlfn.XLOOKUP(D839,'参考（不要动）'!M:M,'参考（不要动）'!N:N)&lt;1,"无五保金")</f>
        <v>#N/A</v>
      </c>
      <c r="AM839" t="e">
        <f>IF(_xlfn.XLOOKUP(D839,'参考（不要动）'!P:P,'参考（不要动）'!Q:Q)&lt;1,"无产业奖励2000元")</f>
        <v>#N/A</v>
      </c>
      <c r="AN839" t="e">
        <f>_xlfn.XLOOKUP(D839,'参考（不要动）'!S:S,'参考（不要动）'!W:W)</f>
        <v>#N/A</v>
      </c>
      <c r="AO839" t="str">
        <f t="shared" si="138"/>
        <v>合格</v>
      </c>
      <c r="AP839" s="31" t="e">
        <f t="shared" si="139"/>
        <v>#DIV/0!</v>
      </c>
      <c r="AQ839" s="31" t="e">
        <f t="shared" si="130"/>
        <v>#DIV/0!</v>
      </c>
    </row>
    <row r="840" spans="1:43" ht="15">
      <c r="A840" s="18">
        <v>838</v>
      </c>
      <c r="B840" s="19" t="s">
        <v>3061</v>
      </c>
      <c r="C840" s="19" t="s">
        <v>3520</v>
      </c>
      <c r="D840" s="19" t="s">
        <v>3521</v>
      </c>
      <c r="E840" s="19" t="s">
        <v>3522</v>
      </c>
      <c r="F840" s="19" t="s">
        <v>3523</v>
      </c>
      <c r="G840" s="51" t="s">
        <v>3520</v>
      </c>
      <c r="H840" s="19">
        <v>3</v>
      </c>
      <c r="I840" s="19">
        <v>3.67</v>
      </c>
      <c r="J840" s="19" t="s">
        <v>47</v>
      </c>
      <c r="K840" s="19">
        <f t="shared" si="131"/>
        <v>61000</v>
      </c>
      <c r="L840" s="19"/>
      <c r="M840" s="19">
        <v>61000</v>
      </c>
      <c r="N840" s="19">
        <v>6825</v>
      </c>
      <c r="O840" s="19">
        <f t="shared" si="132"/>
        <v>2902.99</v>
      </c>
      <c r="P840" s="19"/>
      <c r="Q840" s="19"/>
      <c r="R840" s="19">
        <v>1740</v>
      </c>
      <c r="S840" s="19"/>
      <c r="T840" s="19"/>
      <c r="U840" s="19"/>
      <c r="V840" s="19"/>
      <c r="W840" s="19">
        <v>1162.99</v>
      </c>
      <c r="X840" s="19"/>
      <c r="Y840" s="19">
        <f t="shared" si="133"/>
        <v>0</v>
      </c>
      <c r="Z840" s="19"/>
      <c r="AA840" s="19"/>
      <c r="AB840" s="19">
        <f t="shared" si="134"/>
        <v>70727.990000000005</v>
      </c>
      <c r="AC840" s="19">
        <f t="shared" si="135"/>
        <v>70727.990000000005</v>
      </c>
      <c r="AD840" s="19">
        <f t="shared" si="136"/>
        <v>19271.931880109001</v>
      </c>
      <c r="AE840" s="19" t="s">
        <v>53</v>
      </c>
      <c r="AF840" s="25">
        <v>19069.919999999998</v>
      </c>
      <c r="AG840" s="31">
        <f t="shared" si="137"/>
        <v>1.05932211623857E-2</v>
      </c>
      <c r="AH840" t="e">
        <f ca="1">IF(_xlfn.XLOOKUP(D840,'参考（不要动）'!A:A,'参考（不要动）'!B:B)&lt;1,"无养老金")</f>
        <v>#NAME?</v>
      </c>
      <c r="AI840" t="e">
        <f>IF(_xlfn.XLOOKUP(D840,'参考（不要动）'!D:D,'参考（不要动）'!E:E)&lt;1,"无公益岗工资")</f>
        <v>#N/A</v>
      </c>
      <c r="AJ840" t="e">
        <f ca="1">IF(_xlfn.XLOOKUP(D840,'参考（不要动）'!G:G,'参考（不要动）'!H:H)&lt;1,"无其他工资")</f>
        <v>#NAME?</v>
      </c>
      <c r="AK840" t="e">
        <f>IF(_xlfn.XLOOKUP(D840,'参考（不要动）'!J:J,'参考（不要动）'!K:K)&lt;1,"无低保金")</f>
        <v>#N/A</v>
      </c>
      <c r="AL840" t="e">
        <f>IF(_xlfn.XLOOKUP(D840,'参考（不要动）'!M:M,'参考（不要动）'!N:N)&lt;1,"无五保金")</f>
        <v>#N/A</v>
      </c>
      <c r="AM840" t="e">
        <f>IF(_xlfn.XLOOKUP(D840,'参考（不要动）'!P:P,'参考（不要动）'!Q:Q)&lt;1,"无产业奖励2000元")</f>
        <v>#N/A</v>
      </c>
      <c r="AN840" t="e">
        <f>_xlfn.XLOOKUP(D840,'参考（不要动）'!S:S,'参考（不要动）'!W:W)</f>
        <v>#N/A</v>
      </c>
      <c r="AO840" t="str">
        <f t="shared" si="138"/>
        <v>合格</v>
      </c>
      <c r="AP840" s="31" t="e">
        <f t="shared" si="139"/>
        <v>#DIV/0!</v>
      </c>
      <c r="AQ840" s="31" t="e">
        <f t="shared" si="130"/>
        <v>#DIV/0!</v>
      </c>
    </row>
    <row r="841" spans="1:43" ht="15">
      <c r="A841" s="18">
        <v>839</v>
      </c>
      <c r="B841" s="19" t="s">
        <v>3061</v>
      </c>
      <c r="C841" s="19" t="s">
        <v>3524</v>
      </c>
      <c r="D841" s="19" t="s">
        <v>3525</v>
      </c>
      <c r="E841" s="19" t="s">
        <v>3526</v>
      </c>
      <c r="F841" s="19" t="s">
        <v>3527</v>
      </c>
      <c r="G841" s="51" t="s">
        <v>3524</v>
      </c>
      <c r="H841" s="19">
        <v>3</v>
      </c>
      <c r="I841" s="19">
        <v>3</v>
      </c>
      <c r="J841" s="19" t="s">
        <v>47</v>
      </c>
      <c r="K841" s="19">
        <f t="shared" si="131"/>
        <v>51000</v>
      </c>
      <c r="L841" s="19"/>
      <c r="M841" s="19">
        <v>51000</v>
      </c>
      <c r="N841" s="19">
        <v>8190</v>
      </c>
      <c r="O841" s="19">
        <f t="shared" si="132"/>
        <v>2642.78</v>
      </c>
      <c r="P841" s="19"/>
      <c r="Q841" s="19"/>
      <c r="R841" s="19"/>
      <c r="S841" s="19"/>
      <c r="T841" s="19"/>
      <c r="U841" s="19"/>
      <c r="V841" s="19"/>
      <c r="W841" s="19">
        <v>2642.78</v>
      </c>
      <c r="X841" s="19"/>
      <c r="Y841" s="19">
        <f t="shared" si="133"/>
        <v>0</v>
      </c>
      <c r="Z841" s="19"/>
      <c r="AA841" s="19"/>
      <c r="AB841" s="19">
        <f t="shared" si="134"/>
        <v>61832.78</v>
      </c>
      <c r="AC841" s="19">
        <f t="shared" si="135"/>
        <v>61832.78</v>
      </c>
      <c r="AD841" s="19">
        <f t="shared" si="136"/>
        <v>20610.926666666699</v>
      </c>
      <c r="AE841" s="19" t="s">
        <v>53</v>
      </c>
      <c r="AF841" s="25">
        <v>20438.740000000002</v>
      </c>
      <c r="AG841" s="31">
        <f t="shared" si="137"/>
        <v>8.4245245385330698E-3</v>
      </c>
      <c r="AH841" t="e">
        <f ca="1">IF(_xlfn.XLOOKUP(D841,'参考（不要动）'!A:A,'参考（不要动）'!B:B)&lt;1,"无养老金")</f>
        <v>#NAME?</v>
      </c>
      <c r="AI841" t="e">
        <f>IF(_xlfn.XLOOKUP(D841,'参考（不要动）'!D:D,'参考（不要动）'!E:E)&lt;1,"无公益岗工资")</f>
        <v>#N/A</v>
      </c>
      <c r="AJ841" t="e">
        <f ca="1">IF(_xlfn.XLOOKUP(D841,'参考（不要动）'!G:G,'参考（不要动）'!H:H)&lt;1,"无其他工资")</f>
        <v>#NAME?</v>
      </c>
      <c r="AK841" t="e">
        <f>IF(_xlfn.XLOOKUP(D841,'参考（不要动）'!J:J,'参考（不要动）'!K:K)&lt;1,"无低保金")</f>
        <v>#N/A</v>
      </c>
      <c r="AL841" t="e">
        <f>IF(_xlfn.XLOOKUP(D841,'参考（不要动）'!M:M,'参考（不要动）'!N:N)&lt;1,"无五保金")</f>
        <v>#N/A</v>
      </c>
      <c r="AM841" t="e">
        <f>IF(_xlfn.XLOOKUP(D841,'参考（不要动）'!P:P,'参考（不要动）'!Q:Q)&lt;1,"无产业奖励2000元")</f>
        <v>#N/A</v>
      </c>
      <c r="AN841" t="e">
        <f>_xlfn.XLOOKUP(D841,'参考（不要动）'!S:S,'参考（不要动）'!W:W)</f>
        <v>#N/A</v>
      </c>
      <c r="AO841" t="str">
        <f t="shared" si="138"/>
        <v>合格</v>
      </c>
      <c r="AP841" s="31" t="e">
        <f t="shared" si="139"/>
        <v>#DIV/0!</v>
      </c>
      <c r="AQ841" s="31" t="e">
        <f t="shared" si="130"/>
        <v>#DIV/0!</v>
      </c>
    </row>
    <row r="842" spans="1:43" ht="15">
      <c r="A842" s="18">
        <v>840</v>
      </c>
      <c r="B842" s="19" t="s">
        <v>3061</v>
      </c>
      <c r="C842" s="19" t="s">
        <v>3528</v>
      </c>
      <c r="D842" s="19" t="s">
        <v>3529</v>
      </c>
      <c r="E842" s="19" t="s">
        <v>3530</v>
      </c>
      <c r="F842" s="19" t="s">
        <v>3531</v>
      </c>
      <c r="G842" s="51" t="s">
        <v>3528</v>
      </c>
      <c r="H842" s="19">
        <v>2</v>
      </c>
      <c r="I842" s="19">
        <v>2</v>
      </c>
      <c r="J842" s="19" t="s">
        <v>47</v>
      </c>
      <c r="K842" s="19">
        <f t="shared" si="131"/>
        <v>31000</v>
      </c>
      <c r="L842" s="19"/>
      <c r="M842" s="19">
        <v>31000</v>
      </c>
      <c r="N842" s="19">
        <v>10000</v>
      </c>
      <c r="O842" s="19">
        <f t="shared" si="132"/>
        <v>4167.97</v>
      </c>
      <c r="P842" s="19"/>
      <c r="Q842" s="19"/>
      <c r="R842" s="19">
        <v>1740</v>
      </c>
      <c r="S842" s="19"/>
      <c r="T842" s="19"/>
      <c r="U842" s="19"/>
      <c r="V842" s="19"/>
      <c r="W842" s="19">
        <v>2427.9699999999998</v>
      </c>
      <c r="X842" s="19"/>
      <c r="Y842" s="19">
        <f t="shared" si="133"/>
        <v>0</v>
      </c>
      <c r="Z842" s="19"/>
      <c r="AA842" s="19"/>
      <c r="AB842" s="19">
        <f t="shared" si="134"/>
        <v>45167.97</v>
      </c>
      <c r="AC842" s="19">
        <f t="shared" si="135"/>
        <v>45167.97</v>
      </c>
      <c r="AD842" s="19">
        <f t="shared" si="136"/>
        <v>22583.985000000001</v>
      </c>
      <c r="AE842" s="19" t="s">
        <v>53</v>
      </c>
      <c r="AF842" s="25">
        <v>22433.4</v>
      </c>
      <c r="AG842" s="31">
        <f t="shared" si="137"/>
        <v>6.7125357725533897E-3</v>
      </c>
      <c r="AH842" t="e">
        <f ca="1">IF(_xlfn.XLOOKUP(D842,'参考（不要动）'!A:A,'参考（不要动）'!B:B)&lt;1,"无养老金")</f>
        <v>#NAME?</v>
      </c>
      <c r="AI842" t="e">
        <f>IF(_xlfn.XLOOKUP(D842,'参考（不要动）'!D:D,'参考（不要动）'!E:E)&lt;1,"无公益岗工资")</f>
        <v>#N/A</v>
      </c>
      <c r="AJ842" t="e">
        <f ca="1">IF(_xlfn.XLOOKUP(D842,'参考（不要动）'!G:G,'参考（不要动）'!H:H)&lt;1,"无其他工资")</f>
        <v>#NAME?</v>
      </c>
      <c r="AK842" t="e">
        <f>IF(_xlfn.XLOOKUP(D842,'参考（不要动）'!J:J,'参考（不要动）'!K:K)&lt;1,"无低保金")</f>
        <v>#N/A</v>
      </c>
      <c r="AL842" t="e">
        <f>IF(_xlfn.XLOOKUP(D842,'参考（不要动）'!M:M,'参考（不要动）'!N:N)&lt;1,"无五保金")</f>
        <v>#N/A</v>
      </c>
      <c r="AM842" t="e">
        <f>IF(_xlfn.XLOOKUP(D842,'参考（不要动）'!P:P,'参考（不要动）'!Q:Q)&lt;1,"无产业奖励2000元")</f>
        <v>#N/A</v>
      </c>
      <c r="AN842" t="e">
        <f>_xlfn.XLOOKUP(D842,'参考（不要动）'!S:S,'参考（不要动）'!W:W)</f>
        <v>#N/A</v>
      </c>
      <c r="AO842" t="str">
        <f t="shared" si="138"/>
        <v>合格</v>
      </c>
      <c r="AP842" s="31" t="e">
        <f t="shared" si="139"/>
        <v>#DIV/0!</v>
      </c>
      <c r="AQ842" s="31" t="e">
        <f t="shared" si="130"/>
        <v>#DIV/0!</v>
      </c>
    </row>
    <row r="843" spans="1:43" ht="15">
      <c r="A843" s="18">
        <v>841</v>
      </c>
      <c r="B843" s="19" t="s">
        <v>3061</v>
      </c>
      <c r="C843" s="19" t="s">
        <v>3532</v>
      </c>
      <c r="D843" s="19" t="s">
        <v>3533</v>
      </c>
      <c r="E843" s="19" t="s">
        <v>3534</v>
      </c>
      <c r="F843" s="19" t="s">
        <v>3535</v>
      </c>
      <c r="G843" s="51" t="s">
        <v>3532</v>
      </c>
      <c r="H843" s="19">
        <v>2</v>
      </c>
      <c r="I843" s="19">
        <v>2</v>
      </c>
      <c r="J843" s="19" t="s">
        <v>47</v>
      </c>
      <c r="K843" s="19">
        <f t="shared" si="131"/>
        <v>0</v>
      </c>
      <c r="L843" s="19"/>
      <c r="M843" s="19"/>
      <c r="N843" s="19">
        <v>8640</v>
      </c>
      <c r="O843" s="19">
        <f t="shared" si="132"/>
        <v>29199.98</v>
      </c>
      <c r="P843" s="19">
        <v>9430</v>
      </c>
      <c r="Q843" s="19"/>
      <c r="R843" s="19">
        <v>15120</v>
      </c>
      <c r="S843" s="19"/>
      <c r="T843" s="19"/>
      <c r="U843" s="19"/>
      <c r="V843" s="19"/>
      <c r="W843" s="19">
        <v>4649.9799999999996</v>
      </c>
      <c r="X843" s="19"/>
      <c r="Y843" s="19">
        <f t="shared" si="133"/>
        <v>0</v>
      </c>
      <c r="Z843" s="19"/>
      <c r="AA843" s="19"/>
      <c r="AB843" s="19">
        <f t="shared" si="134"/>
        <v>37839.980000000003</v>
      </c>
      <c r="AC843" s="19">
        <f t="shared" si="135"/>
        <v>37839.980000000003</v>
      </c>
      <c r="AD843" s="19">
        <f t="shared" si="136"/>
        <v>18919.990000000002</v>
      </c>
      <c r="AE843" s="19" t="s">
        <v>53</v>
      </c>
      <c r="AF843" s="25">
        <v>18843.240000000002</v>
      </c>
      <c r="AG843" s="31">
        <f t="shared" si="137"/>
        <v>4.0730787274375303E-3</v>
      </c>
      <c r="AH843" t="e">
        <f ca="1">IF(_xlfn.XLOOKUP(D843,'参考（不要动）'!A:A,'参考（不要动）'!B:B)&lt;1,"无养老金")</f>
        <v>#NAME?</v>
      </c>
      <c r="AI843" t="e">
        <f>IF(_xlfn.XLOOKUP(D843,'参考（不要动）'!D:D,'参考（不要动）'!E:E)&lt;1,"无公益岗工资")</f>
        <v>#N/A</v>
      </c>
      <c r="AJ843" t="e">
        <f ca="1">IF(_xlfn.XLOOKUP(D843,'参考（不要动）'!G:G,'参考（不要动）'!H:H)&lt;1,"无其他工资")</f>
        <v>#NAME?</v>
      </c>
      <c r="AK843" t="b">
        <f>IF(_xlfn.XLOOKUP(D843,'参考（不要动）'!J:J,'参考（不要动）'!K:K)&lt;1,"无低保金")</f>
        <v>0</v>
      </c>
      <c r="AL843" t="e">
        <f>IF(_xlfn.XLOOKUP(D843,'参考（不要动）'!M:M,'参考（不要动）'!N:N)&lt;1,"无五保金")</f>
        <v>#N/A</v>
      </c>
      <c r="AM843" t="e">
        <f>IF(_xlfn.XLOOKUP(D843,'参考（不要动）'!P:P,'参考（不要动）'!Q:Q)&lt;1,"无产业奖励2000元")</f>
        <v>#N/A</v>
      </c>
      <c r="AN843" t="e">
        <f>_xlfn.XLOOKUP(D843,'参考（不要动）'!S:S,'参考（不要动）'!W:W)</f>
        <v>#N/A</v>
      </c>
      <c r="AO843" t="str">
        <f t="shared" si="138"/>
        <v>合格</v>
      </c>
      <c r="AP843" s="31" t="e">
        <f t="shared" si="139"/>
        <v>#DIV/0!</v>
      </c>
      <c r="AQ843" s="31" t="e">
        <f t="shared" si="130"/>
        <v>#DIV/0!</v>
      </c>
    </row>
    <row r="844" spans="1:43" ht="15">
      <c r="A844" s="18">
        <v>842</v>
      </c>
      <c r="B844" s="19" t="s">
        <v>3061</v>
      </c>
      <c r="C844" s="19" t="s">
        <v>3536</v>
      </c>
      <c r="D844" s="19" t="s">
        <v>3537</v>
      </c>
      <c r="E844" s="19" t="s">
        <v>3538</v>
      </c>
      <c r="F844" s="19" t="s">
        <v>3539</v>
      </c>
      <c r="G844" s="51" t="s">
        <v>3536</v>
      </c>
      <c r="H844" s="19">
        <v>4</v>
      </c>
      <c r="I844" s="19">
        <v>4</v>
      </c>
      <c r="J844" s="19" t="s">
        <v>47</v>
      </c>
      <c r="K844" s="19">
        <f t="shared" si="131"/>
        <v>65000</v>
      </c>
      <c r="L844" s="19"/>
      <c r="M844" s="19">
        <v>65000</v>
      </c>
      <c r="N844" s="19">
        <v>14500</v>
      </c>
      <c r="O844" s="19">
        <f t="shared" si="132"/>
        <v>3641.96</v>
      </c>
      <c r="P844" s="19"/>
      <c r="Q844" s="19"/>
      <c r="R844" s="19"/>
      <c r="S844" s="19"/>
      <c r="T844" s="19"/>
      <c r="U844" s="19"/>
      <c r="V844" s="19"/>
      <c r="W844" s="19">
        <v>3641.96</v>
      </c>
      <c r="X844" s="19"/>
      <c r="Y844" s="19">
        <f t="shared" si="133"/>
        <v>0</v>
      </c>
      <c r="Z844" s="19"/>
      <c r="AA844" s="19"/>
      <c r="AB844" s="19">
        <f t="shared" si="134"/>
        <v>83141.960000000006</v>
      </c>
      <c r="AC844" s="19">
        <f t="shared" si="135"/>
        <v>83141.960000000006</v>
      </c>
      <c r="AD844" s="19">
        <f t="shared" si="136"/>
        <v>20785.490000000002</v>
      </c>
      <c r="AE844" s="19" t="s">
        <v>53</v>
      </c>
      <c r="AF844" s="25">
        <v>20056.3</v>
      </c>
      <c r="AG844" s="31">
        <f t="shared" si="137"/>
        <v>3.6357154609773602E-2</v>
      </c>
      <c r="AH844" t="e">
        <f ca="1">IF(_xlfn.XLOOKUP(D844,'参考（不要动）'!A:A,'参考（不要动）'!B:B)&lt;1,"无养老金")</f>
        <v>#NAME?</v>
      </c>
      <c r="AI844" t="e">
        <f>IF(_xlfn.XLOOKUP(D844,'参考（不要动）'!D:D,'参考（不要动）'!E:E)&lt;1,"无公益岗工资")</f>
        <v>#N/A</v>
      </c>
      <c r="AJ844" t="e">
        <f ca="1">IF(_xlfn.XLOOKUP(D844,'参考（不要动）'!G:G,'参考（不要动）'!H:H)&lt;1,"无其他工资")</f>
        <v>#NAME?</v>
      </c>
      <c r="AK844" t="e">
        <f>IF(_xlfn.XLOOKUP(D844,'参考（不要动）'!J:J,'参考（不要动）'!K:K)&lt;1,"无低保金")</f>
        <v>#N/A</v>
      </c>
      <c r="AL844" t="e">
        <f>IF(_xlfn.XLOOKUP(D844,'参考（不要动）'!M:M,'参考（不要动）'!N:N)&lt;1,"无五保金")</f>
        <v>#N/A</v>
      </c>
      <c r="AM844" t="e">
        <f>IF(_xlfn.XLOOKUP(D844,'参考（不要动）'!P:P,'参考（不要动）'!Q:Q)&lt;1,"无产业奖励2000元")</f>
        <v>#N/A</v>
      </c>
      <c r="AN844" t="e">
        <f>_xlfn.XLOOKUP(D844,'参考（不要动）'!S:S,'参考（不要动）'!W:W)</f>
        <v>#N/A</v>
      </c>
      <c r="AO844" t="str">
        <f t="shared" si="138"/>
        <v>合格</v>
      </c>
      <c r="AP844" s="31" t="e">
        <f t="shared" si="139"/>
        <v>#DIV/0!</v>
      </c>
      <c r="AQ844" s="31" t="e">
        <f t="shared" si="130"/>
        <v>#DIV/0!</v>
      </c>
    </row>
    <row r="845" spans="1:43" ht="15">
      <c r="A845" s="18">
        <v>843</v>
      </c>
      <c r="B845" s="19" t="s">
        <v>3061</v>
      </c>
      <c r="C845" s="19" t="s">
        <v>3540</v>
      </c>
      <c r="D845" s="19" t="s">
        <v>3541</v>
      </c>
      <c r="E845" s="19" t="s">
        <v>3542</v>
      </c>
      <c r="F845" s="19" t="s">
        <v>3543</v>
      </c>
      <c r="G845" s="51" t="s">
        <v>3540</v>
      </c>
      <c r="H845" s="19">
        <v>4</v>
      </c>
      <c r="I845" s="19">
        <v>4</v>
      </c>
      <c r="J845" s="19" t="s">
        <v>47</v>
      </c>
      <c r="K845" s="19">
        <f t="shared" si="131"/>
        <v>35100</v>
      </c>
      <c r="L845" s="19"/>
      <c r="M845" s="19">
        <v>35100</v>
      </c>
      <c r="N845" s="19"/>
      <c r="O845" s="19">
        <f t="shared" si="132"/>
        <v>5045.9399999999996</v>
      </c>
      <c r="P845" s="19">
        <v>4295</v>
      </c>
      <c r="Q845" s="19"/>
      <c r="R845" s="19"/>
      <c r="S845" s="19"/>
      <c r="T845" s="19"/>
      <c r="U845" s="19"/>
      <c r="V845" s="19"/>
      <c r="W845" s="19">
        <v>750.94</v>
      </c>
      <c r="X845" s="19">
        <v>49960</v>
      </c>
      <c r="Y845" s="19">
        <f t="shared" si="133"/>
        <v>16300</v>
      </c>
      <c r="Z845" s="19">
        <v>16300</v>
      </c>
      <c r="AA845" s="19"/>
      <c r="AB845" s="19">
        <f t="shared" si="134"/>
        <v>90105.94</v>
      </c>
      <c r="AC845" s="19">
        <f t="shared" si="135"/>
        <v>73805.94</v>
      </c>
      <c r="AD845" s="19">
        <f t="shared" si="136"/>
        <v>18451.485000000001</v>
      </c>
      <c r="AE845" s="19" t="s">
        <v>53</v>
      </c>
      <c r="AF845" s="25">
        <v>12223.28</v>
      </c>
      <c r="AG845" s="32">
        <f t="shared" si="137"/>
        <v>0.509536311039263</v>
      </c>
      <c r="AH845" t="e">
        <f ca="1">IF(_xlfn.XLOOKUP(D845,'参考（不要动）'!A:A,'参考（不要动）'!B:B)&lt;1,"无养老金")</f>
        <v>#NAME?</v>
      </c>
      <c r="AI845" t="e">
        <f>IF(_xlfn.XLOOKUP(D845,'参考（不要动）'!D:D,'参考（不要动）'!E:E)&lt;1,"无公益岗工资")</f>
        <v>#N/A</v>
      </c>
      <c r="AJ845" t="e">
        <f ca="1">IF(_xlfn.XLOOKUP(D845,'参考（不要动）'!G:G,'参考（不要动）'!H:H)&lt;1,"无其他工资")</f>
        <v>#NAME?</v>
      </c>
      <c r="AK845" t="b">
        <f>IF(_xlfn.XLOOKUP(D845,'参考（不要动）'!J:J,'参考（不要动）'!K:K)&lt;1,"无低保金")</f>
        <v>0</v>
      </c>
      <c r="AL845" t="e">
        <f>IF(_xlfn.XLOOKUP(D845,'参考（不要动）'!M:M,'参考（不要动）'!N:N)&lt;1,"无五保金")</f>
        <v>#N/A</v>
      </c>
      <c r="AM845" t="e">
        <f>IF(_xlfn.XLOOKUP(D845,'参考（不要动）'!P:P,'参考（不要动）'!Q:Q)&lt;1,"无产业奖励2000元")</f>
        <v>#N/A</v>
      </c>
      <c r="AN845" t="e">
        <f>_xlfn.XLOOKUP(D845,'参考（不要动）'!S:S,'参考（不要动）'!W:W)</f>
        <v>#N/A</v>
      </c>
      <c r="AO845" t="str">
        <f t="shared" si="138"/>
        <v>合格</v>
      </c>
      <c r="AP845" s="31">
        <f t="shared" si="139"/>
        <v>0.326261008807046</v>
      </c>
      <c r="AQ845" s="31" t="str">
        <f t="shared" si="130"/>
        <v>合格</v>
      </c>
    </row>
    <row r="846" spans="1:43" ht="15">
      <c r="A846" s="18">
        <v>844</v>
      </c>
      <c r="B846" s="19" t="s">
        <v>3061</v>
      </c>
      <c r="C846" s="19" t="s">
        <v>3544</v>
      </c>
      <c r="D846" s="19" t="s">
        <v>3545</v>
      </c>
      <c r="E846" s="19" t="s">
        <v>3546</v>
      </c>
      <c r="F846" s="19" t="s">
        <v>3547</v>
      </c>
      <c r="G846" s="51" t="s">
        <v>3544</v>
      </c>
      <c r="H846" s="19">
        <v>2</v>
      </c>
      <c r="I846" s="19">
        <v>2</v>
      </c>
      <c r="J846" s="19" t="s">
        <v>47</v>
      </c>
      <c r="K846" s="19">
        <f t="shared" si="131"/>
        <v>55000</v>
      </c>
      <c r="L846" s="19"/>
      <c r="M846" s="19">
        <v>55000</v>
      </c>
      <c r="N846" s="19">
        <v>5460</v>
      </c>
      <c r="O846" s="19">
        <f t="shared" si="132"/>
        <v>1464.83</v>
      </c>
      <c r="P846" s="19"/>
      <c r="Q846" s="19"/>
      <c r="R846" s="19"/>
      <c r="S846" s="19"/>
      <c r="T846" s="19"/>
      <c r="U846" s="19"/>
      <c r="V846" s="19"/>
      <c r="W846" s="19">
        <v>1464.83</v>
      </c>
      <c r="X846" s="19"/>
      <c r="Y846" s="19">
        <f t="shared" si="133"/>
        <v>0</v>
      </c>
      <c r="Z846" s="19"/>
      <c r="AA846" s="19"/>
      <c r="AB846" s="19">
        <f t="shared" si="134"/>
        <v>61924.83</v>
      </c>
      <c r="AC846" s="19">
        <f t="shared" si="135"/>
        <v>61924.83</v>
      </c>
      <c r="AD846" s="19">
        <f t="shared" si="136"/>
        <v>30962.415000000001</v>
      </c>
      <c r="AE846" s="19" t="s">
        <v>53</v>
      </c>
      <c r="AF846" s="25">
        <v>30544.12</v>
      </c>
      <c r="AG846" s="31">
        <f t="shared" si="137"/>
        <v>1.36947798790734E-2</v>
      </c>
      <c r="AH846" t="e">
        <f ca="1">IF(_xlfn.XLOOKUP(D846,'参考（不要动）'!A:A,'参考（不要动）'!B:B)&lt;1,"无养老金")</f>
        <v>#NAME?</v>
      </c>
      <c r="AI846" t="e">
        <f>IF(_xlfn.XLOOKUP(D846,'参考（不要动）'!D:D,'参考（不要动）'!E:E)&lt;1,"无公益岗工资")</f>
        <v>#N/A</v>
      </c>
      <c r="AJ846" t="e">
        <f ca="1">IF(_xlfn.XLOOKUP(D846,'参考（不要动）'!G:G,'参考（不要动）'!H:H)&lt;1,"无其他工资")</f>
        <v>#NAME?</v>
      </c>
      <c r="AK846" t="e">
        <f>IF(_xlfn.XLOOKUP(D846,'参考（不要动）'!J:J,'参考（不要动）'!K:K)&lt;1,"无低保金")</f>
        <v>#N/A</v>
      </c>
      <c r="AL846" t="e">
        <f>IF(_xlfn.XLOOKUP(D846,'参考（不要动）'!M:M,'参考（不要动）'!N:N)&lt;1,"无五保金")</f>
        <v>#N/A</v>
      </c>
      <c r="AM846" t="e">
        <f>IF(_xlfn.XLOOKUP(D846,'参考（不要动）'!P:P,'参考（不要动）'!Q:Q)&lt;1,"无产业奖励2000元")</f>
        <v>#N/A</v>
      </c>
      <c r="AN846" t="e">
        <f>_xlfn.XLOOKUP(D846,'参考（不要动）'!S:S,'参考（不要动）'!W:W)</f>
        <v>#N/A</v>
      </c>
      <c r="AO846" t="str">
        <f t="shared" si="138"/>
        <v>合格</v>
      </c>
      <c r="AP846" s="31" t="e">
        <f t="shared" si="139"/>
        <v>#DIV/0!</v>
      </c>
      <c r="AQ846" s="31" t="e">
        <f t="shared" si="130"/>
        <v>#DIV/0!</v>
      </c>
    </row>
    <row r="847" spans="1:43" ht="15">
      <c r="A847" s="18">
        <v>845</v>
      </c>
      <c r="B847" s="19" t="s">
        <v>3061</v>
      </c>
      <c r="C847" s="19" t="s">
        <v>3548</v>
      </c>
      <c r="D847" s="19" t="s">
        <v>3549</v>
      </c>
      <c r="E847" s="19" t="s">
        <v>3550</v>
      </c>
      <c r="F847" s="19" t="s">
        <v>3551</v>
      </c>
      <c r="G847" s="51" t="s">
        <v>3548</v>
      </c>
      <c r="H847" s="19">
        <v>3</v>
      </c>
      <c r="I847" s="19">
        <v>3</v>
      </c>
      <c r="J847" s="19" t="s">
        <v>47</v>
      </c>
      <c r="K847" s="19">
        <f t="shared" si="131"/>
        <v>10500</v>
      </c>
      <c r="L847" s="19"/>
      <c r="M847" s="19">
        <v>10500</v>
      </c>
      <c r="N847" s="19"/>
      <c r="O847" s="19">
        <f t="shared" si="132"/>
        <v>2028.8</v>
      </c>
      <c r="P847" s="19"/>
      <c r="Q847" s="19"/>
      <c r="R847" s="19"/>
      <c r="S847" s="19"/>
      <c r="T847" s="19"/>
      <c r="U847" s="19"/>
      <c r="V847" s="19"/>
      <c r="W847" s="19">
        <v>2028.8</v>
      </c>
      <c r="X847" s="19">
        <v>48000</v>
      </c>
      <c r="Y847" s="19">
        <f t="shared" si="133"/>
        <v>17000</v>
      </c>
      <c r="Z847" s="19">
        <v>17000</v>
      </c>
      <c r="AA847" s="19"/>
      <c r="AB847" s="19">
        <f t="shared" si="134"/>
        <v>60528.800000000003</v>
      </c>
      <c r="AC847" s="19">
        <f t="shared" si="135"/>
        <v>43528.800000000003</v>
      </c>
      <c r="AD847" s="19">
        <f t="shared" si="136"/>
        <v>14509.6</v>
      </c>
      <c r="AE847" s="19" t="s">
        <v>53</v>
      </c>
      <c r="AF847" s="25">
        <v>14356.21</v>
      </c>
      <c r="AG847" s="31">
        <f t="shared" si="137"/>
        <v>1.0684574828593399E-2</v>
      </c>
      <c r="AH847" t="e">
        <f ca="1">IF(_xlfn.XLOOKUP(D847,'参考（不要动）'!A:A,'参考（不要动）'!B:B)&lt;1,"无养老金")</f>
        <v>#NAME?</v>
      </c>
      <c r="AI847" t="e">
        <f>IF(_xlfn.XLOOKUP(D847,'参考（不要动）'!D:D,'参考（不要动）'!E:E)&lt;1,"无公益岗工资")</f>
        <v>#N/A</v>
      </c>
      <c r="AJ847" t="e">
        <f ca="1">IF(_xlfn.XLOOKUP(D847,'参考（不要动）'!G:G,'参考（不要动）'!H:H)&lt;1,"无其他工资")</f>
        <v>#NAME?</v>
      </c>
      <c r="AK847" t="e">
        <f>IF(_xlfn.XLOOKUP(D847,'参考（不要动）'!J:J,'参考（不要动）'!K:K)&lt;1,"无低保金")</f>
        <v>#N/A</v>
      </c>
      <c r="AL847" t="e">
        <f>IF(_xlfn.XLOOKUP(D847,'参考（不要动）'!M:M,'参考（不要动）'!N:N)&lt;1,"无五保金")</f>
        <v>#N/A</v>
      </c>
      <c r="AM847" t="e">
        <f>IF(_xlfn.XLOOKUP(D847,'参考（不要动）'!P:P,'参考（不要动）'!Q:Q)&lt;1,"无产业奖励2000元")</f>
        <v>#N/A</v>
      </c>
      <c r="AN847" t="e">
        <f>_xlfn.XLOOKUP(D847,'参考（不要动）'!S:S,'参考（不要动）'!W:W)</f>
        <v>#N/A</v>
      </c>
      <c r="AO847" t="str">
        <f t="shared" si="138"/>
        <v>合格</v>
      </c>
      <c r="AP847" s="31">
        <f t="shared" si="139"/>
        <v>0.35416666666666702</v>
      </c>
      <c r="AQ847" s="31" t="str">
        <f t="shared" si="130"/>
        <v>合格</v>
      </c>
    </row>
    <row r="848" spans="1:43" ht="15">
      <c r="A848" s="18">
        <v>846</v>
      </c>
      <c r="B848" s="19" t="s">
        <v>3061</v>
      </c>
      <c r="C848" s="19" t="s">
        <v>3552</v>
      </c>
      <c r="D848" s="19" t="s">
        <v>3553</v>
      </c>
      <c r="E848" s="19" t="s">
        <v>3554</v>
      </c>
      <c r="F848" s="19" t="s">
        <v>3555</v>
      </c>
      <c r="G848" s="51" t="s">
        <v>3552</v>
      </c>
      <c r="H848" s="19">
        <v>5</v>
      </c>
      <c r="I848" s="19">
        <v>5</v>
      </c>
      <c r="J848" s="19" t="s">
        <v>47</v>
      </c>
      <c r="K848" s="19">
        <f t="shared" si="131"/>
        <v>0</v>
      </c>
      <c r="L848" s="19"/>
      <c r="M848" s="19"/>
      <c r="N848" s="19"/>
      <c r="O848" s="19">
        <f t="shared" si="132"/>
        <v>4325.3900000000003</v>
      </c>
      <c r="P848" s="19"/>
      <c r="Q848" s="19"/>
      <c r="R848" s="19">
        <v>1860</v>
      </c>
      <c r="S848" s="19"/>
      <c r="T848" s="19"/>
      <c r="U848" s="19"/>
      <c r="V848" s="19"/>
      <c r="W848" s="19">
        <v>2465.39</v>
      </c>
      <c r="X848" s="19">
        <v>116650</v>
      </c>
      <c r="Y848" s="19">
        <f t="shared" si="133"/>
        <v>47000</v>
      </c>
      <c r="Z848" s="19">
        <v>47000</v>
      </c>
      <c r="AA848" s="19"/>
      <c r="AB848" s="19">
        <f t="shared" si="134"/>
        <v>120975.39</v>
      </c>
      <c r="AC848" s="19">
        <f t="shared" si="135"/>
        <v>73975.39</v>
      </c>
      <c r="AD848" s="19">
        <f t="shared" si="136"/>
        <v>14795.078</v>
      </c>
      <c r="AE848" s="19" t="s">
        <v>53</v>
      </c>
      <c r="AF848" s="25">
        <v>14740.15</v>
      </c>
      <c r="AG848" s="31">
        <f t="shared" si="137"/>
        <v>3.7264206944976701E-3</v>
      </c>
      <c r="AH848" t="e">
        <f ca="1">IF(_xlfn.XLOOKUP(D848,'参考（不要动）'!A:A,'参考（不要动）'!B:B)&lt;1,"无养老金")</f>
        <v>#NAME?</v>
      </c>
      <c r="AI848" t="e">
        <f>IF(_xlfn.XLOOKUP(D848,'参考（不要动）'!D:D,'参考（不要动）'!E:E)&lt;1,"无公益岗工资")</f>
        <v>#N/A</v>
      </c>
      <c r="AJ848" t="e">
        <f ca="1">IF(_xlfn.XLOOKUP(D848,'参考（不要动）'!G:G,'参考（不要动）'!H:H)&lt;1,"无其他工资")</f>
        <v>#NAME?</v>
      </c>
      <c r="AK848" t="e">
        <f>IF(_xlfn.XLOOKUP(D848,'参考（不要动）'!J:J,'参考（不要动）'!K:K)&lt;1,"无低保金")</f>
        <v>#N/A</v>
      </c>
      <c r="AL848" t="e">
        <f>IF(_xlfn.XLOOKUP(D848,'参考（不要动）'!M:M,'参考（不要动）'!N:N)&lt;1,"无五保金")</f>
        <v>#N/A</v>
      </c>
      <c r="AM848" t="e">
        <f>IF(_xlfn.XLOOKUP(D848,'参考（不要动）'!P:P,'参考（不要动）'!Q:Q)&lt;1,"无产业奖励2000元")</f>
        <v>#N/A</v>
      </c>
      <c r="AN848" t="e">
        <f>_xlfn.XLOOKUP(D848,'参考（不要动）'!S:S,'参考（不要动）'!W:W)</f>
        <v>#N/A</v>
      </c>
      <c r="AO848" t="str">
        <f t="shared" si="138"/>
        <v>合格</v>
      </c>
      <c r="AP848" s="31">
        <f t="shared" si="139"/>
        <v>0.4029147021003</v>
      </c>
      <c r="AQ848" s="31" t="str">
        <f t="shared" si="130"/>
        <v>合格</v>
      </c>
    </row>
    <row r="849" spans="1:43" ht="15">
      <c r="A849" s="18">
        <v>847</v>
      </c>
      <c r="B849" s="19" t="s">
        <v>3061</v>
      </c>
      <c r="C849" s="19" t="s">
        <v>3556</v>
      </c>
      <c r="D849" s="19" t="s">
        <v>3557</v>
      </c>
      <c r="E849" s="19" t="s">
        <v>3558</v>
      </c>
      <c r="F849" s="19" t="s">
        <v>3559</v>
      </c>
      <c r="G849" s="51" t="s">
        <v>3556</v>
      </c>
      <c r="H849" s="19">
        <v>2</v>
      </c>
      <c r="I849" s="19">
        <v>2</v>
      </c>
      <c r="J849" s="19" t="s">
        <v>47</v>
      </c>
      <c r="K849" s="19">
        <f t="shared" si="131"/>
        <v>4000</v>
      </c>
      <c r="L849" s="19"/>
      <c r="M849" s="19">
        <v>4000</v>
      </c>
      <c r="N849" s="19"/>
      <c r="O849" s="19">
        <f t="shared" si="132"/>
        <v>2843.98</v>
      </c>
      <c r="P849" s="19"/>
      <c r="Q849" s="19"/>
      <c r="R849" s="19"/>
      <c r="S849" s="19"/>
      <c r="T849" s="19"/>
      <c r="U849" s="19"/>
      <c r="V849" s="19"/>
      <c r="W849" s="19">
        <v>2843.98</v>
      </c>
      <c r="X849" s="19">
        <v>63000</v>
      </c>
      <c r="Y849" s="19">
        <f t="shared" si="133"/>
        <v>30000</v>
      </c>
      <c r="Z849" s="19">
        <v>30000</v>
      </c>
      <c r="AA849" s="19"/>
      <c r="AB849" s="19">
        <f t="shared" si="134"/>
        <v>69843.98</v>
      </c>
      <c r="AC849" s="19">
        <f t="shared" si="135"/>
        <v>39843.980000000003</v>
      </c>
      <c r="AD849" s="19">
        <f t="shared" si="136"/>
        <v>19921.990000000002</v>
      </c>
      <c r="AE849" s="19" t="s">
        <v>53</v>
      </c>
      <c r="AF849" s="25">
        <v>19643.22</v>
      </c>
      <c r="AG849" s="31">
        <f t="shared" si="137"/>
        <v>1.41916651139681E-2</v>
      </c>
      <c r="AH849" t="e">
        <f ca="1">IF(_xlfn.XLOOKUP(D849,'参考（不要动）'!A:A,'参考（不要动）'!B:B)&lt;1,"无养老金")</f>
        <v>#NAME?</v>
      </c>
      <c r="AI849" t="e">
        <f>IF(_xlfn.XLOOKUP(D849,'参考（不要动）'!D:D,'参考（不要动）'!E:E)&lt;1,"无公益岗工资")</f>
        <v>#N/A</v>
      </c>
      <c r="AJ849" t="e">
        <f ca="1">IF(_xlfn.XLOOKUP(D849,'参考（不要动）'!G:G,'参考（不要动）'!H:H)&lt;1,"无其他工资")</f>
        <v>#NAME?</v>
      </c>
      <c r="AK849" t="e">
        <f>IF(_xlfn.XLOOKUP(D849,'参考（不要动）'!J:J,'参考（不要动）'!K:K)&lt;1,"无低保金")</f>
        <v>#N/A</v>
      </c>
      <c r="AL849" t="e">
        <f>IF(_xlfn.XLOOKUP(D849,'参考（不要动）'!M:M,'参考（不要动）'!N:N)&lt;1,"无五保金")</f>
        <v>#N/A</v>
      </c>
      <c r="AM849" t="e">
        <f>IF(_xlfn.XLOOKUP(D849,'参考（不要动）'!P:P,'参考（不要动）'!Q:Q)&lt;1,"无产业奖励2000元")</f>
        <v>#N/A</v>
      </c>
      <c r="AN849" t="e">
        <f>_xlfn.XLOOKUP(D849,'参考（不要动）'!S:S,'参考（不要动）'!W:W)</f>
        <v>#N/A</v>
      </c>
      <c r="AO849" t="str">
        <f t="shared" si="138"/>
        <v>合格</v>
      </c>
      <c r="AP849" s="31">
        <f t="shared" si="139"/>
        <v>0.476190476190476</v>
      </c>
      <c r="AQ849" s="31" t="str">
        <f t="shared" si="130"/>
        <v>合格</v>
      </c>
    </row>
    <row r="850" spans="1:43" ht="15">
      <c r="A850" s="18">
        <v>848</v>
      </c>
      <c r="B850" s="19" t="s">
        <v>3061</v>
      </c>
      <c r="C850" s="19" t="s">
        <v>3560</v>
      </c>
      <c r="D850" s="19" t="s">
        <v>3561</v>
      </c>
      <c r="E850" s="19" t="s">
        <v>3562</v>
      </c>
      <c r="F850" s="19" t="s">
        <v>3563</v>
      </c>
      <c r="G850" s="51" t="s">
        <v>3560</v>
      </c>
      <c r="H850" s="19">
        <v>5</v>
      </c>
      <c r="I850" s="19">
        <v>5</v>
      </c>
      <c r="J850" s="19" t="s">
        <v>47</v>
      </c>
      <c r="K850" s="19">
        <f t="shared" si="131"/>
        <v>30000</v>
      </c>
      <c r="L850" s="19"/>
      <c r="M850" s="19">
        <v>30000</v>
      </c>
      <c r="N850" s="19"/>
      <c r="O850" s="19">
        <f t="shared" si="132"/>
        <v>6602.78</v>
      </c>
      <c r="P850" s="19"/>
      <c r="Q850" s="19"/>
      <c r="R850" s="19">
        <v>3960</v>
      </c>
      <c r="S850" s="19"/>
      <c r="T850" s="19"/>
      <c r="U850" s="19"/>
      <c r="V850" s="19"/>
      <c r="W850" s="19">
        <v>2642.78</v>
      </c>
      <c r="X850" s="19">
        <v>65100</v>
      </c>
      <c r="Y850" s="19">
        <f t="shared" si="133"/>
        <v>28500</v>
      </c>
      <c r="Z850" s="19">
        <v>28500</v>
      </c>
      <c r="AA850" s="19"/>
      <c r="AB850" s="19">
        <f t="shared" si="134"/>
        <v>101702.78</v>
      </c>
      <c r="AC850" s="19">
        <f t="shared" si="135"/>
        <v>73202.78</v>
      </c>
      <c r="AD850" s="19">
        <f t="shared" si="136"/>
        <v>14640.556</v>
      </c>
      <c r="AE850" s="19" t="s">
        <v>53</v>
      </c>
      <c r="AF850" s="25">
        <v>14619.75</v>
      </c>
      <c r="AG850" s="31">
        <f t="shared" si="137"/>
        <v>1.42314335060452E-3</v>
      </c>
      <c r="AH850" t="e">
        <f ca="1">IF(_xlfn.XLOOKUP(D850,'参考（不要动）'!A:A,'参考（不要动）'!B:B)&lt;1,"无养老金")</f>
        <v>#NAME?</v>
      </c>
      <c r="AI850" t="e">
        <f>IF(_xlfn.XLOOKUP(D850,'参考（不要动）'!D:D,'参考（不要动）'!E:E)&lt;1,"无公益岗工资")</f>
        <v>#N/A</v>
      </c>
      <c r="AJ850" t="e">
        <f ca="1">IF(_xlfn.XLOOKUP(D850,'参考（不要动）'!G:G,'参考（不要动）'!H:H)&lt;1,"无其他工资")</f>
        <v>#NAME?</v>
      </c>
      <c r="AK850" t="e">
        <f>IF(_xlfn.XLOOKUP(D850,'参考（不要动）'!J:J,'参考（不要动）'!K:K)&lt;1,"无低保金")</f>
        <v>#N/A</v>
      </c>
      <c r="AL850" t="e">
        <f>IF(_xlfn.XLOOKUP(D850,'参考（不要动）'!M:M,'参考（不要动）'!N:N)&lt;1,"无五保金")</f>
        <v>#N/A</v>
      </c>
      <c r="AM850" t="e">
        <f>IF(_xlfn.XLOOKUP(D850,'参考（不要动）'!P:P,'参考（不要动）'!Q:Q)&lt;1,"无产业奖励2000元")</f>
        <v>#N/A</v>
      </c>
      <c r="AN850" t="e">
        <f>_xlfn.XLOOKUP(D850,'参考（不要动）'!S:S,'参考（不要动）'!W:W)</f>
        <v>#N/A</v>
      </c>
      <c r="AO850" t="str">
        <f t="shared" si="138"/>
        <v>合格</v>
      </c>
      <c r="AP850" s="31">
        <f t="shared" si="139"/>
        <v>0.43778801843317999</v>
      </c>
      <c r="AQ850" s="31" t="str">
        <f t="shared" si="130"/>
        <v>合格</v>
      </c>
    </row>
    <row r="851" spans="1:43" ht="15">
      <c r="A851" s="18">
        <v>849</v>
      </c>
      <c r="B851" s="19" t="s">
        <v>3061</v>
      </c>
      <c r="C851" s="19" t="s">
        <v>3564</v>
      </c>
      <c r="D851" s="19" t="s">
        <v>3565</v>
      </c>
      <c r="E851" s="19" t="s">
        <v>3566</v>
      </c>
      <c r="F851" s="19" t="s">
        <v>3567</v>
      </c>
      <c r="G851" s="51" t="s">
        <v>3568</v>
      </c>
      <c r="H851" s="19">
        <v>2</v>
      </c>
      <c r="I851" s="19">
        <v>2</v>
      </c>
      <c r="J851" s="19" t="s">
        <v>47</v>
      </c>
      <c r="K851" s="19">
        <f t="shared" si="131"/>
        <v>0</v>
      </c>
      <c r="L851" s="19"/>
      <c r="M851" s="19"/>
      <c r="N851" s="19">
        <v>6000</v>
      </c>
      <c r="O851" s="19">
        <f t="shared" si="132"/>
        <v>20334.38</v>
      </c>
      <c r="P851" s="19">
        <v>10430</v>
      </c>
      <c r="Q851" s="19"/>
      <c r="R851" s="19">
        <v>6720</v>
      </c>
      <c r="S851" s="19"/>
      <c r="T851" s="19"/>
      <c r="U851" s="19"/>
      <c r="V851" s="19"/>
      <c r="W851" s="19">
        <v>3184.38</v>
      </c>
      <c r="X851" s="19"/>
      <c r="Y851" s="19">
        <f t="shared" si="133"/>
        <v>0</v>
      </c>
      <c r="Z851" s="19"/>
      <c r="AA851" s="19"/>
      <c r="AB851" s="19">
        <f t="shared" si="134"/>
        <v>26334.38</v>
      </c>
      <c r="AC851" s="19">
        <f t="shared" si="135"/>
        <v>26334.38</v>
      </c>
      <c r="AD851" s="19">
        <f t="shared" si="136"/>
        <v>13167.19</v>
      </c>
      <c r="AE851" s="19" t="s">
        <v>53</v>
      </c>
      <c r="AF851" s="25">
        <v>10771.76</v>
      </c>
      <c r="AG851" s="32">
        <f t="shared" si="137"/>
        <v>0.22238055805179499</v>
      </c>
      <c r="AH851" t="e">
        <f ca="1">IF(_xlfn.XLOOKUP(D851,'参考（不要动）'!A:A,'参考（不要动）'!B:B)&lt;1,"无养老金")</f>
        <v>#NAME?</v>
      </c>
      <c r="AI851" t="e">
        <f>IF(_xlfn.XLOOKUP(D851,'参考（不要动）'!D:D,'参考（不要动）'!E:E)&lt;1,"无公益岗工资")</f>
        <v>#N/A</v>
      </c>
      <c r="AJ851" t="e">
        <f ca="1">IF(_xlfn.XLOOKUP(D851,'参考（不要动）'!G:G,'参考（不要动）'!H:H)&lt;1,"无其他工资")</f>
        <v>#NAME?</v>
      </c>
      <c r="AK851" t="b">
        <f>IF(_xlfn.XLOOKUP(D851,'参考（不要动）'!J:J,'参考（不要动）'!K:K)&lt;1,"无低保金")</f>
        <v>0</v>
      </c>
      <c r="AL851" t="e">
        <f>IF(_xlfn.XLOOKUP(D851,'参考（不要动）'!M:M,'参考（不要动）'!N:N)&lt;1,"无五保金")</f>
        <v>#N/A</v>
      </c>
      <c r="AM851" t="e">
        <f>IF(_xlfn.XLOOKUP(D851,'参考（不要动）'!P:P,'参考（不要动）'!Q:Q)&lt;1,"无产业奖励2000元")</f>
        <v>#N/A</v>
      </c>
      <c r="AN851" t="e">
        <f>_xlfn.XLOOKUP(D851,'参考（不要动）'!S:S,'参考（不要动）'!W:W)</f>
        <v>#N/A</v>
      </c>
      <c r="AO851" t="str">
        <f t="shared" si="138"/>
        <v>合格</v>
      </c>
      <c r="AP851" s="31" t="e">
        <f t="shared" si="139"/>
        <v>#DIV/0!</v>
      </c>
      <c r="AQ851" s="31" t="e">
        <f t="shared" si="130"/>
        <v>#DIV/0!</v>
      </c>
    </row>
    <row r="852" spans="1:43" ht="15">
      <c r="A852" s="18">
        <v>850</v>
      </c>
      <c r="B852" s="19" t="s">
        <v>3061</v>
      </c>
      <c r="C852" s="19" t="s">
        <v>3569</v>
      </c>
      <c r="D852" s="19" t="s">
        <v>3570</v>
      </c>
      <c r="E852" s="19" t="s">
        <v>3571</v>
      </c>
      <c r="F852" s="19" t="s">
        <v>3572</v>
      </c>
      <c r="G852" s="51" t="s">
        <v>3569</v>
      </c>
      <c r="H852" s="19">
        <v>1</v>
      </c>
      <c r="I852" s="19">
        <v>1</v>
      </c>
      <c r="J852" s="19" t="s">
        <v>47</v>
      </c>
      <c r="K852" s="19">
        <f t="shared" si="131"/>
        <v>0</v>
      </c>
      <c r="L852" s="19"/>
      <c r="M852" s="19"/>
      <c r="N852" s="19">
        <v>12000</v>
      </c>
      <c r="O852" s="19">
        <f t="shared" si="132"/>
        <v>7508.75</v>
      </c>
      <c r="P852" s="19"/>
      <c r="Q852" s="19"/>
      <c r="R852" s="19">
        <v>5940</v>
      </c>
      <c r="S852" s="19"/>
      <c r="T852" s="19"/>
      <c r="U852" s="19"/>
      <c r="V852" s="19"/>
      <c r="W852" s="19">
        <v>1568.75</v>
      </c>
      <c r="X852" s="19"/>
      <c r="Y852" s="19">
        <f t="shared" si="133"/>
        <v>0</v>
      </c>
      <c r="Z852" s="19"/>
      <c r="AA852" s="19"/>
      <c r="AB852" s="19">
        <f t="shared" si="134"/>
        <v>19508.75</v>
      </c>
      <c r="AC852" s="19">
        <f t="shared" si="135"/>
        <v>19508.75</v>
      </c>
      <c r="AD852" s="19">
        <f t="shared" si="136"/>
        <v>19508.75</v>
      </c>
      <c r="AE852" s="19" t="s">
        <v>53</v>
      </c>
      <c r="AF852" s="25">
        <v>19159.04</v>
      </c>
      <c r="AG852" s="31">
        <f t="shared" si="137"/>
        <v>1.8253002238107899E-2</v>
      </c>
      <c r="AH852" t="e">
        <f ca="1">IF(_xlfn.XLOOKUP(D852,'参考（不要动）'!A:A,'参考（不要动）'!B:B)&lt;1,"无养老金")</f>
        <v>#NAME?</v>
      </c>
      <c r="AI852" t="e">
        <f>IF(_xlfn.XLOOKUP(D852,'参考（不要动）'!D:D,'参考（不要动）'!E:E)&lt;1,"无公益岗工资")</f>
        <v>#N/A</v>
      </c>
      <c r="AJ852" t="e">
        <f ca="1">IF(_xlfn.XLOOKUP(D852,'参考（不要动）'!G:G,'参考（不要动）'!H:H)&lt;1,"无其他工资")</f>
        <v>#NAME?</v>
      </c>
      <c r="AK852" t="e">
        <f>IF(_xlfn.XLOOKUP(D852,'参考（不要动）'!J:J,'参考（不要动）'!K:K)&lt;1,"无低保金")</f>
        <v>#N/A</v>
      </c>
      <c r="AL852" t="e">
        <f>IF(_xlfn.XLOOKUP(D852,'参考（不要动）'!M:M,'参考（不要动）'!N:N)&lt;1,"无五保金")</f>
        <v>#N/A</v>
      </c>
      <c r="AM852" t="e">
        <f>IF(_xlfn.XLOOKUP(D852,'参考（不要动）'!P:P,'参考（不要动）'!Q:Q)&lt;1,"无产业奖励2000元")</f>
        <v>#N/A</v>
      </c>
      <c r="AN852" t="e">
        <f>_xlfn.XLOOKUP(D852,'参考（不要动）'!S:S,'参考（不要动）'!W:W)</f>
        <v>#N/A</v>
      </c>
      <c r="AO852" t="str">
        <f t="shared" si="138"/>
        <v>合格</v>
      </c>
      <c r="AP852" s="31" t="e">
        <f t="shared" si="139"/>
        <v>#DIV/0!</v>
      </c>
      <c r="AQ852" s="31" t="e">
        <f t="shared" si="130"/>
        <v>#DIV/0!</v>
      </c>
    </row>
    <row r="853" spans="1:43" ht="15">
      <c r="A853" s="18">
        <v>851</v>
      </c>
      <c r="B853" s="19" t="s">
        <v>3061</v>
      </c>
      <c r="C853" s="19" t="s">
        <v>3573</v>
      </c>
      <c r="D853" s="19" t="s">
        <v>3574</v>
      </c>
      <c r="E853" s="19" t="s">
        <v>3575</v>
      </c>
      <c r="F853" s="19" t="s">
        <v>3576</v>
      </c>
      <c r="G853" s="51" t="s">
        <v>3573</v>
      </c>
      <c r="H853" s="19">
        <v>5</v>
      </c>
      <c r="I853" s="19">
        <v>5</v>
      </c>
      <c r="J853" s="19" t="s">
        <v>47</v>
      </c>
      <c r="K853" s="19">
        <f t="shared" si="131"/>
        <v>22600</v>
      </c>
      <c r="L853" s="19"/>
      <c r="M853" s="19">
        <v>22600</v>
      </c>
      <c r="N853" s="19"/>
      <c r="O853" s="19">
        <f t="shared" si="132"/>
        <v>9440.7800000000007</v>
      </c>
      <c r="P853" s="19"/>
      <c r="Q853" s="19"/>
      <c r="R853" s="19">
        <v>1860</v>
      </c>
      <c r="S853" s="19"/>
      <c r="T853" s="19"/>
      <c r="U853" s="19"/>
      <c r="V853" s="19"/>
      <c r="W853" s="19">
        <v>7580.78</v>
      </c>
      <c r="X853" s="19">
        <v>107100</v>
      </c>
      <c r="Y853" s="19">
        <f t="shared" si="133"/>
        <v>45000</v>
      </c>
      <c r="Z853" s="19">
        <v>45000</v>
      </c>
      <c r="AA853" s="19"/>
      <c r="AB853" s="19">
        <f t="shared" si="134"/>
        <v>139140.78</v>
      </c>
      <c r="AC853" s="19">
        <f t="shared" si="135"/>
        <v>94140.78</v>
      </c>
      <c r="AD853" s="19">
        <f t="shared" si="136"/>
        <v>18828.155999999999</v>
      </c>
      <c r="AE853" s="19" t="s">
        <v>53</v>
      </c>
      <c r="AF853" s="25">
        <v>18500.189999999999</v>
      </c>
      <c r="AG853" s="31">
        <f t="shared" si="137"/>
        <v>1.7727709823520801E-2</v>
      </c>
      <c r="AH853" t="e">
        <f ca="1">IF(_xlfn.XLOOKUP(D853,'参考（不要动）'!A:A,'参考（不要动）'!B:B)&lt;1,"无养老金")</f>
        <v>#NAME?</v>
      </c>
      <c r="AI853" t="e">
        <f>IF(_xlfn.XLOOKUP(D853,'参考（不要动）'!D:D,'参考（不要动）'!E:E)&lt;1,"无公益岗工资")</f>
        <v>#N/A</v>
      </c>
      <c r="AJ853" t="e">
        <f ca="1">IF(_xlfn.XLOOKUP(D853,'参考（不要动）'!G:G,'参考（不要动）'!H:H)&lt;1,"无其他工资")</f>
        <v>#NAME?</v>
      </c>
      <c r="AK853" t="e">
        <f>IF(_xlfn.XLOOKUP(D853,'参考（不要动）'!J:J,'参考（不要动）'!K:K)&lt;1,"无低保金")</f>
        <v>#N/A</v>
      </c>
      <c r="AL853" t="e">
        <f>IF(_xlfn.XLOOKUP(D853,'参考（不要动）'!M:M,'参考（不要动）'!N:N)&lt;1,"无五保金")</f>
        <v>#N/A</v>
      </c>
      <c r="AM853" t="e">
        <f>IF(_xlfn.XLOOKUP(D853,'参考（不要动）'!P:P,'参考（不要动）'!Q:Q)&lt;1,"无产业奖励2000元")</f>
        <v>#N/A</v>
      </c>
      <c r="AN853" t="e">
        <f>_xlfn.XLOOKUP(D853,'参考（不要动）'!S:S,'参考（不要动）'!W:W)</f>
        <v>#N/A</v>
      </c>
      <c r="AO853" t="str">
        <f t="shared" si="138"/>
        <v>合格</v>
      </c>
      <c r="AP853" s="31">
        <f t="shared" si="139"/>
        <v>0.42016806722689098</v>
      </c>
      <c r="AQ853" s="31" t="str">
        <f t="shared" si="130"/>
        <v>合格</v>
      </c>
    </row>
    <row r="854" spans="1:43" ht="15">
      <c r="A854" s="18">
        <v>852</v>
      </c>
      <c r="B854" s="19" t="s">
        <v>3061</v>
      </c>
      <c r="C854" s="19" t="s">
        <v>3577</v>
      </c>
      <c r="D854" s="19" t="s">
        <v>3578</v>
      </c>
      <c r="E854" s="19" t="s">
        <v>3579</v>
      </c>
      <c r="F854" s="19" t="s">
        <v>3580</v>
      </c>
      <c r="G854" s="51" t="s">
        <v>3577</v>
      </c>
      <c r="H854" s="19">
        <v>4</v>
      </c>
      <c r="I854" s="19">
        <v>4</v>
      </c>
      <c r="J854" s="19" t="s">
        <v>47</v>
      </c>
      <c r="K854" s="19">
        <f t="shared" si="131"/>
        <v>45000</v>
      </c>
      <c r="L854" s="19"/>
      <c r="M854" s="19">
        <v>45000</v>
      </c>
      <c r="N854" s="19"/>
      <c r="O854" s="19">
        <f t="shared" si="132"/>
        <v>880.8</v>
      </c>
      <c r="P854" s="19"/>
      <c r="Q854" s="19"/>
      <c r="R854" s="19"/>
      <c r="S854" s="19"/>
      <c r="T854" s="19"/>
      <c r="U854" s="19"/>
      <c r="V854" s="19"/>
      <c r="W854" s="19">
        <v>880.8</v>
      </c>
      <c r="X854" s="19">
        <v>77760</v>
      </c>
      <c r="Y854" s="19">
        <f t="shared" si="133"/>
        <v>39100</v>
      </c>
      <c r="Z854" s="19">
        <v>39100</v>
      </c>
      <c r="AA854" s="19"/>
      <c r="AB854" s="19">
        <f t="shared" si="134"/>
        <v>123640.8</v>
      </c>
      <c r="AC854" s="19">
        <f t="shared" si="135"/>
        <v>84540.800000000003</v>
      </c>
      <c r="AD854" s="19">
        <f t="shared" si="136"/>
        <v>21135.200000000001</v>
      </c>
      <c r="AE854" s="19" t="s">
        <v>53</v>
      </c>
      <c r="AF854" s="25">
        <v>20009.84</v>
      </c>
      <c r="AG854" s="31">
        <f t="shared" si="137"/>
        <v>5.6240329757759201E-2</v>
      </c>
      <c r="AH854" t="e">
        <f ca="1">IF(_xlfn.XLOOKUP(D854,'参考（不要动）'!A:A,'参考（不要动）'!B:B)&lt;1,"无养老金")</f>
        <v>#NAME?</v>
      </c>
      <c r="AI854" t="e">
        <f>IF(_xlfn.XLOOKUP(D854,'参考（不要动）'!D:D,'参考（不要动）'!E:E)&lt;1,"无公益岗工资")</f>
        <v>#N/A</v>
      </c>
      <c r="AJ854" t="e">
        <f ca="1">IF(_xlfn.XLOOKUP(D854,'参考（不要动）'!G:G,'参考（不要动）'!H:H)&lt;1,"无其他工资")</f>
        <v>#NAME?</v>
      </c>
      <c r="AK854" t="e">
        <f>IF(_xlfn.XLOOKUP(D854,'参考（不要动）'!J:J,'参考（不要动）'!K:K)&lt;1,"无低保金")</f>
        <v>#N/A</v>
      </c>
      <c r="AL854" t="e">
        <f>IF(_xlfn.XLOOKUP(D854,'参考（不要动）'!M:M,'参考（不要动）'!N:N)&lt;1,"无五保金")</f>
        <v>#N/A</v>
      </c>
      <c r="AM854" t="e">
        <f>IF(_xlfn.XLOOKUP(D854,'参考（不要动）'!P:P,'参考（不要动）'!Q:Q)&lt;1,"无产业奖励2000元")</f>
        <v>#N/A</v>
      </c>
      <c r="AN854" t="e">
        <f>_xlfn.XLOOKUP(D854,'参考（不要动）'!S:S,'参考（不要动）'!W:W)</f>
        <v>#N/A</v>
      </c>
      <c r="AO854" t="str">
        <f t="shared" si="138"/>
        <v>合格</v>
      </c>
      <c r="AP854" s="31">
        <f t="shared" si="139"/>
        <v>0.50282921810699599</v>
      </c>
      <c r="AQ854" s="31" t="str">
        <f t="shared" si="130"/>
        <v>合格</v>
      </c>
    </row>
    <row r="855" spans="1:43" ht="15">
      <c r="A855" s="18">
        <v>853</v>
      </c>
      <c r="B855" s="19" t="s">
        <v>3061</v>
      </c>
      <c r="C855" s="19" t="s">
        <v>3581</v>
      </c>
      <c r="D855" s="19" t="s">
        <v>3582</v>
      </c>
      <c r="E855" s="19" t="s">
        <v>3583</v>
      </c>
      <c r="F855" s="19" t="s">
        <v>3584</v>
      </c>
      <c r="G855" s="51" t="s">
        <v>3581</v>
      </c>
      <c r="H855" s="19">
        <v>4</v>
      </c>
      <c r="I855" s="19">
        <v>4</v>
      </c>
      <c r="J855" s="19" t="s">
        <v>47</v>
      </c>
      <c r="K855" s="19">
        <f t="shared" si="131"/>
        <v>27000</v>
      </c>
      <c r="L855" s="19"/>
      <c r="M855" s="19">
        <v>27000</v>
      </c>
      <c r="N855" s="19"/>
      <c r="O855" s="19">
        <f t="shared" si="132"/>
        <v>3273.59</v>
      </c>
      <c r="P855" s="19"/>
      <c r="Q855" s="19"/>
      <c r="R855" s="19"/>
      <c r="S855" s="19"/>
      <c r="T855" s="19"/>
      <c r="U855" s="19"/>
      <c r="V855" s="19"/>
      <c r="W855" s="19">
        <v>3273.59</v>
      </c>
      <c r="X855" s="19">
        <v>40950</v>
      </c>
      <c r="Y855" s="19">
        <f t="shared" si="133"/>
        <v>11375</v>
      </c>
      <c r="Z855" s="19">
        <v>11375</v>
      </c>
      <c r="AA855" s="19"/>
      <c r="AB855" s="19">
        <f t="shared" si="134"/>
        <v>71223.59</v>
      </c>
      <c r="AC855" s="19">
        <f t="shared" si="135"/>
        <v>59848.59</v>
      </c>
      <c r="AD855" s="19">
        <f t="shared" si="136"/>
        <v>14962.147499999999</v>
      </c>
      <c r="AE855" s="19" t="s">
        <v>53</v>
      </c>
      <c r="AF855" s="25">
        <v>14831.98</v>
      </c>
      <c r="AG855" s="31">
        <f t="shared" si="137"/>
        <v>8.7761377779635302E-3</v>
      </c>
      <c r="AH855" t="e">
        <f ca="1">IF(_xlfn.XLOOKUP(D855,'参考（不要动）'!A:A,'参考（不要动）'!B:B)&lt;1,"无养老金")</f>
        <v>#NAME?</v>
      </c>
      <c r="AI855" t="e">
        <f>IF(_xlfn.XLOOKUP(D855,'参考（不要动）'!D:D,'参考（不要动）'!E:E)&lt;1,"无公益岗工资")</f>
        <v>#N/A</v>
      </c>
      <c r="AJ855" t="e">
        <f ca="1">IF(_xlfn.XLOOKUP(D855,'参考（不要动）'!G:G,'参考（不要动）'!H:H)&lt;1,"无其他工资")</f>
        <v>#NAME?</v>
      </c>
      <c r="AK855" t="e">
        <f>IF(_xlfn.XLOOKUP(D855,'参考（不要动）'!J:J,'参考（不要动）'!K:K)&lt;1,"无低保金")</f>
        <v>#N/A</v>
      </c>
      <c r="AL855" t="e">
        <f>IF(_xlfn.XLOOKUP(D855,'参考（不要动）'!M:M,'参考（不要动）'!N:N)&lt;1,"无五保金")</f>
        <v>#N/A</v>
      </c>
      <c r="AM855" t="e">
        <f>IF(_xlfn.XLOOKUP(D855,'参考（不要动）'!P:P,'参考（不要动）'!Q:Q)&lt;1,"无产业奖励2000元")</f>
        <v>#N/A</v>
      </c>
      <c r="AN855" t="e">
        <f>_xlfn.XLOOKUP(D855,'参考（不要动）'!S:S,'参考（不要动）'!W:W)</f>
        <v>#N/A</v>
      </c>
      <c r="AO855" t="str">
        <f t="shared" si="138"/>
        <v>合格</v>
      </c>
      <c r="AP855" s="31">
        <f t="shared" si="139"/>
        <v>0.27777777777777801</v>
      </c>
      <c r="AQ855" s="31" t="str">
        <f t="shared" si="130"/>
        <v>合格</v>
      </c>
    </row>
    <row r="856" spans="1:43" ht="15">
      <c r="A856" s="18">
        <v>854</v>
      </c>
      <c r="B856" s="19" t="s">
        <v>3061</v>
      </c>
      <c r="C856" s="19" t="s">
        <v>3585</v>
      </c>
      <c r="D856" s="19" t="s">
        <v>3586</v>
      </c>
      <c r="E856" s="19" t="s">
        <v>3587</v>
      </c>
      <c r="F856" s="19" t="s">
        <v>3588</v>
      </c>
      <c r="G856" s="51" t="s">
        <v>3585</v>
      </c>
      <c r="H856" s="19">
        <v>4</v>
      </c>
      <c r="I856" s="19">
        <v>4</v>
      </c>
      <c r="J856" s="19" t="s">
        <v>47</v>
      </c>
      <c r="K856" s="19">
        <f t="shared" si="131"/>
        <v>1600</v>
      </c>
      <c r="L856" s="19"/>
      <c r="M856" s="19">
        <v>1600</v>
      </c>
      <c r="N856" s="19"/>
      <c r="O856" s="19">
        <f t="shared" si="132"/>
        <v>724.67</v>
      </c>
      <c r="P856" s="19"/>
      <c r="Q856" s="19"/>
      <c r="R856" s="19"/>
      <c r="S856" s="19"/>
      <c r="T856" s="19"/>
      <c r="U856" s="19"/>
      <c r="V856" s="19"/>
      <c r="W856" s="19">
        <v>724.67</v>
      </c>
      <c r="X856" s="19">
        <v>129760</v>
      </c>
      <c r="Y856" s="19">
        <f t="shared" si="133"/>
        <v>57100</v>
      </c>
      <c r="Z856" s="19">
        <v>57100</v>
      </c>
      <c r="AA856" s="19"/>
      <c r="AB856" s="19">
        <f t="shared" si="134"/>
        <v>132084.67000000001</v>
      </c>
      <c r="AC856" s="19">
        <f t="shared" si="135"/>
        <v>74984.67</v>
      </c>
      <c r="AD856" s="19">
        <f t="shared" si="136"/>
        <v>18746.1675</v>
      </c>
      <c r="AE856" s="19" t="s">
        <v>53</v>
      </c>
      <c r="AF856" s="25">
        <v>18394.21</v>
      </c>
      <c r="AG856" s="31">
        <f t="shared" si="137"/>
        <v>1.9134146016599799E-2</v>
      </c>
      <c r="AH856" t="e">
        <f ca="1">IF(_xlfn.XLOOKUP(D856,'参考（不要动）'!A:A,'参考（不要动）'!B:B)&lt;1,"无养老金")</f>
        <v>#NAME?</v>
      </c>
      <c r="AI856" t="e">
        <f>IF(_xlfn.XLOOKUP(D856,'参考（不要动）'!D:D,'参考（不要动）'!E:E)&lt;1,"无公益岗工资")</f>
        <v>#N/A</v>
      </c>
      <c r="AJ856" t="e">
        <f ca="1">IF(_xlfn.XLOOKUP(D856,'参考（不要动）'!G:G,'参考（不要动）'!H:H)&lt;1,"无其他工资")</f>
        <v>#NAME?</v>
      </c>
      <c r="AK856" t="e">
        <f>IF(_xlfn.XLOOKUP(D856,'参考（不要动）'!J:J,'参考（不要动）'!K:K)&lt;1,"无低保金")</f>
        <v>#N/A</v>
      </c>
      <c r="AL856" t="e">
        <f>IF(_xlfn.XLOOKUP(D856,'参考（不要动）'!M:M,'参考（不要动）'!N:N)&lt;1,"无五保金")</f>
        <v>#N/A</v>
      </c>
      <c r="AM856" t="e">
        <f>IF(_xlfn.XLOOKUP(D856,'参考（不要动）'!P:P,'参考（不要动）'!Q:Q)&lt;1,"无产业奖励2000元")</f>
        <v>#N/A</v>
      </c>
      <c r="AN856" t="e">
        <f>_xlfn.XLOOKUP(D856,'参考（不要动）'!S:S,'参考（不要动）'!W:W)</f>
        <v>#N/A</v>
      </c>
      <c r="AO856" t="str">
        <f t="shared" si="138"/>
        <v>合格</v>
      </c>
      <c r="AP856" s="31">
        <f t="shared" si="139"/>
        <v>0.44004315659679399</v>
      </c>
      <c r="AQ856" s="31" t="str">
        <f t="shared" si="130"/>
        <v>合格</v>
      </c>
    </row>
    <row r="857" spans="1:43" ht="15">
      <c r="A857" s="18">
        <v>855</v>
      </c>
      <c r="B857" s="19" t="s">
        <v>3061</v>
      </c>
      <c r="C857" s="19" t="s">
        <v>3589</v>
      </c>
      <c r="D857" s="19" t="s">
        <v>3590</v>
      </c>
      <c r="E857" s="19" t="s">
        <v>3591</v>
      </c>
      <c r="F857" s="19" t="s">
        <v>3592</v>
      </c>
      <c r="G857" s="51" t="s">
        <v>3589</v>
      </c>
      <c r="H857" s="19">
        <v>6</v>
      </c>
      <c r="I857" s="19">
        <v>6</v>
      </c>
      <c r="J857" s="19" t="s">
        <v>47</v>
      </c>
      <c r="K857" s="19">
        <f t="shared" si="131"/>
        <v>11000</v>
      </c>
      <c r="L857" s="19"/>
      <c r="M857" s="19">
        <v>11000</v>
      </c>
      <c r="N857" s="19"/>
      <c r="O857" s="19">
        <f t="shared" si="132"/>
        <v>8529.16</v>
      </c>
      <c r="P857" s="19"/>
      <c r="Q857" s="19"/>
      <c r="R857" s="19">
        <v>3480</v>
      </c>
      <c r="S857" s="19"/>
      <c r="T857" s="19"/>
      <c r="U857" s="19"/>
      <c r="V857" s="19"/>
      <c r="W857" s="19">
        <v>5049.16</v>
      </c>
      <c r="X857" s="19">
        <v>212800</v>
      </c>
      <c r="Y857" s="19">
        <f t="shared" si="133"/>
        <v>93000</v>
      </c>
      <c r="Z857" s="19">
        <v>93000</v>
      </c>
      <c r="AA857" s="19"/>
      <c r="AB857" s="19">
        <f t="shared" si="134"/>
        <v>232329.16</v>
      </c>
      <c r="AC857" s="19">
        <f t="shared" si="135"/>
        <v>139329.16</v>
      </c>
      <c r="AD857" s="19">
        <f t="shared" si="136"/>
        <v>23221.526666666701</v>
      </c>
      <c r="AE857" s="19" t="s">
        <v>53</v>
      </c>
      <c r="AF857" s="25">
        <v>23018.400000000001</v>
      </c>
      <c r="AG857" s="31">
        <f t="shared" si="137"/>
        <v>8.8245345752398004E-3</v>
      </c>
      <c r="AH857" t="e">
        <f ca="1">IF(_xlfn.XLOOKUP(D857,'参考（不要动）'!A:A,'参考（不要动）'!B:B)&lt;1,"无养老金")</f>
        <v>#NAME?</v>
      </c>
      <c r="AI857" t="e">
        <f>IF(_xlfn.XLOOKUP(D857,'参考（不要动）'!D:D,'参考（不要动）'!E:E)&lt;1,"无公益岗工资")</f>
        <v>#N/A</v>
      </c>
      <c r="AJ857" t="e">
        <f ca="1">IF(_xlfn.XLOOKUP(D857,'参考（不要动）'!G:G,'参考（不要动）'!H:H)&lt;1,"无其他工资")</f>
        <v>#NAME?</v>
      </c>
      <c r="AK857" t="e">
        <f>IF(_xlfn.XLOOKUP(D857,'参考（不要动）'!J:J,'参考（不要动）'!K:K)&lt;1,"无低保金")</f>
        <v>#N/A</v>
      </c>
      <c r="AL857" t="e">
        <f>IF(_xlfn.XLOOKUP(D857,'参考（不要动）'!M:M,'参考（不要动）'!N:N)&lt;1,"无五保金")</f>
        <v>#N/A</v>
      </c>
      <c r="AM857" t="e">
        <f>IF(_xlfn.XLOOKUP(D857,'参考（不要动）'!P:P,'参考（不要动）'!Q:Q)&lt;1,"无产业奖励2000元")</f>
        <v>#N/A</v>
      </c>
      <c r="AN857" t="e">
        <f>_xlfn.XLOOKUP(D857,'参考（不要动）'!S:S,'参考（不要动）'!W:W)</f>
        <v>#N/A</v>
      </c>
      <c r="AO857" t="str">
        <f t="shared" si="138"/>
        <v>合格</v>
      </c>
      <c r="AP857" s="31">
        <f t="shared" si="139"/>
        <v>0.43703007518796999</v>
      </c>
      <c r="AQ857" s="31" t="str">
        <f t="shared" si="130"/>
        <v>合格</v>
      </c>
    </row>
    <row r="858" spans="1:43" ht="15">
      <c r="A858" s="18">
        <v>856</v>
      </c>
      <c r="B858" s="19" t="s">
        <v>3061</v>
      </c>
      <c r="C858" s="19" t="s">
        <v>3593</v>
      </c>
      <c r="D858" s="19" t="s">
        <v>3594</v>
      </c>
      <c r="E858" s="19" t="s">
        <v>3595</v>
      </c>
      <c r="F858" s="19" t="s">
        <v>3596</v>
      </c>
      <c r="G858" s="51" t="s">
        <v>3593</v>
      </c>
      <c r="H858" s="19">
        <v>1</v>
      </c>
      <c r="I858" s="19">
        <v>1</v>
      </c>
      <c r="J858" s="19" t="s">
        <v>47</v>
      </c>
      <c r="K858" s="19">
        <f t="shared" si="131"/>
        <v>0</v>
      </c>
      <c r="L858" s="19"/>
      <c r="M858" s="19"/>
      <c r="N858" s="19"/>
      <c r="O858" s="19">
        <f t="shared" si="132"/>
        <v>2210.46</v>
      </c>
      <c r="P858" s="19"/>
      <c r="Q858" s="19"/>
      <c r="R858" s="19">
        <v>1860</v>
      </c>
      <c r="S858" s="19"/>
      <c r="T858" s="19"/>
      <c r="U858" s="19"/>
      <c r="V858" s="19"/>
      <c r="W858" s="19">
        <v>350.46</v>
      </c>
      <c r="X858" s="19">
        <v>23000</v>
      </c>
      <c r="Y858" s="19">
        <f t="shared" si="133"/>
        <v>7000</v>
      </c>
      <c r="Z858" s="19">
        <v>7000</v>
      </c>
      <c r="AA858" s="19"/>
      <c r="AB858" s="19">
        <f t="shared" si="134"/>
        <v>25210.46</v>
      </c>
      <c r="AC858" s="19">
        <f t="shared" si="135"/>
        <v>18210.46</v>
      </c>
      <c r="AD858" s="19">
        <f t="shared" si="136"/>
        <v>18210.46</v>
      </c>
      <c r="AE858" s="19" t="s">
        <v>53</v>
      </c>
      <c r="AF858" s="25">
        <v>17540</v>
      </c>
      <c r="AG858" s="31">
        <f t="shared" si="137"/>
        <v>3.8224629418472003E-2</v>
      </c>
      <c r="AH858" t="e">
        <f ca="1">IF(_xlfn.XLOOKUP(D858,'参考（不要动）'!A:A,'参考（不要动）'!B:B)&lt;1,"无养老金")</f>
        <v>#NAME?</v>
      </c>
      <c r="AI858" t="e">
        <f>IF(_xlfn.XLOOKUP(D858,'参考（不要动）'!D:D,'参考（不要动）'!E:E)&lt;1,"无公益岗工资")</f>
        <v>#N/A</v>
      </c>
      <c r="AJ858" t="e">
        <f ca="1">IF(_xlfn.XLOOKUP(D858,'参考（不要动）'!G:G,'参考（不要动）'!H:H)&lt;1,"无其他工资")</f>
        <v>#NAME?</v>
      </c>
      <c r="AK858" t="e">
        <f>IF(_xlfn.XLOOKUP(D858,'参考（不要动）'!J:J,'参考（不要动）'!K:K)&lt;1,"无低保金")</f>
        <v>#N/A</v>
      </c>
      <c r="AL858" t="e">
        <f>IF(_xlfn.XLOOKUP(D858,'参考（不要动）'!M:M,'参考（不要动）'!N:N)&lt;1,"无五保金")</f>
        <v>#N/A</v>
      </c>
      <c r="AM858" t="e">
        <f>IF(_xlfn.XLOOKUP(D858,'参考（不要动）'!P:P,'参考（不要动）'!Q:Q)&lt;1,"无产业奖励2000元")</f>
        <v>#N/A</v>
      </c>
      <c r="AN858" t="e">
        <f>_xlfn.XLOOKUP(D858,'参考（不要动）'!S:S,'参考（不要动）'!W:W)</f>
        <v>#N/A</v>
      </c>
      <c r="AO858" t="str">
        <f t="shared" si="138"/>
        <v>合格</v>
      </c>
      <c r="AP858" s="31">
        <f t="shared" si="139"/>
        <v>0.30434782608695699</v>
      </c>
      <c r="AQ858" s="31" t="str">
        <f t="shared" si="130"/>
        <v>合格</v>
      </c>
    </row>
    <row r="859" spans="1:43" ht="15">
      <c r="A859" s="18">
        <v>857</v>
      </c>
      <c r="B859" s="19" t="s">
        <v>3061</v>
      </c>
      <c r="C859" s="19" t="s">
        <v>3597</v>
      </c>
      <c r="D859" s="19" t="s">
        <v>3598</v>
      </c>
      <c r="E859" s="19" t="s">
        <v>3599</v>
      </c>
      <c r="F859" s="19" t="s">
        <v>3600</v>
      </c>
      <c r="G859" s="51" t="s">
        <v>3597</v>
      </c>
      <c r="H859" s="19">
        <v>2</v>
      </c>
      <c r="I859" s="19">
        <v>2</v>
      </c>
      <c r="J859" s="19" t="s">
        <v>47</v>
      </c>
      <c r="K859" s="19">
        <f t="shared" si="131"/>
        <v>23500</v>
      </c>
      <c r="L859" s="19"/>
      <c r="M859" s="19">
        <v>23500</v>
      </c>
      <c r="N859" s="19"/>
      <c r="O859" s="19">
        <f t="shared" si="132"/>
        <v>2427.9699999999998</v>
      </c>
      <c r="P859" s="19"/>
      <c r="Q859" s="19"/>
      <c r="R859" s="19"/>
      <c r="S859" s="19"/>
      <c r="T859" s="19"/>
      <c r="U859" s="19"/>
      <c r="V859" s="19"/>
      <c r="W859" s="19">
        <v>2427.9699999999998</v>
      </c>
      <c r="X859" s="19">
        <v>69570</v>
      </c>
      <c r="Y859" s="19">
        <f t="shared" si="133"/>
        <v>36825</v>
      </c>
      <c r="Z859" s="19">
        <v>36825</v>
      </c>
      <c r="AA859" s="19"/>
      <c r="AB859" s="19">
        <f t="shared" si="134"/>
        <v>95497.97</v>
      </c>
      <c r="AC859" s="19">
        <f t="shared" si="135"/>
        <v>58672.97</v>
      </c>
      <c r="AD859" s="19">
        <f t="shared" si="136"/>
        <v>29336.485000000001</v>
      </c>
      <c r="AE859" s="19" t="s">
        <v>53</v>
      </c>
      <c r="AF859" s="25">
        <v>28923.87</v>
      </c>
      <c r="AG859" s="31">
        <f t="shared" si="137"/>
        <v>1.42655529844382E-2</v>
      </c>
      <c r="AH859" t="e">
        <f ca="1">IF(_xlfn.XLOOKUP(D859,'参考（不要动）'!A:A,'参考（不要动）'!B:B)&lt;1,"无养老金")</f>
        <v>#NAME?</v>
      </c>
      <c r="AI859" t="e">
        <f>IF(_xlfn.XLOOKUP(D859,'参考（不要动）'!D:D,'参考（不要动）'!E:E)&lt;1,"无公益岗工资")</f>
        <v>#N/A</v>
      </c>
      <c r="AJ859" t="e">
        <f ca="1">IF(_xlfn.XLOOKUP(D859,'参考（不要动）'!G:G,'参考（不要动）'!H:H)&lt;1,"无其他工资")</f>
        <v>#NAME?</v>
      </c>
      <c r="AK859" t="e">
        <f>IF(_xlfn.XLOOKUP(D859,'参考（不要动）'!J:J,'参考（不要动）'!K:K)&lt;1,"无低保金")</f>
        <v>#N/A</v>
      </c>
      <c r="AL859" t="e">
        <f>IF(_xlfn.XLOOKUP(D859,'参考（不要动）'!M:M,'参考（不要动）'!N:N)&lt;1,"无五保金")</f>
        <v>#N/A</v>
      </c>
      <c r="AM859" t="e">
        <f>IF(_xlfn.XLOOKUP(D859,'参考（不要动）'!P:P,'参考（不要动）'!Q:Q)&lt;1,"无产业奖励2000元")</f>
        <v>#N/A</v>
      </c>
      <c r="AN859" t="e">
        <f>_xlfn.XLOOKUP(D859,'参考（不要动）'!S:S,'参考（不要动）'!W:W)</f>
        <v>#N/A</v>
      </c>
      <c r="AO859" t="str">
        <f t="shared" si="138"/>
        <v>合格</v>
      </c>
      <c r="AP859" s="31">
        <f t="shared" si="139"/>
        <v>0.52932298404484701</v>
      </c>
      <c r="AQ859" s="31" t="str">
        <f t="shared" si="130"/>
        <v>合格</v>
      </c>
    </row>
    <row r="860" spans="1:43" ht="15">
      <c r="A860" s="18">
        <v>858</v>
      </c>
      <c r="B860" s="19" t="s">
        <v>3061</v>
      </c>
      <c r="C860" s="19" t="s">
        <v>3601</v>
      </c>
      <c r="D860" s="19" t="s">
        <v>3602</v>
      </c>
      <c r="E860" s="19" t="s">
        <v>3603</v>
      </c>
      <c r="F860" s="19" t="s">
        <v>528</v>
      </c>
      <c r="G860" s="51" t="s">
        <v>3601</v>
      </c>
      <c r="H860" s="19">
        <v>3</v>
      </c>
      <c r="I860" s="19">
        <v>3</v>
      </c>
      <c r="J860" s="19" t="s">
        <v>47</v>
      </c>
      <c r="K860" s="19">
        <f t="shared" si="131"/>
        <v>9000</v>
      </c>
      <c r="L860" s="19"/>
      <c r="M860" s="19">
        <v>9000</v>
      </c>
      <c r="N860" s="19"/>
      <c r="O860" s="19">
        <f t="shared" si="132"/>
        <v>3078.48</v>
      </c>
      <c r="P860" s="19"/>
      <c r="Q860" s="19"/>
      <c r="R860" s="19"/>
      <c r="S860" s="19"/>
      <c r="T860" s="19"/>
      <c r="U860" s="19"/>
      <c r="V860" s="19"/>
      <c r="W860" s="19">
        <v>3078.48</v>
      </c>
      <c r="X860" s="19">
        <v>120650</v>
      </c>
      <c r="Y860" s="19">
        <f t="shared" si="133"/>
        <v>46500</v>
      </c>
      <c r="Z860" s="19">
        <v>46500</v>
      </c>
      <c r="AA860" s="19"/>
      <c r="AB860" s="19">
        <f t="shared" si="134"/>
        <v>132728.48000000001</v>
      </c>
      <c r="AC860" s="19">
        <f t="shared" si="135"/>
        <v>86228.479999999996</v>
      </c>
      <c r="AD860" s="19">
        <f t="shared" si="136"/>
        <v>28742.8266666667</v>
      </c>
      <c r="AE860" s="19" t="s">
        <v>53</v>
      </c>
      <c r="AF860" s="25">
        <v>28620.38</v>
      </c>
      <c r="AG860" s="31">
        <f t="shared" si="137"/>
        <v>4.2783033162627302E-3</v>
      </c>
      <c r="AH860" t="e">
        <f ca="1">IF(_xlfn.XLOOKUP(D860,'参考（不要动）'!A:A,'参考（不要动）'!B:B)&lt;1,"无养老金")</f>
        <v>#NAME?</v>
      </c>
      <c r="AI860" t="e">
        <f>IF(_xlfn.XLOOKUP(D860,'参考（不要动）'!D:D,'参考（不要动）'!E:E)&lt;1,"无公益岗工资")</f>
        <v>#N/A</v>
      </c>
      <c r="AJ860" t="e">
        <f ca="1">IF(_xlfn.XLOOKUP(D860,'参考（不要动）'!G:G,'参考（不要动）'!H:H)&lt;1,"无其他工资")</f>
        <v>#NAME?</v>
      </c>
      <c r="AK860" t="e">
        <f>IF(_xlfn.XLOOKUP(D860,'参考（不要动）'!J:J,'参考（不要动）'!K:K)&lt;1,"无低保金")</f>
        <v>#N/A</v>
      </c>
      <c r="AL860" t="e">
        <f>IF(_xlfn.XLOOKUP(D860,'参考（不要动）'!M:M,'参考（不要动）'!N:N)&lt;1,"无五保金")</f>
        <v>#N/A</v>
      </c>
      <c r="AM860" t="e">
        <f>IF(_xlfn.XLOOKUP(D860,'参考（不要动）'!P:P,'参考（不要动）'!Q:Q)&lt;1,"无产业奖励2000元")</f>
        <v>#N/A</v>
      </c>
      <c r="AN860" t="e">
        <f>_xlfn.XLOOKUP(D860,'参考（不要动）'!S:S,'参考（不要动）'!W:W)</f>
        <v>#N/A</v>
      </c>
      <c r="AO860" t="str">
        <f t="shared" si="138"/>
        <v>合格</v>
      </c>
      <c r="AP860" s="31">
        <f t="shared" si="139"/>
        <v>0.38541234977206801</v>
      </c>
      <c r="AQ860" s="31" t="str">
        <f t="shared" si="130"/>
        <v>合格</v>
      </c>
    </row>
    <row r="861" spans="1:43" ht="15">
      <c r="A861" s="18">
        <v>859</v>
      </c>
      <c r="B861" s="19" t="s">
        <v>3061</v>
      </c>
      <c r="C861" s="19" t="s">
        <v>3604</v>
      </c>
      <c r="D861" s="19" t="s">
        <v>3605</v>
      </c>
      <c r="E861" s="19" t="s">
        <v>3606</v>
      </c>
      <c r="F861" s="19" t="s">
        <v>3607</v>
      </c>
      <c r="G861" s="51" t="s">
        <v>3604</v>
      </c>
      <c r="H861" s="19">
        <v>3</v>
      </c>
      <c r="I861" s="19">
        <v>3</v>
      </c>
      <c r="J861" s="19" t="s">
        <v>47</v>
      </c>
      <c r="K861" s="19">
        <f t="shared" si="131"/>
        <v>35600</v>
      </c>
      <c r="L861" s="19"/>
      <c r="M861" s="19">
        <v>35600</v>
      </c>
      <c r="N861" s="19"/>
      <c r="O861" s="19">
        <f t="shared" si="132"/>
        <v>1976.77</v>
      </c>
      <c r="P861" s="19"/>
      <c r="Q861" s="19"/>
      <c r="R861" s="19"/>
      <c r="S861" s="19"/>
      <c r="T861" s="19"/>
      <c r="U861" s="19"/>
      <c r="V861" s="19"/>
      <c r="W861" s="19">
        <v>1976.77</v>
      </c>
      <c r="X861" s="19">
        <v>30510</v>
      </c>
      <c r="Y861" s="19">
        <f t="shared" si="133"/>
        <v>8475</v>
      </c>
      <c r="Z861" s="19">
        <v>8475</v>
      </c>
      <c r="AA861" s="19"/>
      <c r="AB861" s="19">
        <f t="shared" si="134"/>
        <v>68086.77</v>
      </c>
      <c r="AC861" s="19">
        <f t="shared" si="135"/>
        <v>59611.77</v>
      </c>
      <c r="AD861" s="19">
        <f t="shared" si="136"/>
        <v>19870.59</v>
      </c>
      <c r="AE861" s="19" t="s">
        <v>53</v>
      </c>
      <c r="AF861" s="25">
        <v>18150.439999999999</v>
      </c>
      <c r="AG861" s="30">
        <f t="shared" si="137"/>
        <v>9.4771807184839699E-2</v>
      </c>
      <c r="AH861" t="e">
        <f ca="1">IF(_xlfn.XLOOKUP(D861,'参考（不要动）'!A:A,'参考（不要动）'!B:B)&lt;1,"无养老金")</f>
        <v>#NAME?</v>
      </c>
      <c r="AI861" t="e">
        <f>IF(_xlfn.XLOOKUP(D861,'参考（不要动）'!D:D,'参考（不要动）'!E:E)&lt;1,"无公益岗工资")</f>
        <v>#N/A</v>
      </c>
      <c r="AJ861" t="e">
        <f ca="1">IF(_xlfn.XLOOKUP(D861,'参考（不要动）'!G:G,'参考（不要动）'!H:H)&lt;1,"无其他工资")</f>
        <v>#NAME?</v>
      </c>
      <c r="AK861" t="e">
        <f>IF(_xlfn.XLOOKUP(D861,'参考（不要动）'!J:J,'参考（不要动）'!K:K)&lt;1,"无低保金")</f>
        <v>#N/A</v>
      </c>
      <c r="AL861" t="e">
        <f>IF(_xlfn.XLOOKUP(D861,'参考（不要动）'!M:M,'参考（不要动）'!N:N)&lt;1,"无五保金")</f>
        <v>#N/A</v>
      </c>
      <c r="AM861" t="e">
        <f>IF(_xlfn.XLOOKUP(D861,'参考（不要动）'!P:P,'参考（不要动）'!Q:Q)&lt;1,"无产业奖励2000元")</f>
        <v>#N/A</v>
      </c>
      <c r="AN861" t="e">
        <f>_xlfn.XLOOKUP(D861,'参考（不要动）'!S:S,'参考（不要动）'!W:W)</f>
        <v>#N/A</v>
      </c>
      <c r="AO861" t="str">
        <f t="shared" si="138"/>
        <v>合格</v>
      </c>
      <c r="AP861" s="31">
        <f t="shared" si="139"/>
        <v>0.27777777777777801</v>
      </c>
      <c r="AQ861" s="31" t="str">
        <f t="shared" si="130"/>
        <v>合格</v>
      </c>
    </row>
    <row r="862" spans="1:43" ht="15">
      <c r="A862" s="18">
        <v>860</v>
      </c>
      <c r="B862" s="19" t="s">
        <v>3061</v>
      </c>
      <c r="C862" s="19" t="s">
        <v>3608</v>
      </c>
      <c r="D862" s="19" t="s">
        <v>3609</v>
      </c>
      <c r="E862" s="19" t="s">
        <v>3610</v>
      </c>
      <c r="F862" s="19" t="s">
        <v>3611</v>
      </c>
      <c r="G862" s="51" t="s">
        <v>3608</v>
      </c>
      <c r="H862" s="19">
        <v>3</v>
      </c>
      <c r="I862" s="19">
        <v>3</v>
      </c>
      <c r="J862" s="19" t="s">
        <v>47</v>
      </c>
      <c r="K862" s="19">
        <f t="shared" si="131"/>
        <v>5500</v>
      </c>
      <c r="L862" s="19"/>
      <c r="M862" s="19">
        <v>5500</v>
      </c>
      <c r="N862" s="19"/>
      <c r="O862" s="19">
        <f t="shared" si="132"/>
        <v>4154.74</v>
      </c>
      <c r="P862" s="19"/>
      <c r="Q862" s="19"/>
      <c r="R862" s="19"/>
      <c r="S862" s="19"/>
      <c r="T862" s="19"/>
      <c r="U862" s="19"/>
      <c r="V862" s="19"/>
      <c r="W862" s="19">
        <v>4154.74</v>
      </c>
      <c r="X862" s="19">
        <v>126970</v>
      </c>
      <c r="Y862" s="19">
        <f t="shared" si="133"/>
        <v>57825</v>
      </c>
      <c r="Z862" s="19">
        <v>57825</v>
      </c>
      <c r="AA862" s="19"/>
      <c r="AB862" s="19">
        <f t="shared" si="134"/>
        <v>136624.74</v>
      </c>
      <c r="AC862" s="19">
        <f t="shared" si="135"/>
        <v>78799.740000000005</v>
      </c>
      <c r="AD862" s="19">
        <f t="shared" si="136"/>
        <v>26266.58</v>
      </c>
      <c r="AE862" s="19" t="s">
        <v>53</v>
      </c>
      <c r="AF862" s="25">
        <v>26053.95</v>
      </c>
      <c r="AG862" s="31">
        <f t="shared" si="137"/>
        <v>8.1611425522809793E-3</v>
      </c>
      <c r="AH862" t="e">
        <f ca="1">IF(_xlfn.XLOOKUP(D862,'参考（不要动）'!A:A,'参考（不要动）'!B:B)&lt;1,"无养老金")</f>
        <v>#NAME?</v>
      </c>
      <c r="AI862" t="e">
        <f>IF(_xlfn.XLOOKUP(D862,'参考（不要动）'!D:D,'参考（不要动）'!E:E)&lt;1,"无公益岗工资")</f>
        <v>#N/A</v>
      </c>
      <c r="AJ862" t="e">
        <f ca="1">IF(_xlfn.XLOOKUP(D862,'参考（不要动）'!G:G,'参考（不要动）'!H:H)&lt;1,"无其他工资")</f>
        <v>#NAME?</v>
      </c>
      <c r="AK862" t="e">
        <f>IF(_xlfn.XLOOKUP(D862,'参考（不要动）'!J:J,'参考（不要动）'!K:K)&lt;1,"无低保金")</f>
        <v>#N/A</v>
      </c>
      <c r="AL862" t="e">
        <f>IF(_xlfn.XLOOKUP(D862,'参考（不要动）'!M:M,'参考（不要动）'!N:N)&lt;1,"无五保金")</f>
        <v>#N/A</v>
      </c>
      <c r="AM862" t="e">
        <f>IF(_xlfn.XLOOKUP(D862,'参考（不要动）'!P:P,'参考（不要动）'!Q:Q)&lt;1,"无产业奖励2000元")</f>
        <v>#N/A</v>
      </c>
      <c r="AN862" t="e">
        <f>_xlfn.XLOOKUP(D862,'参考（不要动）'!S:S,'参考（不要动）'!W:W)</f>
        <v>#N/A</v>
      </c>
      <c r="AO862" t="str">
        <f t="shared" si="138"/>
        <v>合格</v>
      </c>
      <c r="AP862" s="31">
        <f t="shared" si="139"/>
        <v>0.45542254075765898</v>
      </c>
      <c r="AQ862" s="31" t="str">
        <f t="shared" si="130"/>
        <v>合格</v>
      </c>
    </row>
    <row r="863" spans="1:43" ht="15">
      <c r="A863" s="18">
        <v>861</v>
      </c>
      <c r="B863" s="19" t="s">
        <v>3061</v>
      </c>
      <c r="C863" s="19" t="s">
        <v>3612</v>
      </c>
      <c r="D863" s="19" t="s">
        <v>3613</v>
      </c>
      <c r="E863" s="19" t="s">
        <v>3614</v>
      </c>
      <c r="F863" s="19" t="s">
        <v>3615</v>
      </c>
      <c r="G863" s="51" t="s">
        <v>3616</v>
      </c>
      <c r="H863" s="19">
        <v>3</v>
      </c>
      <c r="I863" s="19">
        <v>3</v>
      </c>
      <c r="J863" s="19" t="s">
        <v>47</v>
      </c>
      <c r="K863" s="19">
        <f t="shared" si="131"/>
        <v>52000</v>
      </c>
      <c r="L863" s="19"/>
      <c r="M863" s="19">
        <v>52000</v>
      </c>
      <c r="N863" s="19">
        <v>6825</v>
      </c>
      <c r="O863" s="19">
        <f t="shared" si="132"/>
        <v>10656.78</v>
      </c>
      <c r="P863" s="19">
        <v>4895</v>
      </c>
      <c r="Q863" s="19"/>
      <c r="R863" s="19">
        <v>1860</v>
      </c>
      <c r="S863" s="19"/>
      <c r="T863" s="19"/>
      <c r="U863" s="19"/>
      <c r="V863" s="19"/>
      <c r="W863" s="19">
        <v>3901.78</v>
      </c>
      <c r="X863" s="19"/>
      <c r="Y863" s="19">
        <f t="shared" si="133"/>
        <v>0</v>
      </c>
      <c r="Z863" s="19"/>
      <c r="AA863" s="19"/>
      <c r="AB863" s="19">
        <f t="shared" si="134"/>
        <v>69481.78</v>
      </c>
      <c r="AC863" s="19">
        <f t="shared" si="135"/>
        <v>69481.78</v>
      </c>
      <c r="AD863" s="19">
        <f t="shared" si="136"/>
        <v>23160.593333333301</v>
      </c>
      <c r="AE863" s="19" t="s">
        <v>53</v>
      </c>
      <c r="AF863" s="25">
        <v>22623.4</v>
      </c>
      <c r="AG863" s="31">
        <f t="shared" si="137"/>
        <v>2.37450309561472E-2</v>
      </c>
      <c r="AH863" t="e">
        <f ca="1">IF(_xlfn.XLOOKUP(D863,'参考（不要动）'!A:A,'参考（不要动）'!B:B)&lt;1,"无养老金")</f>
        <v>#NAME?</v>
      </c>
      <c r="AI863" t="e">
        <f>IF(_xlfn.XLOOKUP(D863,'参考（不要动）'!D:D,'参考（不要动）'!E:E)&lt;1,"无公益岗工资")</f>
        <v>#N/A</v>
      </c>
      <c r="AJ863" t="e">
        <f ca="1">IF(_xlfn.XLOOKUP(D863,'参考（不要动）'!G:G,'参考（不要动）'!H:H)&lt;1,"无其他工资")</f>
        <v>#NAME?</v>
      </c>
      <c r="AK863" t="b">
        <f>IF(_xlfn.XLOOKUP(D863,'参考（不要动）'!J:J,'参考（不要动）'!K:K)&lt;1,"无低保金")</f>
        <v>0</v>
      </c>
      <c r="AL863" t="e">
        <f>IF(_xlfn.XLOOKUP(D863,'参考（不要动）'!M:M,'参考（不要动）'!N:N)&lt;1,"无五保金")</f>
        <v>#N/A</v>
      </c>
      <c r="AM863" t="e">
        <f>IF(_xlfn.XLOOKUP(D863,'参考（不要动）'!P:P,'参考（不要动）'!Q:Q)&lt;1,"无产业奖励2000元")</f>
        <v>#N/A</v>
      </c>
      <c r="AN863" t="e">
        <f>_xlfn.XLOOKUP(D863,'参考（不要动）'!S:S,'参考（不要动）'!W:W)</f>
        <v>#N/A</v>
      </c>
      <c r="AO863" t="str">
        <f t="shared" si="138"/>
        <v>合格</v>
      </c>
      <c r="AP863" s="31" t="e">
        <f t="shared" si="139"/>
        <v>#DIV/0!</v>
      </c>
      <c r="AQ863" s="31" t="e">
        <f t="shared" si="130"/>
        <v>#DIV/0!</v>
      </c>
    </row>
    <row r="864" spans="1:43" ht="15">
      <c r="A864" s="18">
        <v>862</v>
      </c>
      <c r="B864" s="19" t="s">
        <v>3061</v>
      </c>
      <c r="C864" s="19" t="s">
        <v>3617</v>
      </c>
      <c r="D864" s="19" t="s">
        <v>3618</v>
      </c>
      <c r="E864" s="19" t="s">
        <v>3619</v>
      </c>
      <c r="F864" s="19" t="s">
        <v>3620</v>
      </c>
      <c r="G864" s="51" t="s">
        <v>3617</v>
      </c>
      <c r="H864" s="19">
        <v>2</v>
      </c>
      <c r="I864" s="19">
        <v>2</v>
      </c>
      <c r="J864" s="19" t="s">
        <v>47</v>
      </c>
      <c r="K864" s="19">
        <f t="shared" si="131"/>
        <v>0</v>
      </c>
      <c r="L864" s="19"/>
      <c r="M864" s="19"/>
      <c r="N864" s="19">
        <v>13500</v>
      </c>
      <c r="O864" s="19">
        <f t="shared" si="132"/>
        <v>17191.36</v>
      </c>
      <c r="P864" s="19">
        <v>8590</v>
      </c>
      <c r="Q864" s="19"/>
      <c r="R864" s="19">
        <v>3840</v>
      </c>
      <c r="S864" s="19"/>
      <c r="T864" s="19"/>
      <c r="U864" s="19"/>
      <c r="V864" s="19"/>
      <c r="W864" s="19">
        <v>4761.3599999999997</v>
      </c>
      <c r="X864" s="19"/>
      <c r="Y864" s="19">
        <f t="shared" si="133"/>
        <v>0</v>
      </c>
      <c r="Z864" s="19"/>
      <c r="AA864" s="19"/>
      <c r="AB864" s="19">
        <f t="shared" si="134"/>
        <v>30691.360000000001</v>
      </c>
      <c r="AC864" s="19">
        <f t="shared" si="135"/>
        <v>30691.360000000001</v>
      </c>
      <c r="AD864" s="19">
        <f t="shared" si="136"/>
        <v>15345.68</v>
      </c>
      <c r="AE864" s="19" t="s">
        <v>53</v>
      </c>
      <c r="AF864" s="25">
        <v>15019.43</v>
      </c>
      <c r="AG864" s="31">
        <f t="shared" si="137"/>
        <v>2.1721862946862801E-2</v>
      </c>
      <c r="AH864" t="e">
        <f ca="1">IF(_xlfn.XLOOKUP(D864,'参考（不要动）'!A:A,'参考（不要动）'!B:B)&lt;1,"无养老金")</f>
        <v>#NAME?</v>
      </c>
      <c r="AI864" t="e">
        <f>IF(_xlfn.XLOOKUP(D864,'参考（不要动）'!D:D,'参考（不要动）'!E:E)&lt;1,"无公益岗工资")</f>
        <v>#N/A</v>
      </c>
      <c r="AJ864" t="e">
        <f ca="1">IF(_xlfn.XLOOKUP(D864,'参考（不要动）'!G:G,'参考（不要动）'!H:H)&lt;1,"无其他工资")</f>
        <v>#NAME?</v>
      </c>
      <c r="AK864" t="b">
        <f>IF(_xlfn.XLOOKUP(D864,'参考（不要动）'!J:J,'参考（不要动）'!K:K)&lt;1,"无低保金")</f>
        <v>0</v>
      </c>
      <c r="AL864" t="e">
        <f>IF(_xlfn.XLOOKUP(D864,'参考（不要动）'!M:M,'参考（不要动）'!N:N)&lt;1,"无五保金")</f>
        <v>#N/A</v>
      </c>
      <c r="AM864" t="e">
        <f>IF(_xlfn.XLOOKUP(D864,'参考（不要动）'!P:P,'参考（不要动）'!Q:Q)&lt;1,"无产业奖励2000元")</f>
        <v>#N/A</v>
      </c>
      <c r="AN864" t="e">
        <f>_xlfn.XLOOKUP(D864,'参考（不要动）'!S:S,'参考（不要动）'!W:W)</f>
        <v>#N/A</v>
      </c>
      <c r="AO864" t="str">
        <f t="shared" si="138"/>
        <v>合格</v>
      </c>
      <c r="AP864" s="31" t="e">
        <f t="shared" si="139"/>
        <v>#DIV/0!</v>
      </c>
      <c r="AQ864" s="31" t="e">
        <f t="shared" si="130"/>
        <v>#DIV/0!</v>
      </c>
    </row>
    <row r="865" spans="1:43" ht="15">
      <c r="A865" s="18">
        <v>863</v>
      </c>
      <c r="B865" s="19" t="s">
        <v>3061</v>
      </c>
      <c r="C865" s="19" t="s">
        <v>3621</v>
      </c>
      <c r="D865" s="19" t="s">
        <v>3622</v>
      </c>
      <c r="E865" s="19" t="s">
        <v>3623</v>
      </c>
      <c r="F865" s="19" t="s">
        <v>3624</v>
      </c>
      <c r="G865" s="51" t="s">
        <v>3621</v>
      </c>
      <c r="H865" s="19">
        <v>3</v>
      </c>
      <c r="I865" s="19">
        <v>3</v>
      </c>
      <c r="J865" s="19" t="s">
        <v>47</v>
      </c>
      <c r="K865" s="19">
        <f t="shared" si="131"/>
        <v>50000</v>
      </c>
      <c r="L865" s="19"/>
      <c r="M865" s="19">
        <v>50000</v>
      </c>
      <c r="N865" s="19"/>
      <c r="O865" s="19">
        <f t="shared" si="132"/>
        <v>6222.97</v>
      </c>
      <c r="P865" s="19">
        <v>1795</v>
      </c>
      <c r="Q865" s="19"/>
      <c r="R865" s="19"/>
      <c r="S865" s="19"/>
      <c r="T865" s="19"/>
      <c r="U865" s="19"/>
      <c r="V865" s="19"/>
      <c r="W865" s="19">
        <v>4427.97</v>
      </c>
      <c r="X865" s="19">
        <v>107760</v>
      </c>
      <c r="Y865" s="19">
        <f t="shared" si="133"/>
        <v>59100</v>
      </c>
      <c r="Z865" s="19">
        <v>59100</v>
      </c>
      <c r="AA865" s="19"/>
      <c r="AB865" s="19">
        <f t="shared" si="134"/>
        <v>163982.97</v>
      </c>
      <c r="AC865" s="19">
        <f t="shared" si="135"/>
        <v>104882.97</v>
      </c>
      <c r="AD865" s="19">
        <f t="shared" si="136"/>
        <v>34960.99</v>
      </c>
      <c r="AE865" s="19" t="s">
        <v>53</v>
      </c>
      <c r="AF865" s="25">
        <v>33642.269999999997</v>
      </c>
      <c r="AG865" s="31">
        <f t="shared" si="137"/>
        <v>3.9198306178507003E-2</v>
      </c>
      <c r="AH865" t="e">
        <f ca="1">IF(_xlfn.XLOOKUP(D865,'参考（不要动）'!A:A,'参考（不要动）'!B:B)&lt;1,"无养老金")</f>
        <v>#NAME?</v>
      </c>
      <c r="AI865" t="e">
        <f>IF(_xlfn.XLOOKUP(D865,'参考（不要动）'!D:D,'参考（不要动）'!E:E)&lt;1,"无公益岗工资")</f>
        <v>#N/A</v>
      </c>
      <c r="AJ865" t="e">
        <f ca="1">IF(_xlfn.XLOOKUP(D865,'参考（不要动）'!G:G,'参考（不要动）'!H:H)&lt;1,"无其他工资")</f>
        <v>#NAME?</v>
      </c>
      <c r="AK865" t="b">
        <f>IF(_xlfn.XLOOKUP(D865,'参考（不要动）'!J:J,'参考（不要动）'!K:K)&lt;1,"无低保金")</f>
        <v>0</v>
      </c>
      <c r="AL865" t="e">
        <f>IF(_xlfn.XLOOKUP(D865,'参考（不要动）'!M:M,'参考（不要动）'!N:N)&lt;1,"无五保金")</f>
        <v>#N/A</v>
      </c>
      <c r="AM865" t="e">
        <f>IF(_xlfn.XLOOKUP(D865,'参考（不要动）'!P:P,'参考（不要动）'!Q:Q)&lt;1,"无产业奖励2000元")</f>
        <v>#N/A</v>
      </c>
      <c r="AN865" t="e">
        <f>_xlfn.XLOOKUP(D865,'参考（不要动）'!S:S,'参考（不要动）'!W:W)</f>
        <v>#N/A</v>
      </c>
      <c r="AO865" t="str">
        <f t="shared" si="138"/>
        <v>合格</v>
      </c>
      <c r="AP865" s="31">
        <f t="shared" si="139"/>
        <v>0.54844097995545704</v>
      </c>
      <c r="AQ865" s="31" t="str">
        <f t="shared" si="130"/>
        <v>合格</v>
      </c>
    </row>
    <row r="866" spans="1:43" ht="15">
      <c r="A866" s="18">
        <v>864</v>
      </c>
      <c r="B866" s="19" t="s">
        <v>3061</v>
      </c>
      <c r="C866" s="19" t="s">
        <v>3625</v>
      </c>
      <c r="D866" s="19" t="s">
        <v>3626</v>
      </c>
      <c r="E866" s="19" t="s">
        <v>3627</v>
      </c>
      <c r="F866" s="19" t="s">
        <v>3628</v>
      </c>
      <c r="G866" s="51" t="s">
        <v>3629</v>
      </c>
      <c r="H866" s="19">
        <v>2</v>
      </c>
      <c r="I866" s="19">
        <v>2</v>
      </c>
      <c r="J866" s="19" t="s">
        <v>47</v>
      </c>
      <c r="K866" s="19">
        <f t="shared" si="131"/>
        <v>8920</v>
      </c>
      <c r="L866" s="19">
        <v>2920</v>
      </c>
      <c r="M866" s="19">
        <v>6000</v>
      </c>
      <c r="N866" s="19">
        <v>20460</v>
      </c>
      <c r="O866" s="19">
        <f t="shared" si="132"/>
        <v>13185.18</v>
      </c>
      <c r="P866" s="19"/>
      <c r="Q866" s="19"/>
      <c r="R866" s="19">
        <v>11520</v>
      </c>
      <c r="S866" s="19"/>
      <c r="T866" s="19"/>
      <c r="U866" s="19"/>
      <c r="V866" s="19"/>
      <c r="W866" s="19">
        <v>1665.18</v>
      </c>
      <c r="X866" s="19"/>
      <c r="Y866" s="19">
        <f t="shared" si="133"/>
        <v>0</v>
      </c>
      <c r="Z866" s="19"/>
      <c r="AA866" s="19"/>
      <c r="AB866" s="19">
        <f t="shared" si="134"/>
        <v>42565.18</v>
      </c>
      <c r="AC866" s="19">
        <f t="shared" si="135"/>
        <v>42565.18</v>
      </c>
      <c r="AD866" s="19">
        <f t="shared" si="136"/>
        <v>21282.59</v>
      </c>
      <c r="AE866" s="19" t="s">
        <v>53</v>
      </c>
      <c r="AF866" s="25">
        <v>20273.189999999999</v>
      </c>
      <c r="AG866" s="31">
        <f t="shared" si="137"/>
        <v>4.9789894930201001E-2</v>
      </c>
      <c r="AH866" t="e">
        <f ca="1">IF(_xlfn.XLOOKUP(D866,'参考（不要动）'!A:A,'参考（不要动）'!B:B)&lt;1,"无养老金")</f>
        <v>#NAME?</v>
      </c>
      <c r="AI866" t="b">
        <f>IF(_xlfn.XLOOKUP(D866,'参考（不要动）'!D:D,'参考（不要动）'!E:E)&lt;1,"无公益岗工资")</f>
        <v>0</v>
      </c>
      <c r="AJ866" t="e">
        <f ca="1">IF(_xlfn.XLOOKUP(D866,'参考（不要动）'!G:G,'参考（不要动）'!H:H)&lt;1,"无其他工资")</f>
        <v>#NAME?</v>
      </c>
      <c r="AK866" t="e">
        <f>IF(_xlfn.XLOOKUP(D866,'参考（不要动）'!J:J,'参考（不要动）'!K:K)&lt;1,"无低保金")</f>
        <v>#N/A</v>
      </c>
      <c r="AL866" t="e">
        <f>IF(_xlfn.XLOOKUP(D866,'参考（不要动）'!M:M,'参考（不要动）'!N:N)&lt;1,"无五保金")</f>
        <v>#N/A</v>
      </c>
      <c r="AM866" t="e">
        <f>IF(_xlfn.XLOOKUP(D866,'参考（不要动）'!P:P,'参考（不要动）'!Q:Q)&lt;1,"无产业奖励2000元")</f>
        <v>#N/A</v>
      </c>
      <c r="AN866" t="e">
        <f>_xlfn.XLOOKUP(D866,'参考（不要动）'!S:S,'参考（不要动）'!W:W)</f>
        <v>#N/A</v>
      </c>
      <c r="AO866" t="str">
        <f t="shared" si="138"/>
        <v>合格</v>
      </c>
      <c r="AP866" s="31" t="e">
        <f t="shared" si="139"/>
        <v>#DIV/0!</v>
      </c>
      <c r="AQ866" s="31" t="e">
        <f t="shared" si="130"/>
        <v>#DIV/0!</v>
      </c>
    </row>
    <row r="867" spans="1:43" ht="15">
      <c r="A867" s="18">
        <v>865</v>
      </c>
      <c r="B867" s="19" t="s">
        <v>3061</v>
      </c>
      <c r="C867" s="19" t="s">
        <v>3630</v>
      </c>
      <c r="D867" s="19" t="s">
        <v>3631</v>
      </c>
      <c r="E867" s="19" t="s">
        <v>3632</v>
      </c>
      <c r="F867" s="19" t="s">
        <v>3633</v>
      </c>
      <c r="G867" s="51" t="s">
        <v>3630</v>
      </c>
      <c r="H867" s="19">
        <v>1</v>
      </c>
      <c r="I867" s="19">
        <v>1</v>
      </c>
      <c r="J867" s="19" t="s">
        <v>47</v>
      </c>
      <c r="K867" s="19">
        <f t="shared" si="131"/>
        <v>0</v>
      </c>
      <c r="L867" s="19"/>
      <c r="M867" s="19"/>
      <c r="N867" s="19">
        <v>7850</v>
      </c>
      <c r="O867" s="19">
        <f t="shared" si="132"/>
        <v>4444.38</v>
      </c>
      <c r="P867" s="19"/>
      <c r="Q867" s="19"/>
      <c r="R867" s="19">
        <v>1860</v>
      </c>
      <c r="S867" s="19"/>
      <c r="T867" s="19"/>
      <c r="U867" s="19"/>
      <c r="V867" s="19"/>
      <c r="W867" s="19">
        <v>2584.38</v>
      </c>
      <c r="X867" s="19"/>
      <c r="Y867" s="19">
        <f t="shared" si="133"/>
        <v>0</v>
      </c>
      <c r="Z867" s="19"/>
      <c r="AA867" s="19"/>
      <c r="AB867" s="19">
        <f t="shared" si="134"/>
        <v>12294.38</v>
      </c>
      <c r="AC867" s="19">
        <f t="shared" si="135"/>
        <v>12294.38</v>
      </c>
      <c r="AD867" s="19">
        <f t="shared" si="136"/>
        <v>12294.38</v>
      </c>
      <c r="AE867" s="19" t="s">
        <v>53</v>
      </c>
      <c r="AF867" s="25">
        <v>12219.52</v>
      </c>
      <c r="AG867" s="31">
        <f t="shared" si="137"/>
        <v>6.1262635520870504E-3</v>
      </c>
      <c r="AH867" t="e">
        <f ca="1">IF(_xlfn.XLOOKUP(D867,'参考（不要动）'!A:A,'参考（不要动）'!B:B)&lt;1,"无养老金")</f>
        <v>#NAME?</v>
      </c>
      <c r="AI867" t="e">
        <f>IF(_xlfn.XLOOKUP(D867,'参考（不要动）'!D:D,'参考（不要动）'!E:E)&lt;1,"无公益岗工资")</f>
        <v>#N/A</v>
      </c>
      <c r="AJ867" t="e">
        <f ca="1">IF(_xlfn.XLOOKUP(D867,'参考（不要动）'!G:G,'参考（不要动）'!H:H)&lt;1,"无其他工资")</f>
        <v>#NAME?</v>
      </c>
      <c r="AK867" t="e">
        <f>IF(_xlfn.XLOOKUP(D867,'参考（不要动）'!J:J,'参考（不要动）'!K:K)&lt;1,"无低保金")</f>
        <v>#N/A</v>
      </c>
      <c r="AL867" t="e">
        <f>IF(_xlfn.XLOOKUP(D867,'参考（不要动）'!M:M,'参考（不要动）'!N:N)&lt;1,"无五保金")</f>
        <v>#N/A</v>
      </c>
      <c r="AM867" t="e">
        <f>IF(_xlfn.XLOOKUP(D867,'参考（不要动）'!P:P,'参考（不要动）'!Q:Q)&lt;1,"无产业奖励2000元")</f>
        <v>#N/A</v>
      </c>
      <c r="AN867" t="e">
        <f>_xlfn.XLOOKUP(D867,'参考（不要动）'!S:S,'参考（不要动）'!W:W)</f>
        <v>#N/A</v>
      </c>
      <c r="AO867" t="str">
        <f t="shared" si="138"/>
        <v>合格</v>
      </c>
      <c r="AP867" s="31" t="e">
        <f t="shared" si="139"/>
        <v>#DIV/0!</v>
      </c>
      <c r="AQ867" s="31" t="e">
        <f t="shared" si="130"/>
        <v>#DIV/0!</v>
      </c>
    </row>
    <row r="868" spans="1:43" ht="15">
      <c r="A868" s="18">
        <v>866</v>
      </c>
      <c r="B868" s="19" t="s">
        <v>3061</v>
      </c>
      <c r="C868" s="19" t="s">
        <v>3634</v>
      </c>
      <c r="D868" s="19" t="s">
        <v>3635</v>
      </c>
      <c r="E868" s="19" t="s">
        <v>3636</v>
      </c>
      <c r="F868" s="19" t="s">
        <v>3637</v>
      </c>
      <c r="G868" s="51" t="s">
        <v>3634</v>
      </c>
      <c r="H868" s="19">
        <v>3</v>
      </c>
      <c r="I868" s="19">
        <v>3</v>
      </c>
      <c r="J868" s="19" t="s">
        <v>47</v>
      </c>
      <c r="K868" s="19">
        <f t="shared" si="131"/>
        <v>0</v>
      </c>
      <c r="L868" s="19"/>
      <c r="M868" s="19"/>
      <c r="N868" s="19">
        <v>6825</v>
      </c>
      <c r="O868" s="19">
        <f t="shared" si="132"/>
        <v>15220.36</v>
      </c>
      <c r="P868" s="19">
        <v>9190</v>
      </c>
      <c r="Q868" s="19"/>
      <c r="R868" s="19">
        <v>1860</v>
      </c>
      <c r="S868" s="19"/>
      <c r="T868" s="19"/>
      <c r="U868" s="19"/>
      <c r="V868" s="19"/>
      <c r="W868" s="19">
        <v>4170.3599999999997</v>
      </c>
      <c r="X868" s="19">
        <v>63000</v>
      </c>
      <c r="Y868" s="19">
        <f t="shared" si="133"/>
        <v>32800</v>
      </c>
      <c r="Z868" s="19">
        <v>32800</v>
      </c>
      <c r="AA868" s="19"/>
      <c r="AB868" s="19">
        <f t="shared" si="134"/>
        <v>85045.36</v>
      </c>
      <c r="AC868" s="19">
        <f t="shared" si="135"/>
        <v>52245.36</v>
      </c>
      <c r="AD868" s="19">
        <f t="shared" si="136"/>
        <v>17415.12</v>
      </c>
      <c r="AE868" s="19" t="s">
        <v>53</v>
      </c>
      <c r="AF868" s="25">
        <v>17273.25</v>
      </c>
      <c r="AG868" s="31">
        <f t="shared" si="137"/>
        <v>8.2132777560678504E-3</v>
      </c>
      <c r="AH868" t="e">
        <f ca="1">IF(_xlfn.XLOOKUP(D868,'参考（不要动）'!A:A,'参考（不要动）'!B:B)&lt;1,"无养老金")</f>
        <v>#NAME?</v>
      </c>
      <c r="AI868" t="e">
        <f>IF(_xlfn.XLOOKUP(D868,'参考（不要动）'!D:D,'参考（不要动）'!E:E)&lt;1,"无公益岗工资")</f>
        <v>#N/A</v>
      </c>
      <c r="AJ868" t="e">
        <f ca="1">IF(_xlfn.XLOOKUP(D868,'参考（不要动）'!G:G,'参考（不要动）'!H:H)&lt;1,"无其他工资")</f>
        <v>#NAME?</v>
      </c>
      <c r="AK868" t="b">
        <f>IF(_xlfn.XLOOKUP(D868,'参考（不要动）'!J:J,'参考（不要动）'!K:K)&lt;1,"无低保金")</f>
        <v>0</v>
      </c>
      <c r="AL868" t="e">
        <f>IF(_xlfn.XLOOKUP(D868,'参考（不要动）'!M:M,'参考（不要动）'!N:N)&lt;1,"无五保金")</f>
        <v>#N/A</v>
      </c>
      <c r="AM868" t="e">
        <f>IF(_xlfn.XLOOKUP(D868,'参考（不要动）'!P:P,'参考（不要动）'!Q:Q)&lt;1,"无产业奖励2000元")</f>
        <v>#N/A</v>
      </c>
      <c r="AN868" t="e">
        <f>_xlfn.XLOOKUP(D868,'参考（不要动）'!S:S,'参考（不要动）'!W:W)</f>
        <v>#N/A</v>
      </c>
      <c r="AO868" t="str">
        <f t="shared" si="138"/>
        <v>合格</v>
      </c>
      <c r="AP868" s="31">
        <f t="shared" si="139"/>
        <v>0.52063492063492101</v>
      </c>
      <c r="AQ868" s="31" t="str">
        <f t="shared" si="130"/>
        <v>合格</v>
      </c>
    </row>
    <row r="869" spans="1:43" ht="15">
      <c r="A869" s="18">
        <v>867</v>
      </c>
      <c r="B869" s="19" t="s">
        <v>3061</v>
      </c>
      <c r="C869" s="19" t="s">
        <v>3638</v>
      </c>
      <c r="D869" s="19" t="s">
        <v>3639</v>
      </c>
      <c r="E869" s="19" t="s">
        <v>3640</v>
      </c>
      <c r="F869" s="19" t="s">
        <v>3641</v>
      </c>
      <c r="G869" s="51" t="s">
        <v>3638</v>
      </c>
      <c r="H869" s="19">
        <v>1</v>
      </c>
      <c r="I869" s="19">
        <v>1</v>
      </c>
      <c r="J869" s="19" t="s">
        <v>47</v>
      </c>
      <c r="K869" s="19">
        <f t="shared" si="131"/>
        <v>0</v>
      </c>
      <c r="L869" s="19"/>
      <c r="M869" s="19"/>
      <c r="N869" s="19">
        <v>6000</v>
      </c>
      <c r="O869" s="19">
        <f t="shared" si="132"/>
        <v>7757.19</v>
      </c>
      <c r="P869" s="19">
        <v>4415</v>
      </c>
      <c r="Q869" s="19"/>
      <c r="R869" s="19">
        <v>1740</v>
      </c>
      <c r="S869" s="19"/>
      <c r="T869" s="19"/>
      <c r="U869" s="19"/>
      <c r="V869" s="19"/>
      <c r="W869" s="19">
        <v>1602.19</v>
      </c>
      <c r="X869" s="19"/>
      <c r="Y869" s="19">
        <f t="shared" si="133"/>
        <v>0</v>
      </c>
      <c r="Z869" s="19"/>
      <c r="AA869" s="19"/>
      <c r="AB869" s="19">
        <f t="shared" si="134"/>
        <v>13757.19</v>
      </c>
      <c r="AC869" s="19">
        <f t="shared" si="135"/>
        <v>13757.19</v>
      </c>
      <c r="AD869" s="19">
        <f t="shared" si="136"/>
        <v>13757.19</v>
      </c>
      <c r="AE869" s="19" t="s">
        <v>53</v>
      </c>
      <c r="AF869" s="25">
        <v>13060.58</v>
      </c>
      <c r="AG869" s="31">
        <f t="shared" si="137"/>
        <v>5.3336834964450297E-2</v>
      </c>
      <c r="AH869" t="e">
        <f ca="1">IF(_xlfn.XLOOKUP(D869,'参考（不要动）'!A:A,'参考（不要动）'!B:B)&lt;1,"无养老金")</f>
        <v>#NAME?</v>
      </c>
      <c r="AI869" t="e">
        <f>IF(_xlfn.XLOOKUP(D869,'参考（不要动）'!D:D,'参考（不要动）'!E:E)&lt;1,"无公益岗工资")</f>
        <v>#N/A</v>
      </c>
      <c r="AJ869" t="e">
        <f ca="1">IF(_xlfn.XLOOKUP(D869,'参考（不要动）'!G:G,'参考（不要动）'!H:H)&lt;1,"无其他工资")</f>
        <v>#NAME?</v>
      </c>
      <c r="AK869" t="b">
        <f>IF(_xlfn.XLOOKUP(D869,'参考（不要动）'!J:J,'参考（不要动）'!K:K)&lt;1,"无低保金")</f>
        <v>0</v>
      </c>
      <c r="AL869" t="e">
        <f>IF(_xlfn.XLOOKUP(D869,'参考（不要动）'!M:M,'参考（不要动）'!N:N)&lt;1,"无五保金")</f>
        <v>#N/A</v>
      </c>
      <c r="AM869" t="e">
        <f>IF(_xlfn.XLOOKUP(D869,'参考（不要动）'!P:P,'参考（不要动）'!Q:Q)&lt;1,"无产业奖励2000元")</f>
        <v>#N/A</v>
      </c>
      <c r="AN869" t="e">
        <f>_xlfn.XLOOKUP(D869,'参考（不要动）'!S:S,'参考（不要动）'!W:W)</f>
        <v>#N/A</v>
      </c>
      <c r="AO869" t="str">
        <f t="shared" si="138"/>
        <v>合格</v>
      </c>
      <c r="AP869" s="31" t="e">
        <f t="shared" si="139"/>
        <v>#DIV/0!</v>
      </c>
      <c r="AQ869" s="31" t="e">
        <f t="shared" si="130"/>
        <v>#DIV/0!</v>
      </c>
    </row>
    <row r="870" spans="1:43" ht="15">
      <c r="A870" s="18">
        <v>868</v>
      </c>
      <c r="B870" s="19" t="s">
        <v>3061</v>
      </c>
      <c r="C870" s="19" t="s">
        <v>3642</v>
      </c>
      <c r="D870" s="19" t="s">
        <v>3643</v>
      </c>
      <c r="E870" s="19" t="s">
        <v>3644</v>
      </c>
      <c r="F870" s="19" t="s">
        <v>3645</v>
      </c>
      <c r="G870" s="51" t="s">
        <v>3642</v>
      </c>
      <c r="H870" s="19">
        <v>4</v>
      </c>
      <c r="I870" s="19">
        <v>4</v>
      </c>
      <c r="J870" s="19" t="s">
        <v>47</v>
      </c>
      <c r="K870" s="19">
        <f t="shared" si="131"/>
        <v>20000</v>
      </c>
      <c r="L870" s="19"/>
      <c r="M870" s="19">
        <v>20000</v>
      </c>
      <c r="N870" s="19"/>
      <c r="O870" s="19">
        <f t="shared" si="132"/>
        <v>2072.7399999999998</v>
      </c>
      <c r="P870" s="19"/>
      <c r="Q870" s="19"/>
      <c r="R870" s="19"/>
      <c r="S870" s="19"/>
      <c r="T870" s="19"/>
      <c r="U870" s="19"/>
      <c r="V870" s="19"/>
      <c r="W870" s="19">
        <v>2072.7399999999998</v>
      </c>
      <c r="X870" s="19">
        <v>76500</v>
      </c>
      <c r="Y870" s="19">
        <f t="shared" si="133"/>
        <v>42000</v>
      </c>
      <c r="Z870" s="19">
        <v>42000</v>
      </c>
      <c r="AA870" s="19"/>
      <c r="AB870" s="19">
        <f t="shared" si="134"/>
        <v>98572.74</v>
      </c>
      <c r="AC870" s="19">
        <f t="shared" si="135"/>
        <v>56572.74</v>
      </c>
      <c r="AD870" s="19">
        <f t="shared" si="136"/>
        <v>14143.184999999999</v>
      </c>
      <c r="AE870" s="19" t="s">
        <v>53</v>
      </c>
      <c r="AF870" s="25">
        <v>14095.17</v>
      </c>
      <c r="AG870" s="31">
        <f t="shared" si="137"/>
        <v>3.4064860516048699E-3</v>
      </c>
      <c r="AH870" t="e">
        <f ca="1">IF(_xlfn.XLOOKUP(D870,'参考（不要动）'!A:A,'参考（不要动）'!B:B)&lt;1,"无养老金")</f>
        <v>#NAME?</v>
      </c>
      <c r="AI870" t="e">
        <f>IF(_xlfn.XLOOKUP(D870,'参考（不要动）'!D:D,'参考（不要动）'!E:E)&lt;1,"无公益岗工资")</f>
        <v>#N/A</v>
      </c>
      <c r="AJ870" t="e">
        <f ca="1">IF(_xlfn.XLOOKUP(D870,'参考（不要动）'!G:G,'参考（不要动）'!H:H)&lt;1,"无其他工资")</f>
        <v>#NAME?</v>
      </c>
      <c r="AK870" t="e">
        <f>IF(_xlfn.XLOOKUP(D870,'参考（不要动）'!J:J,'参考（不要动）'!K:K)&lt;1,"无低保金")</f>
        <v>#N/A</v>
      </c>
      <c r="AL870" t="e">
        <f>IF(_xlfn.XLOOKUP(D870,'参考（不要动）'!M:M,'参考（不要动）'!N:N)&lt;1,"无五保金")</f>
        <v>#N/A</v>
      </c>
      <c r="AM870" t="e">
        <f>IF(_xlfn.XLOOKUP(D870,'参考（不要动）'!P:P,'参考（不要动）'!Q:Q)&lt;1,"无产业奖励2000元")</f>
        <v>#N/A</v>
      </c>
      <c r="AN870" t="e">
        <f>_xlfn.XLOOKUP(D870,'参考（不要动）'!S:S,'参考（不要动）'!W:W)</f>
        <v>#N/A</v>
      </c>
      <c r="AO870" t="str">
        <f t="shared" si="138"/>
        <v>合格</v>
      </c>
      <c r="AP870" s="31">
        <f t="shared" si="139"/>
        <v>0.54901960784313697</v>
      </c>
      <c r="AQ870" s="31" t="str">
        <f t="shared" ref="AQ870:AQ933" si="140">IF(AP870&lt;0.2,"支出偏少",IF(AP870&gt;0.8,"支出偏大","合格"))</f>
        <v>合格</v>
      </c>
    </row>
    <row r="871" spans="1:43" ht="15">
      <c r="A871" s="18">
        <v>869</v>
      </c>
      <c r="B871" s="19" t="s">
        <v>3061</v>
      </c>
      <c r="C871" s="19" t="s">
        <v>3646</v>
      </c>
      <c r="D871" s="19" t="s">
        <v>3647</v>
      </c>
      <c r="E871" s="19" t="s">
        <v>3648</v>
      </c>
      <c r="F871" s="19" t="s">
        <v>3649</v>
      </c>
      <c r="G871" s="51" t="s">
        <v>3646</v>
      </c>
      <c r="H871" s="19">
        <v>1</v>
      </c>
      <c r="I871" s="19">
        <v>1</v>
      </c>
      <c r="J871" s="19" t="s">
        <v>47</v>
      </c>
      <c r="K871" s="19">
        <f t="shared" si="131"/>
        <v>0</v>
      </c>
      <c r="L871" s="19"/>
      <c r="M871" s="19"/>
      <c r="N871" s="19">
        <v>2275</v>
      </c>
      <c r="O871" s="19">
        <f t="shared" si="132"/>
        <v>19279.38</v>
      </c>
      <c r="P871" s="19">
        <v>4635</v>
      </c>
      <c r="Q871" s="19"/>
      <c r="R871" s="19">
        <v>13860</v>
      </c>
      <c r="S871" s="19"/>
      <c r="T871" s="19"/>
      <c r="U871" s="19"/>
      <c r="V871" s="19"/>
      <c r="W871" s="19">
        <v>784.38</v>
      </c>
      <c r="X871" s="19"/>
      <c r="Y871" s="19">
        <f t="shared" si="133"/>
        <v>0</v>
      </c>
      <c r="Z871" s="19"/>
      <c r="AA871" s="19"/>
      <c r="AB871" s="19">
        <f t="shared" si="134"/>
        <v>21554.38</v>
      </c>
      <c r="AC871" s="19">
        <f t="shared" si="135"/>
        <v>21554.38</v>
      </c>
      <c r="AD871" s="19">
        <f t="shared" si="136"/>
        <v>21554.38</v>
      </c>
      <c r="AE871" s="19" t="s">
        <v>53</v>
      </c>
      <c r="AF871" s="25">
        <v>21271.52</v>
      </c>
      <c r="AG871" s="31">
        <f t="shared" si="137"/>
        <v>1.32975922736128E-2</v>
      </c>
      <c r="AH871" t="e">
        <f ca="1">IF(_xlfn.XLOOKUP(D871,'参考（不要动）'!A:A,'参考（不要动）'!B:B)&lt;1,"无养老金")</f>
        <v>#NAME?</v>
      </c>
      <c r="AI871" t="e">
        <f>IF(_xlfn.XLOOKUP(D871,'参考（不要动）'!D:D,'参考（不要动）'!E:E)&lt;1,"无公益岗工资")</f>
        <v>#N/A</v>
      </c>
      <c r="AJ871" t="e">
        <f ca="1">IF(_xlfn.XLOOKUP(D871,'参考（不要动）'!G:G,'参考（不要动）'!H:H)&lt;1,"无其他工资")</f>
        <v>#NAME?</v>
      </c>
      <c r="AK871" t="b">
        <f>IF(_xlfn.XLOOKUP(D871,'参考（不要动）'!J:J,'参考（不要动）'!K:K)&lt;1,"无低保金")</f>
        <v>0</v>
      </c>
      <c r="AL871" t="e">
        <f>IF(_xlfn.XLOOKUP(D871,'参考（不要动）'!M:M,'参考（不要动）'!N:N)&lt;1,"无五保金")</f>
        <v>#N/A</v>
      </c>
      <c r="AM871" t="e">
        <f>IF(_xlfn.XLOOKUP(D871,'参考（不要动）'!P:P,'参考（不要动）'!Q:Q)&lt;1,"无产业奖励2000元")</f>
        <v>#N/A</v>
      </c>
      <c r="AN871" t="e">
        <f>_xlfn.XLOOKUP(D871,'参考（不要动）'!S:S,'参考（不要动）'!W:W)</f>
        <v>#N/A</v>
      </c>
      <c r="AO871" t="str">
        <f t="shared" si="138"/>
        <v>合格</v>
      </c>
      <c r="AP871" s="31" t="e">
        <f t="shared" si="139"/>
        <v>#DIV/0!</v>
      </c>
      <c r="AQ871" s="31" t="e">
        <f t="shared" si="140"/>
        <v>#DIV/0!</v>
      </c>
    </row>
    <row r="872" spans="1:43" ht="15">
      <c r="A872" s="18">
        <v>870</v>
      </c>
      <c r="B872" s="19" t="s">
        <v>3061</v>
      </c>
      <c r="C872" s="19" t="s">
        <v>3650</v>
      </c>
      <c r="D872" s="19" t="s">
        <v>3651</v>
      </c>
      <c r="E872" s="19" t="s">
        <v>3652</v>
      </c>
      <c r="F872" s="19" t="s">
        <v>3653</v>
      </c>
      <c r="G872" s="51" t="s">
        <v>3650</v>
      </c>
      <c r="H872" s="19">
        <v>3</v>
      </c>
      <c r="I872" s="19">
        <v>3</v>
      </c>
      <c r="J872" s="19" t="s">
        <v>47</v>
      </c>
      <c r="K872" s="19">
        <f t="shared" si="131"/>
        <v>60000</v>
      </c>
      <c r="L872" s="19"/>
      <c r="M872" s="19">
        <v>60000</v>
      </c>
      <c r="N872" s="19">
        <v>8400</v>
      </c>
      <c r="O872" s="19">
        <f t="shared" si="132"/>
        <v>880.8</v>
      </c>
      <c r="P872" s="19"/>
      <c r="Q872" s="19"/>
      <c r="R872" s="19"/>
      <c r="S872" s="19"/>
      <c r="T872" s="19"/>
      <c r="U872" s="19"/>
      <c r="V872" s="19"/>
      <c r="W872" s="19">
        <v>880.8</v>
      </c>
      <c r="X872" s="19"/>
      <c r="Y872" s="19">
        <f t="shared" si="133"/>
        <v>0</v>
      </c>
      <c r="Z872" s="19"/>
      <c r="AA872" s="19"/>
      <c r="AB872" s="19">
        <f t="shared" si="134"/>
        <v>69280.800000000003</v>
      </c>
      <c r="AC872" s="19">
        <f t="shared" si="135"/>
        <v>69280.800000000003</v>
      </c>
      <c r="AD872" s="19">
        <f t="shared" si="136"/>
        <v>23093.599999999999</v>
      </c>
      <c r="AE872" s="19" t="s">
        <v>53</v>
      </c>
      <c r="AF872" s="25">
        <v>23008.95</v>
      </c>
      <c r="AG872" s="31">
        <f t="shared" si="137"/>
        <v>3.6790031705053001E-3</v>
      </c>
      <c r="AH872" t="e">
        <f ca="1">IF(_xlfn.XLOOKUP(D872,'参考（不要动）'!A:A,'参考（不要动）'!B:B)&lt;1,"无养老金")</f>
        <v>#NAME?</v>
      </c>
      <c r="AI872" t="e">
        <f>IF(_xlfn.XLOOKUP(D872,'参考（不要动）'!D:D,'参考（不要动）'!E:E)&lt;1,"无公益岗工资")</f>
        <v>#N/A</v>
      </c>
      <c r="AJ872" t="e">
        <f ca="1">IF(_xlfn.XLOOKUP(D872,'参考（不要动）'!G:G,'参考（不要动）'!H:H)&lt;1,"无其他工资")</f>
        <v>#NAME?</v>
      </c>
      <c r="AK872" t="e">
        <f>IF(_xlfn.XLOOKUP(D872,'参考（不要动）'!J:J,'参考（不要动）'!K:K)&lt;1,"无低保金")</f>
        <v>#N/A</v>
      </c>
      <c r="AL872" t="e">
        <f>IF(_xlfn.XLOOKUP(D872,'参考（不要动）'!M:M,'参考（不要动）'!N:N)&lt;1,"无五保金")</f>
        <v>#N/A</v>
      </c>
      <c r="AM872" t="e">
        <f>IF(_xlfn.XLOOKUP(D872,'参考（不要动）'!P:P,'参考（不要动）'!Q:Q)&lt;1,"无产业奖励2000元")</f>
        <v>#N/A</v>
      </c>
      <c r="AN872" t="e">
        <f>_xlfn.XLOOKUP(D872,'参考（不要动）'!S:S,'参考（不要动）'!W:W)</f>
        <v>#N/A</v>
      </c>
      <c r="AO872" t="str">
        <f t="shared" si="138"/>
        <v>合格</v>
      </c>
      <c r="AP872" s="31" t="e">
        <f t="shared" si="139"/>
        <v>#DIV/0!</v>
      </c>
      <c r="AQ872" s="31" t="e">
        <f t="shared" si="140"/>
        <v>#DIV/0!</v>
      </c>
    </row>
    <row r="873" spans="1:43" ht="15">
      <c r="A873" s="18">
        <v>871</v>
      </c>
      <c r="B873" s="19" t="s">
        <v>3061</v>
      </c>
      <c r="C873" s="19" t="s">
        <v>3654</v>
      </c>
      <c r="D873" s="19" t="s">
        <v>3655</v>
      </c>
      <c r="E873" s="19" t="s">
        <v>3656</v>
      </c>
      <c r="F873" s="19" t="s">
        <v>3657</v>
      </c>
      <c r="G873" s="51" t="s">
        <v>3654</v>
      </c>
      <c r="H873" s="19">
        <v>3</v>
      </c>
      <c r="I873" s="19">
        <v>3</v>
      </c>
      <c r="J873" s="19" t="s">
        <v>47</v>
      </c>
      <c r="K873" s="19">
        <f t="shared" si="131"/>
        <v>12920</v>
      </c>
      <c r="L873" s="19">
        <v>2920</v>
      </c>
      <c r="M873" s="19">
        <v>10000</v>
      </c>
      <c r="N873" s="19">
        <v>12600</v>
      </c>
      <c r="O873" s="19">
        <f t="shared" si="132"/>
        <v>14958.21</v>
      </c>
      <c r="P873" s="19">
        <v>12885</v>
      </c>
      <c r="Q873" s="19"/>
      <c r="R873" s="19"/>
      <c r="S873" s="19"/>
      <c r="T873" s="19"/>
      <c r="U873" s="19"/>
      <c r="V873" s="19"/>
      <c r="W873" s="19">
        <v>2073.21</v>
      </c>
      <c r="X873" s="19"/>
      <c r="Y873" s="19">
        <f t="shared" si="133"/>
        <v>0</v>
      </c>
      <c r="Z873" s="19"/>
      <c r="AA873" s="19"/>
      <c r="AB873" s="19">
        <f t="shared" si="134"/>
        <v>40478.21</v>
      </c>
      <c r="AC873" s="19">
        <f t="shared" si="135"/>
        <v>40478.21</v>
      </c>
      <c r="AD873" s="19">
        <f t="shared" si="136"/>
        <v>13492.7366666667</v>
      </c>
      <c r="AE873" s="19" t="s">
        <v>53</v>
      </c>
      <c r="AF873" s="25">
        <v>12486.78</v>
      </c>
      <c r="AG873" s="30">
        <f t="shared" si="137"/>
        <v>8.0561735424721198E-2</v>
      </c>
      <c r="AH873" t="e">
        <f ca="1">IF(_xlfn.XLOOKUP(D873,'参考（不要动）'!A:A,'参考（不要动）'!B:B)&lt;1,"无养老金")</f>
        <v>#NAME?</v>
      </c>
      <c r="AI873" t="b">
        <f>IF(_xlfn.XLOOKUP(D873,'参考（不要动）'!D:D,'参考（不要动）'!E:E)&lt;1,"无公益岗工资")</f>
        <v>0</v>
      </c>
      <c r="AJ873" t="e">
        <f ca="1">IF(_xlfn.XLOOKUP(D873,'参考（不要动）'!G:G,'参考（不要动）'!H:H)&lt;1,"无其他工资")</f>
        <v>#NAME?</v>
      </c>
      <c r="AK873" t="b">
        <f>IF(_xlfn.XLOOKUP(D873,'参考（不要动）'!J:J,'参考（不要动）'!K:K)&lt;1,"无低保金")</f>
        <v>0</v>
      </c>
      <c r="AL873" t="e">
        <f>IF(_xlfn.XLOOKUP(D873,'参考（不要动）'!M:M,'参考（不要动）'!N:N)&lt;1,"无五保金")</f>
        <v>#N/A</v>
      </c>
      <c r="AM873" t="e">
        <f>IF(_xlfn.XLOOKUP(D873,'参考（不要动）'!P:P,'参考（不要动）'!Q:Q)&lt;1,"无产业奖励2000元")</f>
        <v>#N/A</v>
      </c>
      <c r="AN873" t="e">
        <f>_xlfn.XLOOKUP(D873,'参考（不要动）'!S:S,'参考（不要动）'!W:W)</f>
        <v>#N/A</v>
      </c>
      <c r="AO873" t="str">
        <f t="shared" si="138"/>
        <v>合格</v>
      </c>
      <c r="AP873" s="31" t="e">
        <f t="shared" si="139"/>
        <v>#DIV/0!</v>
      </c>
      <c r="AQ873" s="31" t="e">
        <f t="shared" si="140"/>
        <v>#DIV/0!</v>
      </c>
    </row>
    <row r="874" spans="1:43" ht="15">
      <c r="A874" s="18">
        <v>872</v>
      </c>
      <c r="B874" s="19" t="s">
        <v>3061</v>
      </c>
      <c r="C874" s="19" t="s">
        <v>3658</v>
      </c>
      <c r="D874" s="19" t="s">
        <v>3659</v>
      </c>
      <c r="E874" s="19" t="s">
        <v>3660</v>
      </c>
      <c r="F874" s="19" t="s">
        <v>3661</v>
      </c>
      <c r="G874" s="51" t="s">
        <v>3658</v>
      </c>
      <c r="H874" s="19">
        <v>2</v>
      </c>
      <c r="I874" s="19">
        <v>2</v>
      </c>
      <c r="J874" s="19" t="s">
        <v>47</v>
      </c>
      <c r="K874" s="19">
        <f t="shared" si="131"/>
        <v>0</v>
      </c>
      <c r="L874" s="19"/>
      <c r="M874" s="19"/>
      <c r="N874" s="19"/>
      <c r="O874" s="19">
        <f t="shared" si="132"/>
        <v>11547.97</v>
      </c>
      <c r="P874" s="19"/>
      <c r="Q874" s="19"/>
      <c r="R874" s="19">
        <v>3720</v>
      </c>
      <c r="S874" s="19"/>
      <c r="T874" s="19"/>
      <c r="U874" s="19"/>
      <c r="V874" s="19"/>
      <c r="W874" s="19">
        <v>7827.97</v>
      </c>
      <c r="X874" s="19">
        <v>68000</v>
      </c>
      <c r="Y874" s="19">
        <f t="shared" si="133"/>
        <v>32500</v>
      </c>
      <c r="Z874" s="19">
        <v>32500</v>
      </c>
      <c r="AA874" s="19"/>
      <c r="AB874" s="19">
        <f t="shared" si="134"/>
        <v>79547.97</v>
      </c>
      <c r="AC874" s="19">
        <f t="shared" si="135"/>
        <v>47047.97</v>
      </c>
      <c r="AD874" s="19">
        <f t="shared" si="136"/>
        <v>23523.985000000001</v>
      </c>
      <c r="AE874" s="19" t="s">
        <v>53</v>
      </c>
      <c r="AF874" s="25">
        <v>23433.4</v>
      </c>
      <c r="AG874" s="31">
        <f t="shared" si="137"/>
        <v>3.8656362286308898E-3</v>
      </c>
      <c r="AH874" t="e">
        <f ca="1">IF(_xlfn.XLOOKUP(D874,'参考（不要动）'!A:A,'参考（不要动）'!B:B)&lt;1,"无养老金")</f>
        <v>#NAME?</v>
      </c>
      <c r="AI874" t="e">
        <f>IF(_xlfn.XLOOKUP(D874,'参考（不要动）'!D:D,'参考（不要动）'!E:E)&lt;1,"无公益岗工资")</f>
        <v>#N/A</v>
      </c>
      <c r="AJ874" t="e">
        <f ca="1">IF(_xlfn.XLOOKUP(D874,'参考（不要动）'!G:G,'参考（不要动）'!H:H)&lt;1,"无其他工资")</f>
        <v>#NAME?</v>
      </c>
      <c r="AK874" t="e">
        <f>IF(_xlfn.XLOOKUP(D874,'参考（不要动）'!J:J,'参考（不要动）'!K:K)&lt;1,"无低保金")</f>
        <v>#N/A</v>
      </c>
      <c r="AL874" t="e">
        <f>IF(_xlfn.XLOOKUP(D874,'参考（不要动）'!M:M,'参考（不要动）'!N:N)&lt;1,"无五保金")</f>
        <v>#N/A</v>
      </c>
      <c r="AM874" t="e">
        <f>IF(_xlfn.XLOOKUP(D874,'参考（不要动）'!P:P,'参考（不要动）'!Q:Q)&lt;1,"无产业奖励2000元")</f>
        <v>#N/A</v>
      </c>
      <c r="AN874" t="e">
        <f>_xlfn.XLOOKUP(D874,'参考（不要动）'!S:S,'参考（不要动）'!W:W)</f>
        <v>#N/A</v>
      </c>
      <c r="AO874" t="str">
        <f t="shared" si="138"/>
        <v>合格</v>
      </c>
      <c r="AP874" s="31">
        <f t="shared" si="139"/>
        <v>0.47794117647058798</v>
      </c>
      <c r="AQ874" s="31" t="str">
        <f t="shared" si="140"/>
        <v>合格</v>
      </c>
    </row>
    <row r="875" spans="1:43" ht="15">
      <c r="A875" s="18">
        <v>873</v>
      </c>
      <c r="B875" s="19" t="s">
        <v>3061</v>
      </c>
      <c r="C875" s="19" t="s">
        <v>3662</v>
      </c>
      <c r="D875" s="19" t="s">
        <v>3663</v>
      </c>
      <c r="E875" s="19" t="s">
        <v>3664</v>
      </c>
      <c r="F875" s="19" t="s">
        <v>3665</v>
      </c>
      <c r="G875" s="51" t="s">
        <v>3662</v>
      </c>
      <c r="H875" s="19">
        <v>3</v>
      </c>
      <c r="I875" s="19">
        <v>3</v>
      </c>
      <c r="J875" s="19" t="s">
        <v>47</v>
      </c>
      <c r="K875" s="19">
        <f t="shared" si="131"/>
        <v>46000</v>
      </c>
      <c r="L875" s="19"/>
      <c r="M875" s="19">
        <v>46000</v>
      </c>
      <c r="N875" s="19"/>
      <c r="O875" s="19">
        <f t="shared" si="132"/>
        <v>880.8</v>
      </c>
      <c r="P875" s="19"/>
      <c r="Q875" s="19"/>
      <c r="R875" s="19"/>
      <c r="S875" s="19"/>
      <c r="T875" s="19"/>
      <c r="U875" s="19"/>
      <c r="V875" s="19"/>
      <c r="W875" s="19">
        <v>880.8</v>
      </c>
      <c r="X875" s="19">
        <v>19400</v>
      </c>
      <c r="Y875" s="19">
        <f t="shared" si="133"/>
        <v>5510</v>
      </c>
      <c r="Z875" s="19">
        <v>5510</v>
      </c>
      <c r="AA875" s="19"/>
      <c r="AB875" s="19">
        <f t="shared" si="134"/>
        <v>66280.800000000003</v>
      </c>
      <c r="AC875" s="19">
        <f t="shared" si="135"/>
        <v>60770.8</v>
      </c>
      <c r="AD875" s="19">
        <f t="shared" si="136"/>
        <v>20256.933333333302</v>
      </c>
      <c r="AE875" s="19" t="s">
        <v>53</v>
      </c>
      <c r="AF875" s="25">
        <v>20058.2</v>
      </c>
      <c r="AG875" s="31">
        <f t="shared" si="137"/>
        <v>9.9078348672014798E-3</v>
      </c>
      <c r="AH875" t="e">
        <f ca="1">IF(_xlfn.XLOOKUP(D875,'参考（不要动）'!A:A,'参考（不要动）'!B:B)&lt;1,"无养老金")</f>
        <v>#NAME?</v>
      </c>
      <c r="AI875" t="e">
        <f>IF(_xlfn.XLOOKUP(D875,'参考（不要动）'!D:D,'参考（不要动）'!E:E)&lt;1,"无公益岗工资")</f>
        <v>#N/A</v>
      </c>
      <c r="AJ875" t="e">
        <f ca="1">IF(_xlfn.XLOOKUP(D875,'参考（不要动）'!G:G,'参考（不要动）'!H:H)&lt;1,"无其他工资")</f>
        <v>#NAME?</v>
      </c>
      <c r="AK875" t="e">
        <f>IF(_xlfn.XLOOKUP(D875,'参考（不要动）'!J:J,'参考（不要动）'!K:K)&lt;1,"无低保金")</f>
        <v>#N/A</v>
      </c>
      <c r="AL875" t="e">
        <f>IF(_xlfn.XLOOKUP(D875,'参考（不要动）'!M:M,'参考（不要动）'!N:N)&lt;1,"无五保金")</f>
        <v>#N/A</v>
      </c>
      <c r="AM875" t="e">
        <f>IF(_xlfn.XLOOKUP(D875,'参考（不要动）'!P:P,'参考（不要动）'!Q:Q)&lt;1,"无产业奖励2000元")</f>
        <v>#N/A</v>
      </c>
      <c r="AN875" t="e">
        <f>_xlfn.XLOOKUP(D875,'参考（不要动）'!S:S,'参考（不要动）'!W:W)</f>
        <v>#N/A</v>
      </c>
      <c r="AO875" t="str">
        <f t="shared" si="138"/>
        <v>合格</v>
      </c>
      <c r="AP875" s="31">
        <f t="shared" si="139"/>
        <v>0.28402061855670102</v>
      </c>
      <c r="AQ875" s="31" t="str">
        <f t="shared" si="140"/>
        <v>合格</v>
      </c>
    </row>
    <row r="876" spans="1:43" ht="15">
      <c r="A876" s="18">
        <v>874</v>
      </c>
      <c r="B876" s="19" t="s">
        <v>3061</v>
      </c>
      <c r="C876" s="19" t="s">
        <v>3666</v>
      </c>
      <c r="D876" s="19" t="s">
        <v>3667</v>
      </c>
      <c r="E876" s="19" t="s">
        <v>3668</v>
      </c>
      <c r="F876" s="19" t="s">
        <v>3669</v>
      </c>
      <c r="G876" s="51" t="s">
        <v>3666</v>
      </c>
      <c r="H876" s="19">
        <v>1</v>
      </c>
      <c r="I876" s="19">
        <v>1</v>
      </c>
      <c r="J876" s="19" t="s">
        <v>47</v>
      </c>
      <c r="K876" s="19">
        <f t="shared" si="131"/>
        <v>0</v>
      </c>
      <c r="L876" s="19"/>
      <c r="M876" s="19"/>
      <c r="N876" s="19">
        <v>1760</v>
      </c>
      <c r="O876" s="19">
        <f t="shared" si="132"/>
        <v>14477.18</v>
      </c>
      <c r="P876" s="19"/>
      <c r="Q876" s="19">
        <v>10605</v>
      </c>
      <c r="R876" s="19">
        <v>1740</v>
      </c>
      <c r="S876" s="19"/>
      <c r="T876" s="19"/>
      <c r="U876" s="19"/>
      <c r="V876" s="19"/>
      <c r="W876" s="19">
        <v>2132.1799999999998</v>
      </c>
      <c r="X876" s="19"/>
      <c r="Y876" s="19">
        <f t="shared" si="133"/>
        <v>0</v>
      </c>
      <c r="Z876" s="19"/>
      <c r="AA876" s="19"/>
      <c r="AB876" s="19">
        <f t="shared" si="134"/>
        <v>16237.18</v>
      </c>
      <c r="AC876" s="19">
        <f t="shared" si="135"/>
        <v>16237.18</v>
      </c>
      <c r="AD876" s="19">
        <f t="shared" si="136"/>
        <v>16237.18</v>
      </c>
      <c r="AE876" s="19" t="s">
        <v>53</v>
      </c>
      <c r="AF876" s="25">
        <v>16066.76</v>
      </c>
      <c r="AG876" s="31">
        <f t="shared" si="137"/>
        <v>1.06069923245259E-2</v>
      </c>
      <c r="AH876" t="e">
        <f ca="1">IF(_xlfn.XLOOKUP(D876,'参考（不要动）'!A:A,'参考（不要动）'!B:B)&lt;1,"无养老金")</f>
        <v>#NAME?</v>
      </c>
      <c r="AI876" t="e">
        <f>IF(_xlfn.XLOOKUP(D876,'参考（不要动）'!D:D,'参考（不要动）'!E:E)&lt;1,"无公益岗工资")</f>
        <v>#N/A</v>
      </c>
      <c r="AJ876" t="e">
        <f ca="1">IF(_xlfn.XLOOKUP(D876,'参考（不要动）'!G:G,'参考（不要动）'!H:H)&lt;1,"无其他工资")</f>
        <v>#NAME?</v>
      </c>
      <c r="AK876" t="e">
        <f>IF(_xlfn.XLOOKUP(D876,'参考（不要动）'!J:J,'参考（不要动）'!K:K)&lt;1,"无低保金")</f>
        <v>#N/A</v>
      </c>
      <c r="AL876" t="b">
        <f>IF(_xlfn.XLOOKUP(D876,'参考（不要动）'!M:M,'参考（不要动）'!N:N)&lt;1,"无五保金")</f>
        <v>0</v>
      </c>
      <c r="AM876" t="e">
        <f>IF(_xlfn.XLOOKUP(D876,'参考（不要动）'!P:P,'参考（不要动）'!Q:Q)&lt;1,"无产业奖励2000元")</f>
        <v>#N/A</v>
      </c>
      <c r="AN876" t="e">
        <f>_xlfn.XLOOKUP(D876,'参考（不要动）'!S:S,'参考（不要动）'!W:W)</f>
        <v>#N/A</v>
      </c>
      <c r="AO876" t="str">
        <f t="shared" si="138"/>
        <v>合格</v>
      </c>
      <c r="AP876" s="31" t="e">
        <f t="shared" si="139"/>
        <v>#DIV/0!</v>
      </c>
      <c r="AQ876" s="31" t="e">
        <f t="shared" si="140"/>
        <v>#DIV/0!</v>
      </c>
    </row>
    <row r="877" spans="1:43" ht="15">
      <c r="A877" s="18">
        <v>875</v>
      </c>
      <c r="B877" s="19" t="s">
        <v>3061</v>
      </c>
      <c r="C877" s="19" t="s">
        <v>3670</v>
      </c>
      <c r="D877" s="19" t="s">
        <v>3671</v>
      </c>
      <c r="E877" s="19" t="s">
        <v>3672</v>
      </c>
      <c r="F877" s="19" t="s">
        <v>3673</v>
      </c>
      <c r="G877" s="51" t="s">
        <v>3670</v>
      </c>
      <c r="H877" s="19">
        <v>3</v>
      </c>
      <c r="I877" s="19">
        <v>3</v>
      </c>
      <c r="J877" s="19" t="s">
        <v>47</v>
      </c>
      <c r="K877" s="19">
        <f t="shared" si="131"/>
        <v>32000</v>
      </c>
      <c r="L877" s="19"/>
      <c r="M877" s="19">
        <v>32000</v>
      </c>
      <c r="N877" s="19"/>
      <c r="O877" s="19">
        <f t="shared" si="132"/>
        <v>375.46</v>
      </c>
      <c r="P877" s="19"/>
      <c r="Q877" s="19"/>
      <c r="R877" s="19"/>
      <c r="S877" s="19"/>
      <c r="T877" s="19"/>
      <c r="U877" s="19"/>
      <c r="V877" s="19"/>
      <c r="W877" s="19">
        <v>375.46</v>
      </c>
      <c r="X877" s="19">
        <v>43500</v>
      </c>
      <c r="Y877" s="19">
        <f t="shared" si="133"/>
        <v>18100</v>
      </c>
      <c r="Z877" s="19">
        <v>18100</v>
      </c>
      <c r="AA877" s="19"/>
      <c r="AB877" s="19">
        <f t="shared" si="134"/>
        <v>75875.460000000006</v>
      </c>
      <c r="AC877" s="19">
        <f t="shared" si="135"/>
        <v>57775.46</v>
      </c>
      <c r="AD877" s="19">
        <f t="shared" si="136"/>
        <v>19258.4866666667</v>
      </c>
      <c r="AE877" s="19" t="s">
        <v>53</v>
      </c>
      <c r="AF877" s="25">
        <v>18962.54</v>
      </c>
      <c r="AG877" s="31">
        <f t="shared" si="137"/>
        <v>1.5606910607265699E-2</v>
      </c>
      <c r="AH877" t="e">
        <f ca="1">IF(_xlfn.XLOOKUP(D877,'参考（不要动）'!A:A,'参考（不要动）'!B:B)&lt;1,"无养老金")</f>
        <v>#NAME?</v>
      </c>
      <c r="AI877" t="e">
        <f>IF(_xlfn.XLOOKUP(D877,'参考（不要动）'!D:D,'参考（不要动）'!E:E)&lt;1,"无公益岗工资")</f>
        <v>#N/A</v>
      </c>
      <c r="AJ877" t="e">
        <f ca="1">IF(_xlfn.XLOOKUP(D877,'参考（不要动）'!G:G,'参考（不要动）'!H:H)&lt;1,"无其他工资")</f>
        <v>#NAME?</v>
      </c>
      <c r="AK877" t="e">
        <f>IF(_xlfn.XLOOKUP(D877,'参考（不要动）'!J:J,'参考（不要动）'!K:K)&lt;1,"无低保金")</f>
        <v>#N/A</v>
      </c>
      <c r="AL877" t="e">
        <f>IF(_xlfn.XLOOKUP(D877,'参考（不要动）'!M:M,'参考（不要动）'!N:N)&lt;1,"无五保金")</f>
        <v>#N/A</v>
      </c>
      <c r="AM877" t="e">
        <f>IF(_xlfn.XLOOKUP(D877,'参考（不要动）'!P:P,'参考（不要动）'!Q:Q)&lt;1,"无产业奖励2000元")</f>
        <v>#N/A</v>
      </c>
      <c r="AN877" t="e">
        <f>_xlfn.XLOOKUP(D877,'参考（不要动）'!S:S,'参考（不要动）'!W:W)</f>
        <v>#N/A</v>
      </c>
      <c r="AO877" t="str">
        <f t="shared" si="138"/>
        <v>合格</v>
      </c>
      <c r="AP877" s="31">
        <f t="shared" si="139"/>
        <v>0.41609195402298799</v>
      </c>
      <c r="AQ877" s="31" t="str">
        <f t="shared" si="140"/>
        <v>合格</v>
      </c>
    </row>
    <row r="878" spans="1:43" ht="15">
      <c r="A878" s="18">
        <v>876</v>
      </c>
      <c r="B878" s="19" t="s">
        <v>3061</v>
      </c>
      <c r="C878" s="19" t="s">
        <v>3674</v>
      </c>
      <c r="D878" s="19" t="s">
        <v>3675</v>
      </c>
      <c r="E878" s="19" t="s">
        <v>3676</v>
      </c>
      <c r="F878" s="19" t="s">
        <v>3677</v>
      </c>
      <c r="G878" s="51" t="s">
        <v>3674</v>
      </c>
      <c r="H878" s="19">
        <v>5</v>
      </c>
      <c r="I878" s="19">
        <v>5</v>
      </c>
      <c r="J878" s="19" t="s">
        <v>47</v>
      </c>
      <c r="K878" s="19">
        <f t="shared" si="131"/>
        <v>17000</v>
      </c>
      <c r="L878" s="19"/>
      <c r="M878" s="19">
        <v>17000</v>
      </c>
      <c r="N878" s="19"/>
      <c r="O878" s="19">
        <f t="shared" si="132"/>
        <v>5700.72</v>
      </c>
      <c r="P878" s="19"/>
      <c r="Q878" s="19"/>
      <c r="R878" s="19">
        <v>1740</v>
      </c>
      <c r="S878" s="19"/>
      <c r="T878" s="19"/>
      <c r="U878" s="19"/>
      <c r="V878" s="19"/>
      <c r="W878" s="19">
        <v>3960.72</v>
      </c>
      <c r="X878" s="19">
        <v>132000</v>
      </c>
      <c r="Y878" s="19">
        <f t="shared" si="133"/>
        <v>48000</v>
      </c>
      <c r="Z878" s="19">
        <v>48000</v>
      </c>
      <c r="AA878" s="19"/>
      <c r="AB878" s="19">
        <f t="shared" si="134"/>
        <v>154700.72</v>
      </c>
      <c r="AC878" s="19">
        <f t="shared" si="135"/>
        <v>106700.72</v>
      </c>
      <c r="AD878" s="19">
        <f t="shared" si="136"/>
        <v>21340.144</v>
      </c>
      <c r="AE878" s="19" t="s">
        <v>53</v>
      </c>
      <c r="AF878" s="25">
        <v>21123.98</v>
      </c>
      <c r="AG878" s="31">
        <f t="shared" si="137"/>
        <v>1.02331094803158E-2</v>
      </c>
      <c r="AH878" t="e">
        <f ca="1">IF(_xlfn.XLOOKUP(D878,'参考（不要动）'!A:A,'参考（不要动）'!B:B)&lt;1,"无养老金")</f>
        <v>#NAME?</v>
      </c>
      <c r="AI878" t="e">
        <f>IF(_xlfn.XLOOKUP(D878,'参考（不要动）'!D:D,'参考（不要动）'!E:E)&lt;1,"无公益岗工资")</f>
        <v>#N/A</v>
      </c>
      <c r="AJ878" t="e">
        <f ca="1">IF(_xlfn.XLOOKUP(D878,'参考（不要动）'!G:G,'参考（不要动）'!H:H)&lt;1,"无其他工资")</f>
        <v>#NAME?</v>
      </c>
      <c r="AK878" t="e">
        <f>IF(_xlfn.XLOOKUP(D878,'参考（不要动）'!J:J,'参考（不要动）'!K:K)&lt;1,"无低保金")</f>
        <v>#N/A</v>
      </c>
      <c r="AL878" t="e">
        <f>IF(_xlfn.XLOOKUP(D878,'参考（不要动）'!M:M,'参考（不要动）'!N:N)&lt;1,"无五保金")</f>
        <v>#N/A</v>
      </c>
      <c r="AM878" t="e">
        <f>IF(_xlfn.XLOOKUP(D878,'参考（不要动）'!P:P,'参考（不要动）'!Q:Q)&lt;1,"无产业奖励2000元")</f>
        <v>#N/A</v>
      </c>
      <c r="AN878" t="e">
        <f>_xlfn.XLOOKUP(D878,'参考（不要动）'!S:S,'参考（不要动）'!W:W)</f>
        <v>#N/A</v>
      </c>
      <c r="AO878" t="str">
        <f t="shared" si="138"/>
        <v>合格</v>
      </c>
      <c r="AP878" s="31">
        <f t="shared" si="139"/>
        <v>0.36363636363636398</v>
      </c>
      <c r="AQ878" s="31" t="str">
        <f t="shared" si="140"/>
        <v>合格</v>
      </c>
    </row>
    <row r="879" spans="1:43" ht="15">
      <c r="A879" s="18">
        <v>877</v>
      </c>
      <c r="B879" s="19" t="s">
        <v>3061</v>
      </c>
      <c r="C879" s="19" t="s">
        <v>3678</v>
      </c>
      <c r="D879" s="19" t="s">
        <v>3679</v>
      </c>
      <c r="E879" s="19" t="s">
        <v>3680</v>
      </c>
      <c r="F879" s="19" t="s">
        <v>3681</v>
      </c>
      <c r="G879" s="51" t="s">
        <v>3678</v>
      </c>
      <c r="H879" s="19">
        <v>3</v>
      </c>
      <c r="I879" s="19">
        <v>3</v>
      </c>
      <c r="J879" s="19" t="s">
        <v>47</v>
      </c>
      <c r="K879" s="19">
        <f t="shared" si="131"/>
        <v>50500</v>
      </c>
      <c r="L879" s="19"/>
      <c r="M879" s="19">
        <v>50500</v>
      </c>
      <c r="N879" s="19"/>
      <c r="O879" s="19">
        <f t="shared" si="132"/>
        <v>1428.8</v>
      </c>
      <c r="P879" s="19"/>
      <c r="Q879" s="19"/>
      <c r="R879" s="19"/>
      <c r="S879" s="19"/>
      <c r="T879" s="19"/>
      <c r="U879" s="19"/>
      <c r="V879" s="19"/>
      <c r="W879" s="19">
        <v>1428.8</v>
      </c>
      <c r="X879" s="19">
        <v>59000</v>
      </c>
      <c r="Y879" s="19">
        <f t="shared" si="133"/>
        <v>35400</v>
      </c>
      <c r="Z879" s="19">
        <v>35400</v>
      </c>
      <c r="AA879" s="19"/>
      <c r="AB879" s="19">
        <f t="shared" si="134"/>
        <v>110928.8</v>
      </c>
      <c r="AC879" s="19">
        <f t="shared" si="135"/>
        <v>75528.800000000003</v>
      </c>
      <c r="AD879" s="19">
        <f t="shared" si="136"/>
        <v>25176.266666666699</v>
      </c>
      <c r="AE879" s="19" t="s">
        <v>53</v>
      </c>
      <c r="AF879" s="25">
        <v>24806.44</v>
      </c>
      <c r="AG879" s="31">
        <f t="shared" si="137"/>
        <v>1.4908494192100901E-2</v>
      </c>
      <c r="AH879" t="e">
        <f ca="1">IF(_xlfn.XLOOKUP(D879,'参考（不要动）'!A:A,'参考（不要动）'!B:B)&lt;1,"无养老金")</f>
        <v>#NAME?</v>
      </c>
      <c r="AI879" t="e">
        <f>IF(_xlfn.XLOOKUP(D879,'参考（不要动）'!D:D,'参考（不要动）'!E:E)&lt;1,"无公益岗工资")</f>
        <v>#N/A</v>
      </c>
      <c r="AJ879" t="e">
        <f ca="1">IF(_xlfn.XLOOKUP(D879,'参考（不要动）'!G:G,'参考（不要动）'!H:H)&lt;1,"无其他工资")</f>
        <v>#NAME?</v>
      </c>
      <c r="AK879" t="e">
        <f>IF(_xlfn.XLOOKUP(D879,'参考（不要动）'!J:J,'参考（不要动）'!K:K)&lt;1,"无低保金")</f>
        <v>#N/A</v>
      </c>
      <c r="AL879" t="e">
        <f>IF(_xlfn.XLOOKUP(D879,'参考（不要动）'!M:M,'参考（不要动）'!N:N)&lt;1,"无五保金")</f>
        <v>#N/A</v>
      </c>
      <c r="AM879" t="e">
        <f>IF(_xlfn.XLOOKUP(D879,'参考（不要动）'!P:P,'参考（不要动）'!Q:Q)&lt;1,"无产业奖励2000元")</f>
        <v>#N/A</v>
      </c>
      <c r="AN879" t="e">
        <f>_xlfn.XLOOKUP(D879,'参考（不要动）'!S:S,'参考（不要动）'!W:W)</f>
        <v>#N/A</v>
      </c>
      <c r="AO879" t="str">
        <f t="shared" si="138"/>
        <v>合格</v>
      </c>
      <c r="AP879" s="31">
        <f t="shared" si="139"/>
        <v>0.6</v>
      </c>
      <c r="AQ879" s="31" t="str">
        <f t="shared" si="140"/>
        <v>合格</v>
      </c>
    </row>
    <row r="880" spans="1:43" ht="15">
      <c r="A880" s="18">
        <v>878</v>
      </c>
      <c r="B880" s="19" t="s">
        <v>3061</v>
      </c>
      <c r="C880" s="19" t="s">
        <v>3682</v>
      </c>
      <c r="D880" s="19" t="s">
        <v>3683</v>
      </c>
      <c r="E880" s="19" t="s">
        <v>3684</v>
      </c>
      <c r="F880" s="19" t="s">
        <v>3685</v>
      </c>
      <c r="G880" s="51" t="s">
        <v>3682</v>
      </c>
      <c r="H880" s="19">
        <v>6</v>
      </c>
      <c r="I880" s="19">
        <v>6</v>
      </c>
      <c r="J880" s="19" t="s">
        <v>47</v>
      </c>
      <c r="K880" s="19">
        <f t="shared" si="131"/>
        <v>500</v>
      </c>
      <c r="L880" s="19"/>
      <c r="M880" s="19">
        <v>500</v>
      </c>
      <c r="N880" s="19"/>
      <c r="O880" s="19">
        <f t="shared" si="132"/>
        <v>2907.24</v>
      </c>
      <c r="P880" s="19"/>
      <c r="Q880" s="19"/>
      <c r="R880" s="19"/>
      <c r="S880" s="19"/>
      <c r="T880" s="19"/>
      <c r="U880" s="19"/>
      <c r="V880" s="19"/>
      <c r="W880" s="19">
        <v>2907.24</v>
      </c>
      <c r="X880" s="19">
        <v>220000</v>
      </c>
      <c r="Y880" s="19">
        <f t="shared" si="133"/>
        <v>90600</v>
      </c>
      <c r="Z880" s="19">
        <v>90600</v>
      </c>
      <c r="AA880" s="19"/>
      <c r="AB880" s="19">
        <f t="shared" si="134"/>
        <v>223407.24</v>
      </c>
      <c r="AC880" s="19">
        <f t="shared" si="135"/>
        <v>132807.24</v>
      </c>
      <c r="AD880" s="19">
        <f t="shared" si="136"/>
        <v>22134.54</v>
      </c>
      <c r="AE880" s="19" t="s">
        <v>53</v>
      </c>
      <c r="AF880" s="25">
        <v>22113.31</v>
      </c>
      <c r="AG880" s="31">
        <f t="shared" si="137"/>
        <v>9.6005527892475495E-4</v>
      </c>
      <c r="AH880" t="e">
        <f ca="1">IF(_xlfn.XLOOKUP(D880,'参考（不要动）'!A:A,'参考（不要动）'!B:B)&lt;1,"无养老金")</f>
        <v>#NAME?</v>
      </c>
      <c r="AI880" t="e">
        <f>IF(_xlfn.XLOOKUP(D880,'参考（不要动）'!D:D,'参考（不要动）'!E:E)&lt;1,"无公益岗工资")</f>
        <v>#N/A</v>
      </c>
      <c r="AJ880" t="e">
        <f ca="1">IF(_xlfn.XLOOKUP(D880,'参考（不要动）'!G:G,'参考（不要动）'!H:H)&lt;1,"无其他工资")</f>
        <v>#NAME?</v>
      </c>
      <c r="AK880" t="e">
        <f>IF(_xlfn.XLOOKUP(D880,'参考（不要动）'!J:J,'参考（不要动）'!K:K)&lt;1,"无低保金")</f>
        <v>#N/A</v>
      </c>
      <c r="AL880" t="e">
        <f>IF(_xlfn.XLOOKUP(D880,'参考（不要动）'!M:M,'参考（不要动）'!N:N)&lt;1,"无五保金")</f>
        <v>#N/A</v>
      </c>
      <c r="AM880" t="e">
        <f>IF(_xlfn.XLOOKUP(D880,'参考（不要动）'!P:P,'参考（不要动）'!Q:Q)&lt;1,"无产业奖励2000元")</f>
        <v>#N/A</v>
      </c>
      <c r="AN880" t="e">
        <f>_xlfn.XLOOKUP(D880,'参考（不要动）'!S:S,'参考（不要动）'!W:W)</f>
        <v>#N/A</v>
      </c>
      <c r="AO880" t="str">
        <f t="shared" si="138"/>
        <v>合格</v>
      </c>
      <c r="AP880" s="31">
        <f t="shared" si="139"/>
        <v>0.41181818181818203</v>
      </c>
      <c r="AQ880" s="31" t="str">
        <f t="shared" si="140"/>
        <v>合格</v>
      </c>
    </row>
    <row r="881" spans="1:43" ht="15">
      <c r="A881" s="18">
        <v>879</v>
      </c>
      <c r="B881" s="19" t="s">
        <v>3061</v>
      </c>
      <c r="C881" s="19" t="s">
        <v>3686</v>
      </c>
      <c r="D881" s="19" t="s">
        <v>3687</v>
      </c>
      <c r="E881" s="19" t="s">
        <v>3688</v>
      </c>
      <c r="F881" s="19" t="s">
        <v>3689</v>
      </c>
      <c r="G881" s="51" t="s">
        <v>3686</v>
      </c>
      <c r="H881" s="19">
        <v>1</v>
      </c>
      <c r="I881" s="19">
        <v>1.17</v>
      </c>
      <c r="J881" s="19" t="s">
        <v>47</v>
      </c>
      <c r="K881" s="19">
        <f t="shared" si="131"/>
        <v>0</v>
      </c>
      <c r="L881" s="19"/>
      <c r="M881" s="19"/>
      <c r="N881" s="19">
        <v>6000</v>
      </c>
      <c r="O881" s="19">
        <f t="shared" si="132"/>
        <v>10180.52</v>
      </c>
      <c r="P881" s="19">
        <v>5645</v>
      </c>
      <c r="Q881" s="19"/>
      <c r="R881" s="19">
        <v>2200</v>
      </c>
      <c r="S881" s="19"/>
      <c r="T881" s="19"/>
      <c r="U881" s="19"/>
      <c r="V881" s="19"/>
      <c r="W881" s="19">
        <v>2335.52</v>
      </c>
      <c r="X881" s="19"/>
      <c r="Y881" s="19">
        <f t="shared" si="133"/>
        <v>0</v>
      </c>
      <c r="Z881" s="19"/>
      <c r="AA881" s="19"/>
      <c r="AB881" s="19">
        <f t="shared" si="134"/>
        <v>16180.52</v>
      </c>
      <c r="AC881" s="19">
        <f t="shared" si="135"/>
        <v>16180.52</v>
      </c>
      <c r="AD881" s="19">
        <f t="shared" si="136"/>
        <v>13829.504273504301</v>
      </c>
      <c r="AE881" s="19" t="s">
        <v>53</v>
      </c>
      <c r="AF881" s="25">
        <v>13717.79</v>
      </c>
      <c r="AG881" s="31">
        <f t="shared" si="137"/>
        <v>8.1437515448406703E-3</v>
      </c>
      <c r="AH881" t="e">
        <f ca="1">IF(_xlfn.XLOOKUP(D881,'参考（不要动）'!A:A,'参考（不要动）'!B:B)&lt;1,"无养老金")</f>
        <v>#NAME?</v>
      </c>
      <c r="AI881" t="e">
        <f>IF(_xlfn.XLOOKUP(D881,'参考（不要动）'!D:D,'参考（不要动）'!E:E)&lt;1,"无公益岗工资")</f>
        <v>#N/A</v>
      </c>
      <c r="AJ881" t="e">
        <f ca="1">IF(_xlfn.XLOOKUP(D881,'参考（不要动）'!G:G,'参考（不要动）'!H:H)&lt;1,"无其他工资")</f>
        <v>#NAME?</v>
      </c>
      <c r="AK881" t="b">
        <f>IF(_xlfn.XLOOKUP(D881,'参考（不要动）'!J:J,'参考（不要动）'!K:K)&lt;1,"无低保金")</f>
        <v>0</v>
      </c>
      <c r="AL881" t="e">
        <f>IF(_xlfn.XLOOKUP(D881,'参考（不要动）'!M:M,'参考（不要动）'!N:N)&lt;1,"无五保金")</f>
        <v>#N/A</v>
      </c>
      <c r="AM881" t="e">
        <f>IF(_xlfn.XLOOKUP(D881,'参考（不要动）'!P:P,'参考（不要动）'!Q:Q)&lt;1,"无产业奖励2000元")</f>
        <v>#N/A</v>
      </c>
      <c r="AN881" t="e">
        <f>_xlfn.XLOOKUP(D881,'参考（不要动）'!S:S,'参考（不要动）'!W:W)</f>
        <v>#N/A</v>
      </c>
      <c r="AO881" t="str">
        <f t="shared" si="138"/>
        <v>合格</v>
      </c>
      <c r="AP881" s="31" t="e">
        <f t="shared" si="139"/>
        <v>#DIV/0!</v>
      </c>
      <c r="AQ881" s="31" t="e">
        <f t="shared" si="140"/>
        <v>#DIV/0!</v>
      </c>
    </row>
    <row r="882" spans="1:43" ht="15">
      <c r="A882" s="18">
        <v>880</v>
      </c>
      <c r="B882" s="19" t="s">
        <v>3061</v>
      </c>
      <c r="C882" s="19" t="s">
        <v>3690</v>
      </c>
      <c r="D882" s="19" t="s">
        <v>3691</v>
      </c>
      <c r="E882" s="19" t="s">
        <v>3692</v>
      </c>
      <c r="F882" s="19" t="s">
        <v>3693</v>
      </c>
      <c r="G882" s="51" t="s">
        <v>3690</v>
      </c>
      <c r="H882" s="19">
        <v>1</v>
      </c>
      <c r="I882" s="19">
        <v>1.67</v>
      </c>
      <c r="J882" s="19" t="s">
        <v>47</v>
      </c>
      <c r="K882" s="19">
        <f t="shared" si="131"/>
        <v>13325</v>
      </c>
      <c r="L882" s="19">
        <v>8760</v>
      </c>
      <c r="M882" s="19">
        <v>4565</v>
      </c>
      <c r="N882" s="19"/>
      <c r="O882" s="19">
        <f t="shared" si="132"/>
        <v>7691.96</v>
      </c>
      <c r="P882" s="19">
        <v>5495</v>
      </c>
      <c r="Q882" s="19"/>
      <c r="R882" s="19">
        <v>435</v>
      </c>
      <c r="S882" s="19"/>
      <c r="T882" s="19"/>
      <c r="U882" s="19"/>
      <c r="V882" s="19"/>
      <c r="W882" s="19">
        <v>1761.96</v>
      </c>
      <c r="X882" s="19">
        <v>25080</v>
      </c>
      <c r="Y882" s="19">
        <f t="shared" si="133"/>
        <v>10040</v>
      </c>
      <c r="Z882" s="19">
        <v>10040</v>
      </c>
      <c r="AA882" s="19"/>
      <c r="AB882" s="19">
        <f t="shared" si="134"/>
        <v>46096.959999999999</v>
      </c>
      <c r="AC882" s="19">
        <f t="shared" si="135"/>
        <v>36056.959999999999</v>
      </c>
      <c r="AD882" s="19">
        <f t="shared" si="136"/>
        <v>21590.994011975999</v>
      </c>
      <c r="AE882" s="19" t="s">
        <v>48</v>
      </c>
      <c r="AF882" s="25">
        <v>21437.94</v>
      </c>
      <c r="AG882" s="31">
        <f t="shared" si="137"/>
        <v>7.1393992135438704E-3</v>
      </c>
      <c r="AH882" t="e">
        <f ca="1">IF(_xlfn.XLOOKUP(D882,'参考（不要动）'!A:A,'参考（不要动）'!B:B)&lt;1,"无养老金")</f>
        <v>#NAME?</v>
      </c>
      <c r="AI882" t="b">
        <f>IF(_xlfn.XLOOKUP(D882,'参考（不要动）'!D:D,'参考（不要动）'!E:E)&lt;1,"无公益岗工资")</f>
        <v>0</v>
      </c>
      <c r="AJ882" t="e">
        <f ca="1">IF(_xlfn.XLOOKUP(D882,'参考（不要动）'!G:G,'参考（不要动）'!H:H)&lt;1,"无其他工资")</f>
        <v>#NAME?</v>
      </c>
      <c r="AK882" t="b">
        <f>IF(_xlfn.XLOOKUP(D882,'参考（不要动）'!J:J,'参考（不要动）'!K:K)&lt;1,"无低保金")</f>
        <v>0</v>
      </c>
      <c r="AL882" t="e">
        <f>IF(_xlfn.XLOOKUP(D882,'参考（不要动）'!M:M,'参考（不要动）'!N:N)&lt;1,"无五保金")</f>
        <v>#N/A</v>
      </c>
      <c r="AM882" t="e">
        <f>IF(_xlfn.XLOOKUP(D882,'参考（不要动）'!P:P,'参考（不要动）'!Q:Q)&lt;1,"无产业奖励2000元")</f>
        <v>#N/A</v>
      </c>
      <c r="AN882" t="e">
        <f>_xlfn.XLOOKUP(D882,'参考（不要动）'!S:S,'参考（不要动）'!W:W)</f>
        <v>#N/A</v>
      </c>
      <c r="AO882" t="str">
        <f t="shared" si="138"/>
        <v>合格</v>
      </c>
      <c r="AP882" s="31">
        <f t="shared" si="139"/>
        <v>0.40031897926634802</v>
      </c>
      <c r="AQ882" s="31" t="str">
        <f t="shared" si="140"/>
        <v>合格</v>
      </c>
    </row>
    <row r="883" spans="1:43" ht="15">
      <c r="A883" s="18">
        <v>881</v>
      </c>
      <c r="B883" s="19" t="s">
        <v>3061</v>
      </c>
      <c r="C883" s="19" t="s">
        <v>3694</v>
      </c>
      <c r="D883" s="19" t="s">
        <v>3695</v>
      </c>
      <c r="E883" s="19" t="s">
        <v>3696</v>
      </c>
      <c r="F883" s="19" t="s">
        <v>3697</v>
      </c>
      <c r="G883" s="51" t="s">
        <v>3698</v>
      </c>
      <c r="H883" s="19">
        <v>1</v>
      </c>
      <c r="I883" s="19">
        <v>1</v>
      </c>
      <c r="J883" s="19" t="s">
        <v>47</v>
      </c>
      <c r="K883" s="19">
        <f t="shared" si="131"/>
        <v>0</v>
      </c>
      <c r="L883" s="19"/>
      <c r="M883" s="19"/>
      <c r="N883" s="19">
        <v>2275</v>
      </c>
      <c r="O883" s="19">
        <f t="shared" si="132"/>
        <v>13025.98</v>
      </c>
      <c r="P883" s="19"/>
      <c r="Q883" s="19">
        <v>10605</v>
      </c>
      <c r="R883" s="19"/>
      <c r="S883" s="19"/>
      <c r="T883" s="19"/>
      <c r="U883" s="19"/>
      <c r="V883" s="19"/>
      <c r="W883" s="19">
        <v>2420.98</v>
      </c>
      <c r="X883" s="19">
        <v>15000</v>
      </c>
      <c r="Y883" s="19">
        <f t="shared" si="133"/>
        <v>10800</v>
      </c>
      <c r="Z883" s="19">
        <v>10800</v>
      </c>
      <c r="AA883" s="19"/>
      <c r="AB883" s="19">
        <f t="shared" si="134"/>
        <v>30300.98</v>
      </c>
      <c r="AC883" s="19">
        <f t="shared" si="135"/>
        <v>19500.98</v>
      </c>
      <c r="AD883" s="19">
        <f t="shared" si="136"/>
        <v>19500.98</v>
      </c>
      <c r="AE883" s="19" t="s">
        <v>53</v>
      </c>
      <c r="AF883" s="25">
        <v>19452.099999999999</v>
      </c>
      <c r="AG883" s="31">
        <f t="shared" si="137"/>
        <v>2.5128392307257798E-3</v>
      </c>
      <c r="AH883" t="e">
        <f ca="1">IF(_xlfn.XLOOKUP(D883,'参考（不要动）'!A:A,'参考（不要动）'!B:B)&lt;1,"无养老金")</f>
        <v>#NAME?</v>
      </c>
      <c r="AI883" t="e">
        <f>IF(_xlfn.XLOOKUP(D883,'参考（不要动）'!D:D,'参考（不要动）'!E:E)&lt;1,"无公益岗工资")</f>
        <v>#N/A</v>
      </c>
      <c r="AJ883" t="e">
        <f ca="1">IF(_xlfn.XLOOKUP(D883,'参考（不要动）'!G:G,'参考（不要动）'!H:H)&lt;1,"无其他工资")</f>
        <v>#NAME?</v>
      </c>
      <c r="AK883" t="e">
        <f>IF(_xlfn.XLOOKUP(D883,'参考（不要动）'!J:J,'参考（不要动）'!K:K)&lt;1,"无低保金")</f>
        <v>#N/A</v>
      </c>
      <c r="AL883" t="b">
        <f>IF(_xlfn.XLOOKUP(D883,'参考（不要动）'!M:M,'参考（不要动）'!N:N)&lt;1,"无五保金")</f>
        <v>0</v>
      </c>
      <c r="AM883" t="e">
        <f>IF(_xlfn.XLOOKUP(D883,'参考（不要动）'!P:P,'参考（不要动）'!Q:Q)&lt;1,"无产业奖励2000元")</f>
        <v>#N/A</v>
      </c>
      <c r="AN883" t="e">
        <f>_xlfn.XLOOKUP(D883,'参考（不要动）'!S:S,'参考（不要动）'!W:W)</f>
        <v>#N/A</v>
      </c>
      <c r="AO883" t="str">
        <f t="shared" si="138"/>
        <v>合格</v>
      </c>
      <c r="AP883" s="31">
        <f t="shared" si="139"/>
        <v>0.72</v>
      </c>
      <c r="AQ883" s="31" t="str">
        <f t="shared" si="140"/>
        <v>合格</v>
      </c>
    </row>
    <row r="884" spans="1:43" ht="15">
      <c r="A884" s="18">
        <v>882</v>
      </c>
      <c r="B884" s="19" t="s">
        <v>3061</v>
      </c>
      <c r="C884" s="19" t="s">
        <v>3699</v>
      </c>
      <c r="D884" s="19" t="s">
        <v>3700</v>
      </c>
      <c r="E884" s="19" t="s">
        <v>3701</v>
      </c>
      <c r="F884" s="19" t="s">
        <v>3702</v>
      </c>
      <c r="G884" s="51" t="s">
        <v>3699</v>
      </c>
      <c r="H884" s="19">
        <v>5</v>
      </c>
      <c r="I884" s="19">
        <v>5</v>
      </c>
      <c r="J884" s="19" t="s">
        <v>47</v>
      </c>
      <c r="K884" s="19">
        <f t="shared" si="131"/>
        <v>500</v>
      </c>
      <c r="L884" s="19"/>
      <c r="M884" s="19">
        <v>500</v>
      </c>
      <c r="N884" s="19"/>
      <c r="O884" s="19">
        <f t="shared" si="132"/>
        <v>6401.02</v>
      </c>
      <c r="P884" s="19"/>
      <c r="Q884" s="19"/>
      <c r="R884" s="19">
        <v>3720</v>
      </c>
      <c r="S884" s="19"/>
      <c r="T884" s="19"/>
      <c r="U884" s="19"/>
      <c r="V884" s="19"/>
      <c r="W884" s="19">
        <v>2681.02</v>
      </c>
      <c r="X884" s="19">
        <v>123200</v>
      </c>
      <c r="Y884" s="19">
        <f t="shared" si="133"/>
        <v>41400</v>
      </c>
      <c r="Z884" s="19">
        <v>41400</v>
      </c>
      <c r="AA884" s="19"/>
      <c r="AB884" s="19">
        <f t="shared" si="134"/>
        <v>130101.02</v>
      </c>
      <c r="AC884" s="19">
        <f t="shared" si="135"/>
        <v>88701.02</v>
      </c>
      <c r="AD884" s="19">
        <f t="shared" si="136"/>
        <v>17740.204000000002</v>
      </c>
      <c r="AE884" s="19" t="s">
        <v>53</v>
      </c>
      <c r="AF884" s="25">
        <v>17643.46</v>
      </c>
      <c r="AG884" s="31">
        <f t="shared" si="137"/>
        <v>5.4832782232057901E-3</v>
      </c>
      <c r="AH884" t="e">
        <f ca="1">IF(_xlfn.XLOOKUP(D884,'参考（不要动）'!A:A,'参考（不要动）'!B:B)&lt;1,"无养老金")</f>
        <v>#NAME?</v>
      </c>
      <c r="AI884" t="e">
        <f>IF(_xlfn.XLOOKUP(D884,'参考（不要动）'!D:D,'参考（不要动）'!E:E)&lt;1,"无公益岗工资")</f>
        <v>#N/A</v>
      </c>
      <c r="AJ884" t="e">
        <f ca="1">IF(_xlfn.XLOOKUP(D884,'参考（不要动）'!G:G,'参考（不要动）'!H:H)&lt;1,"无其他工资")</f>
        <v>#NAME?</v>
      </c>
      <c r="AK884" t="e">
        <f>IF(_xlfn.XLOOKUP(D884,'参考（不要动）'!J:J,'参考（不要动）'!K:K)&lt;1,"无低保金")</f>
        <v>#N/A</v>
      </c>
      <c r="AL884" t="e">
        <f>IF(_xlfn.XLOOKUP(D884,'参考（不要动）'!M:M,'参考（不要动）'!N:N)&lt;1,"无五保金")</f>
        <v>#N/A</v>
      </c>
      <c r="AM884" t="e">
        <f>IF(_xlfn.XLOOKUP(D884,'参考（不要动）'!P:P,'参考（不要动）'!Q:Q)&lt;1,"无产业奖励2000元")</f>
        <v>#N/A</v>
      </c>
      <c r="AN884" t="e">
        <f>_xlfn.XLOOKUP(D884,'参考（不要动）'!S:S,'参考（不要动）'!W:W)</f>
        <v>#N/A</v>
      </c>
      <c r="AO884" t="str">
        <f t="shared" si="138"/>
        <v>合格</v>
      </c>
      <c r="AP884" s="31">
        <f t="shared" si="139"/>
        <v>0.33603896103896103</v>
      </c>
      <c r="AQ884" s="31" t="str">
        <f t="shared" si="140"/>
        <v>合格</v>
      </c>
    </row>
    <row r="885" spans="1:43" ht="15">
      <c r="A885" s="18">
        <v>883</v>
      </c>
      <c r="B885" s="19" t="s">
        <v>3061</v>
      </c>
      <c r="C885" s="19" t="s">
        <v>3703</v>
      </c>
      <c r="D885" s="19" t="s">
        <v>3704</v>
      </c>
      <c r="E885" s="19" t="s">
        <v>3705</v>
      </c>
      <c r="F885" s="19" t="s">
        <v>3706</v>
      </c>
      <c r="G885" s="51" t="s">
        <v>3703</v>
      </c>
      <c r="H885" s="19">
        <v>2</v>
      </c>
      <c r="I885" s="19">
        <v>2</v>
      </c>
      <c r="J885" s="19" t="s">
        <v>47</v>
      </c>
      <c r="K885" s="19">
        <f t="shared" si="131"/>
        <v>0</v>
      </c>
      <c r="L885" s="19"/>
      <c r="M885" s="19"/>
      <c r="N885" s="19">
        <v>5460</v>
      </c>
      <c r="O885" s="19">
        <f t="shared" si="132"/>
        <v>19353.98</v>
      </c>
      <c r="P885" s="19">
        <v>9190</v>
      </c>
      <c r="Q885" s="19"/>
      <c r="R885" s="19">
        <v>7320</v>
      </c>
      <c r="S885" s="19"/>
      <c r="T885" s="19"/>
      <c r="U885" s="19"/>
      <c r="V885" s="19"/>
      <c r="W885" s="19">
        <v>2843.98</v>
      </c>
      <c r="X885" s="19">
        <v>24000</v>
      </c>
      <c r="Y885" s="19">
        <f t="shared" si="133"/>
        <v>16000</v>
      </c>
      <c r="Z885" s="19">
        <v>16000</v>
      </c>
      <c r="AA885" s="19"/>
      <c r="AB885" s="19">
        <f t="shared" si="134"/>
        <v>48813.98</v>
      </c>
      <c r="AC885" s="19">
        <f t="shared" si="135"/>
        <v>32813.980000000003</v>
      </c>
      <c r="AD885" s="19">
        <f t="shared" si="136"/>
        <v>16406.990000000002</v>
      </c>
      <c r="AE885" s="19" t="s">
        <v>53</v>
      </c>
      <c r="AF885" s="25">
        <v>13890</v>
      </c>
      <c r="AG885" s="30">
        <f t="shared" si="137"/>
        <v>0.181208783297336</v>
      </c>
      <c r="AH885" t="e">
        <f ca="1">IF(_xlfn.XLOOKUP(D885,'参考（不要动）'!A:A,'参考（不要动）'!B:B)&lt;1,"无养老金")</f>
        <v>#NAME?</v>
      </c>
      <c r="AI885" t="e">
        <f>IF(_xlfn.XLOOKUP(D885,'参考（不要动）'!D:D,'参考（不要动）'!E:E)&lt;1,"无公益岗工资")</f>
        <v>#N/A</v>
      </c>
      <c r="AJ885" t="e">
        <f ca="1">IF(_xlfn.XLOOKUP(D885,'参考（不要动）'!G:G,'参考（不要动）'!H:H)&lt;1,"无其他工资")</f>
        <v>#NAME?</v>
      </c>
      <c r="AK885" t="b">
        <f>IF(_xlfn.XLOOKUP(D885,'参考（不要动）'!J:J,'参考（不要动）'!K:K)&lt;1,"无低保金")</f>
        <v>0</v>
      </c>
      <c r="AL885" t="e">
        <f>IF(_xlfn.XLOOKUP(D885,'参考（不要动）'!M:M,'参考（不要动）'!N:N)&lt;1,"无五保金")</f>
        <v>#N/A</v>
      </c>
      <c r="AM885" t="e">
        <f>IF(_xlfn.XLOOKUP(D885,'参考（不要动）'!P:P,'参考（不要动）'!Q:Q)&lt;1,"无产业奖励2000元")</f>
        <v>#N/A</v>
      </c>
      <c r="AN885" t="e">
        <f>_xlfn.XLOOKUP(D885,'参考（不要动）'!S:S,'参考（不要动）'!W:W)</f>
        <v>#N/A</v>
      </c>
      <c r="AO885" t="str">
        <f t="shared" si="138"/>
        <v>合格</v>
      </c>
      <c r="AP885" s="31">
        <f t="shared" si="139"/>
        <v>0.66666666666666696</v>
      </c>
      <c r="AQ885" s="31" t="str">
        <f t="shared" si="140"/>
        <v>合格</v>
      </c>
    </row>
    <row r="886" spans="1:43" ht="15">
      <c r="A886" s="18">
        <v>884</v>
      </c>
      <c r="B886" s="19" t="s">
        <v>3061</v>
      </c>
      <c r="C886" s="19" t="s">
        <v>3707</v>
      </c>
      <c r="D886" s="19" t="s">
        <v>3708</v>
      </c>
      <c r="E886" s="19" t="s">
        <v>3709</v>
      </c>
      <c r="F886" s="19" t="s">
        <v>3710</v>
      </c>
      <c r="G886" s="51" t="s">
        <v>3711</v>
      </c>
      <c r="H886" s="19">
        <v>2</v>
      </c>
      <c r="I886" s="19">
        <v>2</v>
      </c>
      <c r="J886" s="19" t="s">
        <v>47</v>
      </c>
      <c r="K886" s="19">
        <f t="shared" si="131"/>
        <v>0</v>
      </c>
      <c r="L886" s="19"/>
      <c r="M886" s="19"/>
      <c r="N886" s="19">
        <v>8400</v>
      </c>
      <c r="O886" s="19">
        <f t="shared" si="132"/>
        <v>15944.97</v>
      </c>
      <c r="P886" s="19">
        <v>9190</v>
      </c>
      <c r="Q886" s="19"/>
      <c r="R886" s="19">
        <v>3720</v>
      </c>
      <c r="S886" s="19"/>
      <c r="T886" s="19"/>
      <c r="U886" s="19"/>
      <c r="V886" s="19"/>
      <c r="W886" s="19">
        <v>3034.97</v>
      </c>
      <c r="X886" s="19"/>
      <c r="Y886" s="19">
        <f t="shared" si="133"/>
        <v>0</v>
      </c>
      <c r="Z886" s="19"/>
      <c r="AA886" s="19"/>
      <c r="AB886" s="19">
        <f t="shared" si="134"/>
        <v>24344.97</v>
      </c>
      <c r="AC886" s="19">
        <f t="shared" si="135"/>
        <v>24344.97</v>
      </c>
      <c r="AD886" s="19">
        <f t="shared" si="136"/>
        <v>12172.485000000001</v>
      </c>
      <c r="AE886" s="19" t="s">
        <v>48</v>
      </c>
      <c r="AF886" s="25">
        <v>11523.5</v>
      </c>
      <c r="AG886" s="31">
        <f t="shared" si="137"/>
        <v>5.6318392849394799E-2</v>
      </c>
      <c r="AH886" t="e">
        <f ca="1">IF(_xlfn.XLOOKUP(D886,'参考（不要动）'!A:A,'参考（不要动）'!B:B)&lt;1,"无养老金")</f>
        <v>#NAME?</v>
      </c>
      <c r="AI886" t="e">
        <f>IF(_xlfn.XLOOKUP(D886,'参考（不要动）'!D:D,'参考（不要动）'!E:E)&lt;1,"无公益岗工资")</f>
        <v>#N/A</v>
      </c>
      <c r="AJ886" t="e">
        <f ca="1">IF(_xlfn.XLOOKUP(D886,'参考（不要动）'!G:G,'参考（不要动）'!H:H)&lt;1,"无其他工资")</f>
        <v>#NAME?</v>
      </c>
      <c r="AK886" t="b">
        <f>IF(_xlfn.XLOOKUP(D886,'参考（不要动）'!J:J,'参考（不要动）'!K:K)&lt;1,"无低保金")</f>
        <v>0</v>
      </c>
      <c r="AL886" t="e">
        <f>IF(_xlfn.XLOOKUP(D886,'参考（不要动）'!M:M,'参考（不要动）'!N:N)&lt;1,"无五保金")</f>
        <v>#N/A</v>
      </c>
      <c r="AM886" t="e">
        <f>IF(_xlfn.XLOOKUP(D886,'参考（不要动）'!P:P,'参考（不要动）'!Q:Q)&lt;1,"无产业奖励2000元")</f>
        <v>#N/A</v>
      </c>
      <c r="AN886" t="e">
        <f>_xlfn.XLOOKUP(D886,'参考（不要动）'!S:S,'参考（不要动）'!W:W)</f>
        <v>#N/A</v>
      </c>
      <c r="AO886" t="str">
        <f t="shared" si="138"/>
        <v>合格</v>
      </c>
      <c r="AP886" s="31" t="e">
        <f t="shared" si="139"/>
        <v>#DIV/0!</v>
      </c>
      <c r="AQ886" s="31" t="e">
        <f t="shared" si="140"/>
        <v>#DIV/0!</v>
      </c>
    </row>
    <row r="887" spans="1:43" ht="15">
      <c r="A887" s="18">
        <v>885</v>
      </c>
      <c r="B887" s="19" t="s">
        <v>3061</v>
      </c>
      <c r="C887" s="19" t="s">
        <v>3712</v>
      </c>
      <c r="D887" s="19" t="s">
        <v>3713</v>
      </c>
      <c r="E887" s="19" t="s">
        <v>3714</v>
      </c>
      <c r="F887" s="19" t="s">
        <v>3715</v>
      </c>
      <c r="G887" s="51" t="s">
        <v>3716</v>
      </c>
      <c r="H887" s="19">
        <v>3</v>
      </c>
      <c r="I887" s="19">
        <v>3</v>
      </c>
      <c r="J887" s="19" t="s">
        <v>47</v>
      </c>
      <c r="K887" s="19">
        <f t="shared" si="131"/>
        <v>0</v>
      </c>
      <c r="L887" s="19"/>
      <c r="M887" s="19"/>
      <c r="N887" s="19">
        <v>9450</v>
      </c>
      <c r="O887" s="19">
        <f t="shared" si="132"/>
        <v>27296.37</v>
      </c>
      <c r="P887" s="19">
        <v>10510</v>
      </c>
      <c r="Q887" s="19">
        <v>10605</v>
      </c>
      <c r="R887" s="19">
        <v>3720</v>
      </c>
      <c r="S887" s="19"/>
      <c r="T887" s="19"/>
      <c r="U887" s="19"/>
      <c r="V887" s="19"/>
      <c r="W887" s="19">
        <v>2461.37</v>
      </c>
      <c r="X887" s="19"/>
      <c r="Y887" s="19">
        <f t="shared" si="133"/>
        <v>0</v>
      </c>
      <c r="Z887" s="19"/>
      <c r="AA887" s="19"/>
      <c r="AB887" s="19">
        <f t="shared" si="134"/>
        <v>36746.370000000003</v>
      </c>
      <c r="AC887" s="19">
        <f t="shared" si="135"/>
        <v>36746.370000000003</v>
      </c>
      <c r="AD887" s="19">
        <f t="shared" si="136"/>
        <v>12248.79</v>
      </c>
      <c r="AE887" s="19" t="s">
        <v>53</v>
      </c>
      <c r="AF887" s="25">
        <v>11043.33</v>
      </c>
      <c r="AG887" s="30">
        <f t="shared" si="137"/>
        <v>0.109157292229789</v>
      </c>
      <c r="AH887" t="e">
        <f ca="1">IF(_xlfn.XLOOKUP(D887,'参考（不要动）'!A:A,'参考（不要动）'!B:B)&lt;1,"无养老金")</f>
        <v>#NAME?</v>
      </c>
      <c r="AI887" t="e">
        <f>IF(_xlfn.XLOOKUP(D887,'参考（不要动）'!D:D,'参考（不要动）'!E:E)&lt;1,"无公益岗工资")</f>
        <v>#N/A</v>
      </c>
      <c r="AJ887" t="e">
        <f ca="1">IF(_xlfn.XLOOKUP(D887,'参考（不要动）'!G:G,'参考（不要动）'!H:H)&lt;1,"无其他工资")</f>
        <v>#NAME?</v>
      </c>
      <c r="AK887" t="b">
        <f>IF(_xlfn.XLOOKUP(D887,'参考（不要动）'!J:J,'参考（不要动）'!K:K)&lt;1,"无低保金")</f>
        <v>0</v>
      </c>
      <c r="AL887" t="b">
        <f>IF(_xlfn.XLOOKUP(D887,'参考（不要动）'!M:M,'参考（不要动）'!N:N)&lt;1,"无五保金")</f>
        <v>0</v>
      </c>
      <c r="AM887" t="e">
        <f>IF(_xlfn.XLOOKUP(D887,'参考（不要动）'!P:P,'参考（不要动）'!Q:Q)&lt;1,"无产业奖励2000元")</f>
        <v>#N/A</v>
      </c>
      <c r="AN887" t="e">
        <f>_xlfn.XLOOKUP(D887,'参考（不要动）'!S:S,'参考（不要动）'!W:W)</f>
        <v>#N/A</v>
      </c>
      <c r="AO887" t="str">
        <f t="shared" si="138"/>
        <v>合格</v>
      </c>
      <c r="AP887" s="31" t="e">
        <f t="shared" si="139"/>
        <v>#DIV/0!</v>
      </c>
      <c r="AQ887" s="31" t="e">
        <f t="shared" si="140"/>
        <v>#DIV/0!</v>
      </c>
    </row>
    <row r="888" spans="1:43" ht="15">
      <c r="A888" s="18">
        <v>886</v>
      </c>
      <c r="B888" s="19" t="s">
        <v>3061</v>
      </c>
      <c r="C888" s="19" t="s">
        <v>3717</v>
      </c>
      <c r="D888" s="19" t="s">
        <v>3718</v>
      </c>
      <c r="E888" s="19" t="s">
        <v>3719</v>
      </c>
      <c r="F888" s="19" t="s">
        <v>3720</v>
      </c>
      <c r="G888" s="51" t="s">
        <v>3717</v>
      </c>
      <c r="H888" s="19">
        <v>3</v>
      </c>
      <c r="I888" s="19">
        <v>3</v>
      </c>
      <c r="J888" s="19" t="s">
        <v>47</v>
      </c>
      <c r="K888" s="19">
        <f t="shared" si="131"/>
        <v>16300</v>
      </c>
      <c r="L888" s="19"/>
      <c r="M888" s="19">
        <v>16300</v>
      </c>
      <c r="N888" s="19"/>
      <c r="O888" s="19">
        <f t="shared" si="132"/>
        <v>1933.25</v>
      </c>
      <c r="P888" s="19"/>
      <c r="Q888" s="19"/>
      <c r="R888" s="19"/>
      <c r="S888" s="19"/>
      <c r="T888" s="19"/>
      <c r="U888" s="19"/>
      <c r="V888" s="19"/>
      <c r="W888" s="19">
        <v>1933.25</v>
      </c>
      <c r="X888" s="19">
        <v>135022.5</v>
      </c>
      <c r="Y888" s="19">
        <f t="shared" si="133"/>
        <v>78425</v>
      </c>
      <c r="Z888" s="19">
        <v>78425</v>
      </c>
      <c r="AA888" s="19"/>
      <c r="AB888" s="19">
        <f t="shared" si="134"/>
        <v>153255.75</v>
      </c>
      <c r="AC888" s="19">
        <f t="shared" si="135"/>
        <v>74830.75</v>
      </c>
      <c r="AD888" s="19">
        <f t="shared" si="136"/>
        <v>24943.583333333299</v>
      </c>
      <c r="AE888" s="19" t="s">
        <v>53</v>
      </c>
      <c r="AF888" s="25">
        <v>24853.13</v>
      </c>
      <c r="AG888" s="31">
        <f t="shared" si="137"/>
        <v>3.63951475461233E-3</v>
      </c>
      <c r="AH888" t="e">
        <f ca="1">IF(_xlfn.XLOOKUP(D888,'参考（不要动）'!A:A,'参考（不要动）'!B:B)&lt;1,"无养老金")</f>
        <v>#NAME?</v>
      </c>
      <c r="AI888" t="e">
        <f>IF(_xlfn.XLOOKUP(D888,'参考（不要动）'!D:D,'参考（不要动）'!E:E)&lt;1,"无公益岗工资")</f>
        <v>#N/A</v>
      </c>
      <c r="AJ888" t="e">
        <f ca="1">IF(_xlfn.XLOOKUP(D888,'参考（不要动）'!G:G,'参考（不要动）'!H:H)&lt;1,"无其他工资")</f>
        <v>#NAME?</v>
      </c>
      <c r="AK888" t="e">
        <f>IF(_xlfn.XLOOKUP(D888,'参考（不要动）'!J:J,'参考（不要动）'!K:K)&lt;1,"无低保金")</f>
        <v>#N/A</v>
      </c>
      <c r="AL888" t="e">
        <f>IF(_xlfn.XLOOKUP(D888,'参考（不要动）'!M:M,'参考（不要动）'!N:N)&lt;1,"无五保金")</f>
        <v>#N/A</v>
      </c>
      <c r="AM888" t="e">
        <f>IF(_xlfn.XLOOKUP(D888,'参考（不要动）'!P:P,'参考（不要动）'!Q:Q)&lt;1,"无产业奖励2000元")</f>
        <v>#N/A</v>
      </c>
      <c r="AN888" t="e">
        <f>_xlfn.XLOOKUP(D888,'参考（不要动）'!S:S,'参考（不要动）'!W:W)</f>
        <v>#N/A</v>
      </c>
      <c r="AO888" t="str">
        <f t="shared" si="138"/>
        <v>合格</v>
      </c>
      <c r="AP888" s="31">
        <f t="shared" si="139"/>
        <v>0.58082912107241402</v>
      </c>
      <c r="AQ888" s="31" t="str">
        <f t="shared" si="140"/>
        <v>合格</v>
      </c>
    </row>
    <row r="889" spans="1:43" ht="15">
      <c r="A889" s="18">
        <v>887</v>
      </c>
      <c r="B889" s="19" t="s">
        <v>3061</v>
      </c>
      <c r="C889" s="19" t="s">
        <v>3721</v>
      </c>
      <c r="D889" s="19" t="s">
        <v>3722</v>
      </c>
      <c r="E889" s="19" t="s">
        <v>3723</v>
      </c>
      <c r="F889" s="19" t="s">
        <v>3724</v>
      </c>
      <c r="G889" s="51" t="s">
        <v>3721</v>
      </c>
      <c r="H889" s="19">
        <v>4</v>
      </c>
      <c r="I889" s="19">
        <v>4</v>
      </c>
      <c r="J889" s="19" t="s">
        <v>47</v>
      </c>
      <c r="K889" s="19">
        <f t="shared" si="131"/>
        <v>32000</v>
      </c>
      <c r="L889" s="19"/>
      <c r="M889" s="19">
        <v>32000</v>
      </c>
      <c r="N889" s="19"/>
      <c r="O889" s="19">
        <f t="shared" si="132"/>
        <v>10500.73</v>
      </c>
      <c r="P889" s="19">
        <v>4295</v>
      </c>
      <c r="Q889" s="19"/>
      <c r="R889" s="19">
        <v>1860</v>
      </c>
      <c r="S889" s="19"/>
      <c r="T889" s="19"/>
      <c r="U889" s="19"/>
      <c r="V889" s="19"/>
      <c r="W889" s="19">
        <v>4345.7299999999996</v>
      </c>
      <c r="X889" s="19">
        <v>117800</v>
      </c>
      <c r="Y889" s="19">
        <f t="shared" si="133"/>
        <v>41200</v>
      </c>
      <c r="Z889" s="19">
        <v>41200</v>
      </c>
      <c r="AA889" s="19"/>
      <c r="AB889" s="19">
        <f t="shared" si="134"/>
        <v>160300.73000000001</v>
      </c>
      <c r="AC889" s="19">
        <f t="shared" si="135"/>
        <v>119100.73</v>
      </c>
      <c r="AD889" s="19">
        <f t="shared" si="136"/>
        <v>29775.182499999999</v>
      </c>
      <c r="AE889" s="19" t="s">
        <v>53</v>
      </c>
      <c r="AF889" s="25">
        <v>29449.040000000001</v>
      </c>
      <c r="AG889" s="31">
        <f t="shared" si="137"/>
        <v>1.1074809229774499E-2</v>
      </c>
      <c r="AH889" t="e">
        <f ca="1">IF(_xlfn.XLOOKUP(D889,'参考（不要动）'!A:A,'参考（不要动）'!B:B)&lt;1,"无养老金")</f>
        <v>#NAME?</v>
      </c>
      <c r="AI889" t="e">
        <f>IF(_xlfn.XLOOKUP(D889,'参考（不要动）'!D:D,'参考（不要动）'!E:E)&lt;1,"无公益岗工资")</f>
        <v>#N/A</v>
      </c>
      <c r="AJ889" t="e">
        <f ca="1">IF(_xlfn.XLOOKUP(D889,'参考（不要动）'!G:G,'参考（不要动）'!H:H)&lt;1,"无其他工资")</f>
        <v>#NAME?</v>
      </c>
      <c r="AK889" t="b">
        <f>IF(_xlfn.XLOOKUP(D889,'参考（不要动）'!J:J,'参考（不要动）'!K:K)&lt;1,"无低保金")</f>
        <v>0</v>
      </c>
      <c r="AL889" t="e">
        <f>IF(_xlfn.XLOOKUP(D889,'参考（不要动）'!M:M,'参考（不要动）'!N:N)&lt;1,"无五保金")</f>
        <v>#N/A</v>
      </c>
      <c r="AM889" t="e">
        <f>IF(_xlfn.XLOOKUP(D889,'参考（不要动）'!P:P,'参考（不要动）'!Q:Q)&lt;1,"无产业奖励2000元")</f>
        <v>#N/A</v>
      </c>
      <c r="AN889" t="e">
        <f>_xlfn.XLOOKUP(D889,'参考（不要动）'!S:S,'参考（不要动）'!W:W)</f>
        <v>#N/A</v>
      </c>
      <c r="AO889" t="str">
        <f t="shared" si="138"/>
        <v>合格</v>
      </c>
      <c r="AP889" s="31">
        <f t="shared" si="139"/>
        <v>0.34974533106960998</v>
      </c>
      <c r="AQ889" s="31" t="str">
        <f t="shared" si="140"/>
        <v>合格</v>
      </c>
    </row>
    <row r="890" spans="1:43" ht="15">
      <c r="A890" s="18">
        <v>888</v>
      </c>
      <c r="B890" s="19" t="s">
        <v>3061</v>
      </c>
      <c r="C890" s="19" t="s">
        <v>3725</v>
      </c>
      <c r="D890" s="19" t="s">
        <v>3726</v>
      </c>
      <c r="E890" s="19" t="s">
        <v>3727</v>
      </c>
      <c r="F890" s="19" t="s">
        <v>3728</v>
      </c>
      <c r="G890" s="51" t="s">
        <v>3725</v>
      </c>
      <c r="H890" s="19">
        <v>5</v>
      </c>
      <c r="I890" s="19">
        <v>5</v>
      </c>
      <c r="J890" s="19" t="s">
        <v>47</v>
      </c>
      <c r="K890" s="19">
        <f t="shared" si="131"/>
        <v>32000</v>
      </c>
      <c r="L890" s="19"/>
      <c r="M890" s="19">
        <v>32000</v>
      </c>
      <c r="N890" s="19"/>
      <c r="O890" s="19">
        <f t="shared" si="132"/>
        <v>9845.44</v>
      </c>
      <c r="P890" s="19"/>
      <c r="Q890" s="19"/>
      <c r="R890" s="19">
        <v>3480</v>
      </c>
      <c r="S890" s="19"/>
      <c r="T890" s="19"/>
      <c r="U890" s="19"/>
      <c r="V890" s="19"/>
      <c r="W890" s="19">
        <v>6365.44</v>
      </c>
      <c r="X890" s="19">
        <v>94950</v>
      </c>
      <c r="Y890" s="19">
        <f t="shared" si="133"/>
        <v>26375</v>
      </c>
      <c r="Z890" s="19">
        <v>26375</v>
      </c>
      <c r="AA890" s="19"/>
      <c r="AB890" s="19">
        <f t="shared" si="134"/>
        <v>136795.44</v>
      </c>
      <c r="AC890" s="19">
        <f t="shared" si="135"/>
        <v>110420.44</v>
      </c>
      <c r="AD890" s="19">
        <f t="shared" si="136"/>
        <v>22084.088</v>
      </c>
      <c r="AE890" s="19" t="s">
        <v>53</v>
      </c>
      <c r="AF890" s="25">
        <v>19647.41</v>
      </c>
      <c r="AG890" s="30">
        <f t="shared" si="137"/>
        <v>0.12402031616381</v>
      </c>
      <c r="AH890" t="e">
        <f ca="1">IF(_xlfn.XLOOKUP(D890,'参考（不要动）'!A:A,'参考（不要动）'!B:B)&lt;1,"无养老金")</f>
        <v>#NAME?</v>
      </c>
      <c r="AI890" t="e">
        <f>IF(_xlfn.XLOOKUP(D890,'参考（不要动）'!D:D,'参考（不要动）'!E:E)&lt;1,"无公益岗工资")</f>
        <v>#N/A</v>
      </c>
      <c r="AJ890" t="e">
        <f ca="1">IF(_xlfn.XLOOKUP(D890,'参考（不要动）'!G:G,'参考（不要动）'!H:H)&lt;1,"无其他工资")</f>
        <v>#NAME?</v>
      </c>
      <c r="AK890" t="e">
        <f>IF(_xlfn.XLOOKUP(D890,'参考（不要动）'!J:J,'参考（不要动）'!K:K)&lt;1,"无低保金")</f>
        <v>#N/A</v>
      </c>
      <c r="AL890" t="e">
        <f>IF(_xlfn.XLOOKUP(D890,'参考（不要动）'!M:M,'参考（不要动）'!N:N)&lt;1,"无五保金")</f>
        <v>#N/A</v>
      </c>
      <c r="AM890" t="e">
        <f>IF(_xlfn.XLOOKUP(D890,'参考（不要动）'!P:P,'参考（不要动）'!Q:Q)&lt;1,"无产业奖励2000元")</f>
        <v>#N/A</v>
      </c>
      <c r="AN890" t="e">
        <f>_xlfn.XLOOKUP(D890,'参考（不要动）'!S:S,'参考（不要动）'!W:W)</f>
        <v>#N/A</v>
      </c>
      <c r="AO890" t="str">
        <f t="shared" si="138"/>
        <v>合格</v>
      </c>
      <c r="AP890" s="31">
        <f t="shared" si="139"/>
        <v>0.27777777777777801</v>
      </c>
      <c r="AQ890" s="31" t="str">
        <f t="shared" si="140"/>
        <v>合格</v>
      </c>
    </row>
    <row r="891" spans="1:43" ht="15">
      <c r="A891" s="18">
        <v>889</v>
      </c>
      <c r="B891" s="19" t="s">
        <v>3061</v>
      </c>
      <c r="C891" s="19" t="s">
        <v>3729</v>
      </c>
      <c r="D891" s="19" t="s">
        <v>3730</v>
      </c>
      <c r="E891" s="19" t="s">
        <v>3731</v>
      </c>
      <c r="F891" s="19" t="s">
        <v>3645</v>
      </c>
      <c r="G891" s="51" t="s">
        <v>3729</v>
      </c>
      <c r="H891" s="19">
        <v>4</v>
      </c>
      <c r="I891" s="19">
        <v>4</v>
      </c>
      <c r="J891" s="19" t="s">
        <v>47</v>
      </c>
      <c r="K891" s="19">
        <f t="shared" si="131"/>
        <v>3000</v>
      </c>
      <c r="L891" s="19"/>
      <c r="M891" s="19">
        <v>3000</v>
      </c>
      <c r="N891" s="19"/>
      <c r="O891" s="19">
        <f t="shared" si="132"/>
        <v>5539.73</v>
      </c>
      <c r="P891" s="19"/>
      <c r="Q891" s="19"/>
      <c r="R891" s="19">
        <v>1860</v>
      </c>
      <c r="S891" s="19"/>
      <c r="T891" s="19"/>
      <c r="U891" s="19"/>
      <c r="V891" s="19"/>
      <c r="W891" s="19">
        <v>3679.73</v>
      </c>
      <c r="X891" s="19">
        <v>272760</v>
      </c>
      <c r="Y891" s="19">
        <f t="shared" si="133"/>
        <v>159100</v>
      </c>
      <c r="Z891" s="19">
        <v>159100</v>
      </c>
      <c r="AA891" s="19"/>
      <c r="AB891" s="19">
        <f t="shared" si="134"/>
        <v>281299.73</v>
      </c>
      <c r="AC891" s="19">
        <f t="shared" si="135"/>
        <v>122199.73</v>
      </c>
      <c r="AD891" s="19">
        <f t="shared" si="136"/>
        <v>30549.932499999999</v>
      </c>
      <c r="AE891" s="19" t="s">
        <v>53</v>
      </c>
      <c r="AF891" s="25">
        <v>30344.28</v>
      </c>
      <c r="AG891" s="31">
        <f t="shared" si="137"/>
        <v>6.7773069586755802E-3</v>
      </c>
      <c r="AH891" t="e">
        <f ca="1">IF(_xlfn.XLOOKUP(D891,'参考（不要动）'!A:A,'参考（不要动）'!B:B)&lt;1,"无养老金")</f>
        <v>#NAME?</v>
      </c>
      <c r="AI891" t="e">
        <f>IF(_xlfn.XLOOKUP(D891,'参考（不要动）'!D:D,'参考（不要动）'!E:E)&lt;1,"无公益岗工资")</f>
        <v>#N/A</v>
      </c>
      <c r="AJ891" t="e">
        <f ca="1">IF(_xlfn.XLOOKUP(D891,'参考（不要动）'!G:G,'参考（不要动）'!H:H)&lt;1,"无其他工资")</f>
        <v>#NAME?</v>
      </c>
      <c r="AK891" t="e">
        <f>IF(_xlfn.XLOOKUP(D891,'参考（不要动）'!J:J,'参考（不要动）'!K:K)&lt;1,"无低保金")</f>
        <v>#N/A</v>
      </c>
      <c r="AL891" t="e">
        <f>IF(_xlfn.XLOOKUP(D891,'参考（不要动）'!M:M,'参考（不要动）'!N:N)&lt;1,"无五保金")</f>
        <v>#N/A</v>
      </c>
      <c r="AM891" t="e">
        <f>IF(_xlfn.XLOOKUP(D891,'参考（不要动）'!P:P,'参考（不要动）'!Q:Q)&lt;1,"无产业奖励2000元")</f>
        <v>#N/A</v>
      </c>
      <c r="AN891" t="e">
        <f>_xlfn.XLOOKUP(D891,'参考（不要动）'!S:S,'参考（不要动）'!W:W)</f>
        <v>#N/A</v>
      </c>
      <c r="AO891" t="str">
        <f t="shared" si="138"/>
        <v>合格</v>
      </c>
      <c r="AP891" s="31">
        <f t="shared" si="139"/>
        <v>0.58329667106613903</v>
      </c>
      <c r="AQ891" s="31" t="str">
        <f t="shared" si="140"/>
        <v>合格</v>
      </c>
    </row>
    <row r="892" spans="1:43" ht="15">
      <c r="A892" s="18">
        <v>890</v>
      </c>
      <c r="B892" s="19" t="s">
        <v>3061</v>
      </c>
      <c r="C892" s="19" t="s">
        <v>3732</v>
      </c>
      <c r="D892" s="19" t="s">
        <v>3733</v>
      </c>
      <c r="E892" s="19" t="s">
        <v>3734</v>
      </c>
      <c r="F892" s="19" t="s">
        <v>3735</v>
      </c>
      <c r="G892" s="51" t="s">
        <v>3732</v>
      </c>
      <c r="H892" s="19">
        <v>1</v>
      </c>
      <c r="I892" s="19">
        <v>1</v>
      </c>
      <c r="J892" s="19" t="s">
        <v>47</v>
      </c>
      <c r="K892" s="19">
        <f t="shared" si="131"/>
        <v>0</v>
      </c>
      <c r="L892" s="19"/>
      <c r="M892" s="19"/>
      <c r="N892" s="19">
        <v>4550</v>
      </c>
      <c r="O892" s="19">
        <f t="shared" si="132"/>
        <v>10270.959999999999</v>
      </c>
      <c r="P892" s="19">
        <v>4295</v>
      </c>
      <c r="Q892" s="19"/>
      <c r="R892" s="19">
        <v>1740</v>
      </c>
      <c r="S892" s="19"/>
      <c r="T892" s="19"/>
      <c r="U892" s="19"/>
      <c r="V892" s="19"/>
      <c r="W892" s="19">
        <v>4235.96</v>
      </c>
      <c r="X892" s="19"/>
      <c r="Y892" s="19">
        <f t="shared" si="133"/>
        <v>0</v>
      </c>
      <c r="Z892" s="19"/>
      <c r="AA892" s="19"/>
      <c r="AB892" s="19">
        <f t="shared" si="134"/>
        <v>14820.96</v>
      </c>
      <c r="AC892" s="19">
        <f t="shared" si="135"/>
        <v>14820.96</v>
      </c>
      <c r="AD892" s="19">
        <f t="shared" si="136"/>
        <v>14820.96</v>
      </c>
      <c r="AE892" s="19" t="s">
        <v>53</v>
      </c>
      <c r="AF892" s="25">
        <v>11366.27</v>
      </c>
      <c r="AG892" s="32">
        <f t="shared" si="137"/>
        <v>0.30394227833757198</v>
      </c>
      <c r="AH892" t="e">
        <f ca="1">IF(_xlfn.XLOOKUP(D892,'参考（不要动）'!A:A,'参考（不要动）'!B:B)&lt;1,"无养老金")</f>
        <v>#NAME?</v>
      </c>
      <c r="AI892" t="e">
        <f>IF(_xlfn.XLOOKUP(D892,'参考（不要动）'!D:D,'参考（不要动）'!E:E)&lt;1,"无公益岗工资")</f>
        <v>#N/A</v>
      </c>
      <c r="AJ892" t="e">
        <f ca="1">IF(_xlfn.XLOOKUP(D892,'参考（不要动）'!G:G,'参考（不要动）'!H:H)&lt;1,"无其他工资")</f>
        <v>#NAME?</v>
      </c>
      <c r="AK892" t="b">
        <f>IF(_xlfn.XLOOKUP(D892,'参考（不要动）'!J:J,'参考（不要动）'!K:K)&lt;1,"无低保金")</f>
        <v>0</v>
      </c>
      <c r="AL892" t="e">
        <f>IF(_xlfn.XLOOKUP(D892,'参考（不要动）'!M:M,'参考（不要动）'!N:N)&lt;1,"无五保金")</f>
        <v>#N/A</v>
      </c>
      <c r="AM892" t="e">
        <f>IF(_xlfn.XLOOKUP(D892,'参考（不要动）'!P:P,'参考（不要动）'!Q:Q)&lt;1,"无产业奖励2000元")</f>
        <v>#N/A</v>
      </c>
      <c r="AN892" t="e">
        <f>_xlfn.XLOOKUP(D892,'参考（不要动）'!S:S,'参考（不要动）'!W:W)</f>
        <v>#N/A</v>
      </c>
      <c r="AO892" t="str">
        <f t="shared" si="138"/>
        <v>合格</v>
      </c>
      <c r="AP892" s="31" t="e">
        <f t="shared" si="139"/>
        <v>#DIV/0!</v>
      </c>
      <c r="AQ892" s="31" t="e">
        <f t="shared" si="140"/>
        <v>#DIV/0!</v>
      </c>
    </row>
    <row r="893" spans="1:43" ht="15">
      <c r="A893" s="18">
        <v>891</v>
      </c>
      <c r="B893" s="19" t="s">
        <v>3061</v>
      </c>
      <c r="C893" s="19" t="s">
        <v>3736</v>
      </c>
      <c r="D893" s="19" t="s">
        <v>3737</v>
      </c>
      <c r="E893" s="19" t="s">
        <v>3738</v>
      </c>
      <c r="F893" s="19" t="s">
        <v>3739</v>
      </c>
      <c r="G893" s="51" t="s">
        <v>3736</v>
      </c>
      <c r="H893" s="19">
        <v>2</v>
      </c>
      <c r="I893" s="19">
        <v>2</v>
      </c>
      <c r="J893" s="19" t="s">
        <v>47</v>
      </c>
      <c r="K893" s="19">
        <f t="shared" si="131"/>
        <v>0</v>
      </c>
      <c r="L893" s="19"/>
      <c r="M893" s="19"/>
      <c r="N893" s="19"/>
      <c r="O893" s="19">
        <f t="shared" si="132"/>
        <v>15402.97</v>
      </c>
      <c r="P893" s="19">
        <v>4295</v>
      </c>
      <c r="Q893" s="19"/>
      <c r="R893" s="19">
        <v>8680</v>
      </c>
      <c r="S893" s="19"/>
      <c r="T893" s="19"/>
      <c r="U893" s="19"/>
      <c r="V893" s="19"/>
      <c r="W893" s="19">
        <v>2427.9699999999998</v>
      </c>
      <c r="X893" s="19">
        <v>32760</v>
      </c>
      <c r="Y893" s="19">
        <f t="shared" si="133"/>
        <v>9100</v>
      </c>
      <c r="Z893" s="19">
        <v>9100</v>
      </c>
      <c r="AA893" s="19"/>
      <c r="AB893" s="19">
        <f t="shared" si="134"/>
        <v>48162.97</v>
      </c>
      <c r="AC893" s="19">
        <f t="shared" si="135"/>
        <v>39062.97</v>
      </c>
      <c r="AD893" s="19">
        <f t="shared" si="136"/>
        <v>19531.485000000001</v>
      </c>
      <c r="AE893" s="19" t="s">
        <v>53</v>
      </c>
      <c r="AF893" s="25">
        <v>19526.900000000001</v>
      </c>
      <c r="AG893" s="31">
        <f t="shared" si="137"/>
        <v>2.3480429561267401E-4</v>
      </c>
      <c r="AH893" t="e">
        <f ca="1">IF(_xlfn.XLOOKUP(D893,'参考（不要动）'!A:A,'参考（不要动）'!B:B)&lt;1,"无养老金")</f>
        <v>#NAME?</v>
      </c>
      <c r="AI893" t="e">
        <f>IF(_xlfn.XLOOKUP(D893,'参考（不要动）'!D:D,'参考（不要动）'!E:E)&lt;1,"无公益岗工资")</f>
        <v>#N/A</v>
      </c>
      <c r="AJ893" t="e">
        <f ca="1">IF(_xlfn.XLOOKUP(D893,'参考（不要动）'!G:G,'参考（不要动）'!H:H)&lt;1,"无其他工资")</f>
        <v>#NAME?</v>
      </c>
      <c r="AK893" t="b">
        <f>IF(_xlfn.XLOOKUP(D893,'参考（不要动）'!J:J,'参考（不要动）'!K:K)&lt;1,"无低保金")</f>
        <v>0</v>
      </c>
      <c r="AL893" t="e">
        <f>IF(_xlfn.XLOOKUP(D893,'参考（不要动）'!M:M,'参考（不要动）'!N:N)&lt;1,"无五保金")</f>
        <v>#N/A</v>
      </c>
      <c r="AM893" t="e">
        <f>IF(_xlfn.XLOOKUP(D893,'参考（不要动）'!P:P,'参考（不要动）'!Q:Q)&lt;1,"无产业奖励2000元")</f>
        <v>#N/A</v>
      </c>
      <c r="AN893" t="e">
        <f>_xlfn.XLOOKUP(D893,'参考（不要动）'!S:S,'参考（不要动）'!W:W)</f>
        <v>#N/A</v>
      </c>
      <c r="AO893" t="str">
        <f t="shared" si="138"/>
        <v>合格</v>
      </c>
      <c r="AP893" s="31">
        <f t="shared" si="139"/>
        <v>0.27777777777777801</v>
      </c>
      <c r="AQ893" s="31" t="str">
        <f t="shared" si="140"/>
        <v>合格</v>
      </c>
    </row>
    <row r="894" spans="1:43" ht="15">
      <c r="A894" s="18">
        <v>892</v>
      </c>
      <c r="B894" s="19" t="s">
        <v>3061</v>
      </c>
      <c r="C894" s="19" t="s">
        <v>3740</v>
      </c>
      <c r="D894" s="19" t="s">
        <v>3741</v>
      </c>
      <c r="E894" s="19" t="s">
        <v>3742</v>
      </c>
      <c r="F894" s="19" t="s">
        <v>3743</v>
      </c>
      <c r="G894" s="51" t="s">
        <v>3740</v>
      </c>
      <c r="H894" s="19">
        <v>3</v>
      </c>
      <c r="I894" s="19">
        <v>3</v>
      </c>
      <c r="J894" s="19" t="s">
        <v>47</v>
      </c>
      <c r="K894" s="19">
        <f t="shared" si="131"/>
        <v>0</v>
      </c>
      <c r="L894" s="19"/>
      <c r="M894" s="19"/>
      <c r="N894" s="19"/>
      <c r="O894" s="19">
        <f t="shared" si="132"/>
        <v>4303.8100000000004</v>
      </c>
      <c r="P894" s="19"/>
      <c r="Q894" s="19"/>
      <c r="R894" s="19"/>
      <c r="S894" s="19"/>
      <c r="T894" s="19"/>
      <c r="U894" s="19"/>
      <c r="V894" s="19"/>
      <c r="W894" s="19">
        <v>4303.8100000000004</v>
      </c>
      <c r="X894" s="19">
        <v>84760</v>
      </c>
      <c r="Y894" s="19">
        <f t="shared" si="133"/>
        <v>35100</v>
      </c>
      <c r="Z894" s="19">
        <v>35100</v>
      </c>
      <c r="AA894" s="19"/>
      <c r="AB894" s="19">
        <f t="shared" si="134"/>
        <v>89063.81</v>
      </c>
      <c r="AC894" s="19">
        <f t="shared" si="135"/>
        <v>53963.81</v>
      </c>
      <c r="AD894" s="19">
        <f t="shared" si="136"/>
        <v>17987.936666666701</v>
      </c>
      <c r="AE894" s="19" t="s">
        <v>53</v>
      </c>
      <c r="AF894" s="25">
        <v>17348.810000000001</v>
      </c>
      <c r="AG894" s="31">
        <f t="shared" si="137"/>
        <v>3.6839798618274099E-2</v>
      </c>
      <c r="AH894" t="e">
        <f ca="1">IF(_xlfn.XLOOKUP(D894,'参考（不要动）'!A:A,'参考（不要动）'!B:B)&lt;1,"无养老金")</f>
        <v>#NAME?</v>
      </c>
      <c r="AI894" t="e">
        <f>IF(_xlfn.XLOOKUP(D894,'参考（不要动）'!D:D,'参考（不要动）'!E:E)&lt;1,"无公益岗工资")</f>
        <v>#N/A</v>
      </c>
      <c r="AJ894" t="e">
        <f ca="1">IF(_xlfn.XLOOKUP(D894,'参考（不要动）'!G:G,'参考（不要动）'!H:H)&lt;1,"无其他工资")</f>
        <v>#NAME?</v>
      </c>
      <c r="AK894" t="e">
        <f>IF(_xlfn.XLOOKUP(D894,'参考（不要动）'!J:J,'参考（不要动）'!K:K)&lt;1,"无低保金")</f>
        <v>#N/A</v>
      </c>
      <c r="AL894" t="e">
        <f>IF(_xlfn.XLOOKUP(D894,'参考（不要动）'!M:M,'参考（不要动）'!N:N)&lt;1,"无五保金")</f>
        <v>#N/A</v>
      </c>
      <c r="AM894" t="e">
        <f>IF(_xlfn.XLOOKUP(D894,'参考（不要动）'!P:P,'参考（不要动）'!Q:Q)&lt;1,"无产业奖励2000元")</f>
        <v>#N/A</v>
      </c>
      <c r="AN894" t="e">
        <f>_xlfn.XLOOKUP(D894,'参考（不要动）'!S:S,'参考（不要动）'!W:W)</f>
        <v>#N/A</v>
      </c>
      <c r="AO894" t="str">
        <f t="shared" si="138"/>
        <v>合格</v>
      </c>
      <c r="AP894" s="31">
        <f t="shared" si="139"/>
        <v>0.41411042944785298</v>
      </c>
      <c r="AQ894" s="31" t="str">
        <f t="shared" si="140"/>
        <v>合格</v>
      </c>
    </row>
    <row r="895" spans="1:43" ht="15">
      <c r="A895" s="18">
        <v>893</v>
      </c>
      <c r="B895" s="19" t="s">
        <v>3061</v>
      </c>
      <c r="C895" s="19" t="s">
        <v>3744</v>
      </c>
      <c r="D895" s="19" t="s">
        <v>3745</v>
      </c>
      <c r="E895" s="19" t="s">
        <v>3746</v>
      </c>
      <c r="F895" s="19" t="s">
        <v>3747</v>
      </c>
      <c r="G895" s="51" t="s">
        <v>3744</v>
      </c>
      <c r="H895" s="19">
        <v>2</v>
      </c>
      <c r="I895" s="19">
        <v>2</v>
      </c>
      <c r="J895" s="19" t="s">
        <v>47</v>
      </c>
      <c r="K895" s="19">
        <f t="shared" si="131"/>
        <v>0</v>
      </c>
      <c r="L895" s="19"/>
      <c r="M895" s="19"/>
      <c r="N895" s="19">
        <v>12000</v>
      </c>
      <c r="O895" s="19">
        <f t="shared" si="132"/>
        <v>27280.94</v>
      </c>
      <c r="P895" s="19"/>
      <c r="Q895" s="19"/>
      <c r="R895" s="19">
        <v>10920</v>
      </c>
      <c r="S895" s="19"/>
      <c r="T895" s="19"/>
      <c r="U895" s="19"/>
      <c r="V895" s="19"/>
      <c r="W895" s="19">
        <v>16360.94</v>
      </c>
      <c r="X895" s="19"/>
      <c r="Y895" s="19">
        <f t="shared" si="133"/>
        <v>0</v>
      </c>
      <c r="Z895" s="19"/>
      <c r="AA895" s="19"/>
      <c r="AB895" s="19">
        <f t="shared" si="134"/>
        <v>39280.94</v>
      </c>
      <c r="AC895" s="19">
        <f t="shared" si="135"/>
        <v>39280.94</v>
      </c>
      <c r="AD895" s="19">
        <f t="shared" si="136"/>
        <v>19640.47</v>
      </c>
      <c r="AE895" s="19" t="s">
        <v>53</v>
      </c>
      <c r="AF895" s="25">
        <v>19221.900000000001</v>
      </c>
      <c r="AG895" s="31">
        <f t="shared" si="137"/>
        <v>2.1775682944974201E-2</v>
      </c>
      <c r="AH895" t="e">
        <f ca="1">IF(_xlfn.XLOOKUP(D895,'参考（不要动）'!A:A,'参考（不要动）'!B:B)&lt;1,"无养老金")</f>
        <v>#NAME?</v>
      </c>
      <c r="AI895" t="e">
        <f>IF(_xlfn.XLOOKUP(D895,'参考（不要动）'!D:D,'参考（不要动）'!E:E)&lt;1,"无公益岗工资")</f>
        <v>#N/A</v>
      </c>
      <c r="AJ895" t="e">
        <f ca="1">IF(_xlfn.XLOOKUP(D895,'参考（不要动）'!G:G,'参考（不要动）'!H:H)&lt;1,"无其他工资")</f>
        <v>#NAME?</v>
      </c>
      <c r="AK895" t="e">
        <f>IF(_xlfn.XLOOKUP(D895,'参考（不要动）'!J:J,'参考（不要动）'!K:K)&lt;1,"无低保金")</f>
        <v>#N/A</v>
      </c>
      <c r="AL895" t="e">
        <f>IF(_xlfn.XLOOKUP(D895,'参考（不要动）'!M:M,'参考（不要动）'!N:N)&lt;1,"无五保金")</f>
        <v>#N/A</v>
      </c>
      <c r="AM895" t="e">
        <f>IF(_xlfn.XLOOKUP(D895,'参考（不要动）'!P:P,'参考（不要动）'!Q:Q)&lt;1,"无产业奖励2000元")</f>
        <v>#N/A</v>
      </c>
      <c r="AN895" t="e">
        <f>_xlfn.XLOOKUP(D895,'参考（不要动）'!S:S,'参考（不要动）'!W:W)</f>
        <v>#N/A</v>
      </c>
      <c r="AO895" t="str">
        <f t="shared" si="138"/>
        <v>合格</v>
      </c>
      <c r="AP895" s="31" t="e">
        <f t="shared" si="139"/>
        <v>#DIV/0!</v>
      </c>
      <c r="AQ895" s="31" t="e">
        <f t="shared" si="140"/>
        <v>#DIV/0!</v>
      </c>
    </row>
    <row r="896" spans="1:43" ht="15">
      <c r="A896" s="18">
        <v>894</v>
      </c>
      <c r="B896" s="19" t="s">
        <v>3061</v>
      </c>
      <c r="C896" s="19" t="s">
        <v>3748</v>
      </c>
      <c r="D896" s="19" t="s">
        <v>3749</v>
      </c>
      <c r="E896" s="19" t="s">
        <v>3750</v>
      </c>
      <c r="F896" s="19" t="s">
        <v>3751</v>
      </c>
      <c r="G896" s="51" t="s">
        <v>3748</v>
      </c>
      <c r="H896" s="19">
        <v>3</v>
      </c>
      <c r="I896" s="19">
        <v>3</v>
      </c>
      <c r="J896" s="19" t="s">
        <v>47</v>
      </c>
      <c r="K896" s="19">
        <f t="shared" si="131"/>
        <v>85000</v>
      </c>
      <c r="L896" s="19"/>
      <c r="M896" s="19">
        <v>85000</v>
      </c>
      <c r="N896" s="19">
        <v>8190</v>
      </c>
      <c r="O896" s="19">
        <f t="shared" si="132"/>
        <v>514.59</v>
      </c>
      <c r="P896" s="19"/>
      <c r="Q896" s="19"/>
      <c r="R896" s="19"/>
      <c r="S896" s="19"/>
      <c r="T896" s="19"/>
      <c r="U896" s="19"/>
      <c r="V896" s="19"/>
      <c r="W896" s="19">
        <v>514.59</v>
      </c>
      <c r="X896" s="19"/>
      <c r="Y896" s="19">
        <f t="shared" si="133"/>
        <v>0</v>
      </c>
      <c r="Z896" s="19"/>
      <c r="AA896" s="19"/>
      <c r="AB896" s="19">
        <f t="shared" si="134"/>
        <v>93704.59</v>
      </c>
      <c r="AC896" s="19">
        <f t="shared" si="135"/>
        <v>93704.59</v>
      </c>
      <c r="AD896" s="19">
        <f t="shared" si="136"/>
        <v>31234.863333333298</v>
      </c>
      <c r="AE896" s="19" t="s">
        <v>53</v>
      </c>
      <c r="AF896" s="25">
        <v>31232.57</v>
      </c>
      <c r="AG896" s="31">
        <f t="shared" si="137"/>
        <v>7.3427621655806896E-5</v>
      </c>
      <c r="AH896" t="e">
        <f ca="1">IF(_xlfn.XLOOKUP(D896,'参考（不要动）'!A:A,'参考（不要动）'!B:B)&lt;1,"无养老金")</f>
        <v>#NAME?</v>
      </c>
      <c r="AI896" t="e">
        <f>IF(_xlfn.XLOOKUP(D896,'参考（不要动）'!D:D,'参考（不要动）'!E:E)&lt;1,"无公益岗工资")</f>
        <v>#N/A</v>
      </c>
      <c r="AJ896" t="e">
        <f ca="1">IF(_xlfn.XLOOKUP(D896,'参考（不要动）'!G:G,'参考（不要动）'!H:H)&lt;1,"无其他工资")</f>
        <v>#NAME?</v>
      </c>
      <c r="AK896" t="e">
        <f>IF(_xlfn.XLOOKUP(D896,'参考（不要动）'!J:J,'参考（不要动）'!K:K)&lt;1,"无低保金")</f>
        <v>#N/A</v>
      </c>
      <c r="AL896" t="e">
        <f>IF(_xlfn.XLOOKUP(D896,'参考（不要动）'!M:M,'参考（不要动）'!N:N)&lt;1,"无五保金")</f>
        <v>#N/A</v>
      </c>
      <c r="AM896" t="e">
        <f>IF(_xlfn.XLOOKUP(D896,'参考（不要动）'!P:P,'参考（不要动）'!Q:Q)&lt;1,"无产业奖励2000元")</f>
        <v>#N/A</v>
      </c>
      <c r="AN896" t="e">
        <f>_xlfn.XLOOKUP(D896,'参考（不要动）'!S:S,'参考（不要动）'!W:W)</f>
        <v>#N/A</v>
      </c>
      <c r="AO896" t="str">
        <f t="shared" si="138"/>
        <v>合格</v>
      </c>
      <c r="AP896" s="31" t="e">
        <f t="shared" si="139"/>
        <v>#DIV/0!</v>
      </c>
      <c r="AQ896" s="31" t="e">
        <f t="shared" si="140"/>
        <v>#DIV/0!</v>
      </c>
    </row>
    <row r="897" spans="1:43" ht="15">
      <c r="A897" s="18">
        <v>895</v>
      </c>
      <c r="B897" s="19" t="s">
        <v>3061</v>
      </c>
      <c r="C897" s="19" t="s">
        <v>3752</v>
      </c>
      <c r="D897" s="19" t="s">
        <v>3753</v>
      </c>
      <c r="E897" s="19" t="s">
        <v>3754</v>
      </c>
      <c r="F897" s="19" t="s">
        <v>3755</v>
      </c>
      <c r="G897" s="51" t="s">
        <v>3756</v>
      </c>
      <c r="H897" s="19">
        <v>2</v>
      </c>
      <c r="I897" s="19">
        <v>2</v>
      </c>
      <c r="J897" s="19" t="s">
        <v>47</v>
      </c>
      <c r="K897" s="19">
        <f t="shared" si="131"/>
        <v>0</v>
      </c>
      <c r="L897" s="19"/>
      <c r="M897" s="19"/>
      <c r="N897" s="19"/>
      <c r="O897" s="19">
        <f t="shared" si="132"/>
        <v>21252</v>
      </c>
      <c r="P897" s="19">
        <v>4895</v>
      </c>
      <c r="Q897" s="19">
        <v>8535</v>
      </c>
      <c r="R897" s="19">
        <v>1860</v>
      </c>
      <c r="S897" s="19"/>
      <c r="T897" s="19"/>
      <c r="U897" s="19"/>
      <c r="V897" s="19"/>
      <c r="W897" s="19">
        <v>5962</v>
      </c>
      <c r="X897" s="19">
        <v>60000</v>
      </c>
      <c r="Y897" s="19">
        <f t="shared" si="133"/>
        <v>30500</v>
      </c>
      <c r="Z897" s="19">
        <v>30500</v>
      </c>
      <c r="AA897" s="19"/>
      <c r="AB897" s="19">
        <f t="shared" si="134"/>
        <v>81252</v>
      </c>
      <c r="AC897" s="19">
        <f t="shared" si="135"/>
        <v>50752</v>
      </c>
      <c r="AD897" s="19">
        <f t="shared" si="136"/>
        <v>25376</v>
      </c>
      <c r="AE897" s="19" t="s">
        <v>48</v>
      </c>
      <c r="AF897" s="25">
        <v>25095</v>
      </c>
      <c r="AG897" s="31">
        <f t="shared" si="137"/>
        <v>1.11974496911735E-2</v>
      </c>
      <c r="AH897" t="e">
        <f ca="1">IF(_xlfn.XLOOKUP(D897,'参考（不要动）'!A:A,'参考（不要动）'!B:B)&lt;1,"无养老金")</f>
        <v>#NAME?</v>
      </c>
      <c r="AI897" t="e">
        <f>IF(_xlfn.XLOOKUP(D897,'参考（不要动）'!D:D,'参考（不要动）'!E:E)&lt;1,"无公益岗工资")</f>
        <v>#N/A</v>
      </c>
      <c r="AJ897" t="e">
        <f ca="1">IF(_xlfn.XLOOKUP(D897,'参考（不要动）'!G:G,'参考（不要动）'!H:H)&lt;1,"无其他工资")</f>
        <v>#NAME?</v>
      </c>
      <c r="AK897" t="b">
        <f>IF(_xlfn.XLOOKUP(D897,'参考（不要动）'!J:J,'参考（不要动）'!K:K)&lt;1,"无低保金")</f>
        <v>0</v>
      </c>
      <c r="AL897" t="b">
        <f>IF(_xlfn.XLOOKUP(D897,'参考（不要动）'!M:M,'参考（不要动）'!N:N)&lt;1,"无五保金")</f>
        <v>0</v>
      </c>
      <c r="AM897" t="e">
        <f>IF(_xlfn.XLOOKUP(D897,'参考（不要动）'!P:P,'参考（不要动）'!Q:Q)&lt;1,"无产业奖励2000元")</f>
        <v>#N/A</v>
      </c>
      <c r="AN897" t="e">
        <f>_xlfn.XLOOKUP(D897,'参考（不要动）'!S:S,'参考（不要动）'!W:W)</f>
        <v>#N/A</v>
      </c>
      <c r="AO897" t="str">
        <f t="shared" si="138"/>
        <v>合格</v>
      </c>
      <c r="AP897" s="31">
        <f t="shared" si="139"/>
        <v>0.50833333333333297</v>
      </c>
      <c r="AQ897" s="31" t="str">
        <f t="shared" si="140"/>
        <v>合格</v>
      </c>
    </row>
    <row r="898" spans="1:43" ht="15">
      <c r="A898" s="18">
        <v>896</v>
      </c>
      <c r="B898" s="19" t="s">
        <v>3061</v>
      </c>
      <c r="C898" s="19" t="s">
        <v>3757</v>
      </c>
      <c r="D898" s="19" t="s">
        <v>3758</v>
      </c>
      <c r="E898" s="19" t="s">
        <v>3759</v>
      </c>
      <c r="F898" s="19" t="s">
        <v>3760</v>
      </c>
      <c r="G898" s="51" t="s">
        <v>3757</v>
      </c>
      <c r="H898" s="19">
        <v>4</v>
      </c>
      <c r="I898" s="19">
        <v>4</v>
      </c>
      <c r="J898" s="19" t="s">
        <v>47</v>
      </c>
      <c r="K898" s="19">
        <f t="shared" si="131"/>
        <v>40000</v>
      </c>
      <c r="L898" s="19"/>
      <c r="M898" s="19">
        <v>40000</v>
      </c>
      <c r="N898" s="19"/>
      <c r="O898" s="19">
        <f t="shared" si="132"/>
        <v>18275.61</v>
      </c>
      <c r="P898" s="19">
        <v>17180</v>
      </c>
      <c r="Q898" s="19"/>
      <c r="R898" s="19"/>
      <c r="S898" s="19"/>
      <c r="T898" s="19"/>
      <c r="U898" s="19"/>
      <c r="V898" s="19"/>
      <c r="W898" s="19">
        <v>1095.6099999999999</v>
      </c>
      <c r="X898" s="19">
        <v>62760</v>
      </c>
      <c r="Y898" s="19">
        <f t="shared" si="133"/>
        <v>29100</v>
      </c>
      <c r="Z898" s="19">
        <v>29100</v>
      </c>
      <c r="AA898" s="19"/>
      <c r="AB898" s="19">
        <f t="shared" si="134"/>
        <v>121035.61</v>
      </c>
      <c r="AC898" s="19">
        <f t="shared" si="135"/>
        <v>91935.61</v>
      </c>
      <c r="AD898" s="19">
        <f t="shared" si="136"/>
        <v>22983.9025</v>
      </c>
      <c r="AE898" s="19" t="s">
        <v>1928</v>
      </c>
      <c r="AF898" s="25">
        <v>22436.45</v>
      </c>
      <c r="AG898" s="31">
        <f t="shared" si="137"/>
        <v>2.4400139059432301E-2</v>
      </c>
      <c r="AH898" t="e">
        <f ca="1">IF(_xlfn.XLOOKUP(D898,'参考（不要动）'!A:A,'参考（不要动）'!B:B)&lt;1,"无养老金")</f>
        <v>#NAME?</v>
      </c>
      <c r="AI898" t="e">
        <f>IF(_xlfn.XLOOKUP(D898,'参考（不要动）'!D:D,'参考（不要动）'!E:E)&lt;1,"无公益岗工资")</f>
        <v>#N/A</v>
      </c>
      <c r="AJ898" t="e">
        <f ca="1">IF(_xlfn.XLOOKUP(D898,'参考（不要动）'!G:G,'参考（不要动）'!H:H)&lt;1,"无其他工资")</f>
        <v>#NAME?</v>
      </c>
      <c r="AK898" t="b">
        <f>IF(_xlfn.XLOOKUP(D898,'参考（不要动）'!J:J,'参考（不要动）'!K:K)&lt;1,"无低保金")</f>
        <v>0</v>
      </c>
      <c r="AL898" t="e">
        <f>IF(_xlfn.XLOOKUP(D898,'参考（不要动）'!M:M,'参考（不要动）'!N:N)&lt;1,"无五保金")</f>
        <v>#N/A</v>
      </c>
      <c r="AM898" t="e">
        <f>IF(_xlfn.XLOOKUP(D898,'参考（不要动）'!P:P,'参考（不要动）'!Q:Q)&lt;1,"无产业奖励2000元")</f>
        <v>#N/A</v>
      </c>
      <c r="AN898" t="e">
        <f>_xlfn.XLOOKUP(D898,'参考（不要动）'!S:S,'参考（不要动）'!W:W)</f>
        <v>#N/A</v>
      </c>
      <c r="AO898" t="str">
        <f t="shared" si="138"/>
        <v>合格</v>
      </c>
      <c r="AP898" s="31">
        <f t="shared" si="139"/>
        <v>0.463671128107075</v>
      </c>
      <c r="AQ898" s="31" t="str">
        <f t="shared" si="140"/>
        <v>合格</v>
      </c>
    </row>
    <row r="899" spans="1:43" ht="15">
      <c r="A899" s="18">
        <v>897</v>
      </c>
      <c r="B899" s="19" t="s">
        <v>3061</v>
      </c>
      <c r="C899" s="19" t="s">
        <v>3761</v>
      </c>
      <c r="D899" s="19" t="s">
        <v>3762</v>
      </c>
      <c r="E899" s="19" t="s">
        <v>3763</v>
      </c>
      <c r="F899" s="19" t="s">
        <v>3764</v>
      </c>
      <c r="G899" s="51" t="s">
        <v>3761</v>
      </c>
      <c r="H899" s="19">
        <v>5</v>
      </c>
      <c r="I899" s="19">
        <v>5</v>
      </c>
      <c r="J899" s="19" t="s">
        <v>47</v>
      </c>
      <c r="K899" s="19">
        <f t="shared" si="131"/>
        <v>20500</v>
      </c>
      <c r="L899" s="19"/>
      <c r="M899" s="19">
        <v>20500</v>
      </c>
      <c r="N899" s="19"/>
      <c r="O899" s="19">
        <f t="shared" si="132"/>
        <v>5311.83</v>
      </c>
      <c r="P899" s="19"/>
      <c r="Q899" s="19"/>
      <c r="R899" s="19">
        <v>2160</v>
      </c>
      <c r="S899" s="19"/>
      <c r="T899" s="19"/>
      <c r="U899" s="19"/>
      <c r="V899" s="19"/>
      <c r="W899" s="19">
        <v>3151.83</v>
      </c>
      <c r="X899" s="19">
        <v>230350</v>
      </c>
      <c r="Y899" s="19">
        <f t="shared" si="133"/>
        <v>103200</v>
      </c>
      <c r="Z899" s="19">
        <v>103200</v>
      </c>
      <c r="AA899" s="19"/>
      <c r="AB899" s="19">
        <f t="shared" si="134"/>
        <v>256161.83</v>
      </c>
      <c r="AC899" s="19">
        <f t="shared" si="135"/>
        <v>152961.82999999999</v>
      </c>
      <c r="AD899" s="19">
        <f t="shared" si="136"/>
        <v>30592.366000000002</v>
      </c>
      <c r="AE899" s="19" t="s">
        <v>53</v>
      </c>
      <c r="AF899" s="25">
        <v>30483.599999999999</v>
      </c>
      <c r="AG899" s="31">
        <f t="shared" si="137"/>
        <v>3.5680169008910799E-3</v>
      </c>
      <c r="AH899" t="e">
        <f ca="1">IF(_xlfn.XLOOKUP(D899,'参考（不要动）'!A:A,'参考（不要动）'!B:B)&lt;1,"无养老金")</f>
        <v>#NAME?</v>
      </c>
      <c r="AI899" t="e">
        <f>IF(_xlfn.XLOOKUP(D899,'参考（不要动）'!D:D,'参考（不要动）'!E:E)&lt;1,"无公益岗工资")</f>
        <v>#N/A</v>
      </c>
      <c r="AJ899" t="e">
        <f ca="1">IF(_xlfn.XLOOKUP(D899,'参考（不要动）'!G:G,'参考（不要动）'!H:H)&lt;1,"无其他工资")</f>
        <v>#NAME?</v>
      </c>
      <c r="AK899" t="e">
        <f>IF(_xlfn.XLOOKUP(D899,'参考（不要动）'!J:J,'参考（不要动）'!K:K)&lt;1,"无低保金")</f>
        <v>#N/A</v>
      </c>
      <c r="AL899" t="e">
        <f>IF(_xlfn.XLOOKUP(D899,'参考（不要动）'!M:M,'参考（不要动）'!N:N)&lt;1,"无五保金")</f>
        <v>#N/A</v>
      </c>
      <c r="AM899" t="e">
        <f>IF(_xlfn.XLOOKUP(D899,'参考（不要动）'!P:P,'参考（不要动）'!Q:Q)&lt;1,"无产业奖励2000元")</f>
        <v>#N/A</v>
      </c>
      <c r="AN899" t="e">
        <f>_xlfn.XLOOKUP(D899,'参考（不要动）'!S:S,'参考（不要动）'!W:W)</f>
        <v>#N/A</v>
      </c>
      <c r="AO899" t="str">
        <f t="shared" si="138"/>
        <v>合格</v>
      </c>
      <c r="AP899" s="31">
        <f t="shared" si="139"/>
        <v>0.44801389190362501</v>
      </c>
      <c r="AQ899" s="31" t="str">
        <f t="shared" si="140"/>
        <v>合格</v>
      </c>
    </row>
    <row r="900" spans="1:43" ht="15">
      <c r="A900" s="18">
        <v>898</v>
      </c>
      <c r="B900" s="19" t="s">
        <v>3061</v>
      </c>
      <c r="C900" s="19" t="s">
        <v>3765</v>
      </c>
      <c r="D900" s="19" t="s">
        <v>3766</v>
      </c>
      <c r="E900" s="19" t="s">
        <v>3767</v>
      </c>
      <c r="F900" s="19" t="s">
        <v>3768</v>
      </c>
      <c r="G900" s="51" t="s">
        <v>3765</v>
      </c>
      <c r="H900" s="19">
        <v>2</v>
      </c>
      <c r="I900" s="19">
        <v>2</v>
      </c>
      <c r="J900" s="19" t="s">
        <v>47</v>
      </c>
      <c r="K900" s="19">
        <f t="shared" ref="K900:K952" si="141">L900+M900</f>
        <v>0</v>
      </c>
      <c r="L900" s="19"/>
      <c r="M900" s="19"/>
      <c r="N900" s="19"/>
      <c r="O900" s="19">
        <f t="shared" ref="O900:O952" si="142">P900+Q900+R900+S900+T900+U900+V900+W900</f>
        <v>3591.78</v>
      </c>
      <c r="P900" s="19"/>
      <c r="Q900" s="19"/>
      <c r="R900" s="19"/>
      <c r="S900" s="19"/>
      <c r="T900" s="19"/>
      <c r="U900" s="19"/>
      <c r="V900" s="19"/>
      <c r="W900" s="19">
        <v>3591.78</v>
      </c>
      <c r="X900" s="19">
        <v>124160</v>
      </c>
      <c r="Y900" s="19">
        <f t="shared" ref="Y900:Y952" si="143">Z900</f>
        <v>71500</v>
      </c>
      <c r="Z900" s="19">
        <v>71500</v>
      </c>
      <c r="AA900" s="19"/>
      <c r="AB900" s="19">
        <f t="shared" ref="AB900:AB963" si="144">L900+M900+N900+P900+Q900+R900+S900+T900+W900+X900+U900+V900</f>
        <v>127751.78</v>
      </c>
      <c r="AC900" s="19">
        <f t="shared" ref="AC900:AC963" si="145">AB900-Z900</f>
        <v>56251.78</v>
      </c>
      <c r="AD900" s="19">
        <f t="shared" ref="AD900:AD963" si="146">AC900/I900</f>
        <v>28125.89</v>
      </c>
      <c r="AE900" s="19" t="s">
        <v>53</v>
      </c>
      <c r="AF900" s="25">
        <v>26557.64</v>
      </c>
      <c r="AG900" s="31">
        <f t="shared" ref="AG900:AG963" si="147">(AD900-AF900)/AF900</f>
        <v>5.9050804213024999E-2</v>
      </c>
      <c r="AH900" t="e">
        <f ca="1">IF(_xlfn.XLOOKUP(D900,'参考（不要动）'!A:A,'参考（不要动）'!B:B)&lt;1,"无养老金")</f>
        <v>#NAME?</v>
      </c>
      <c r="AI900" t="e">
        <f>IF(_xlfn.XLOOKUP(D900,'参考（不要动）'!D:D,'参考（不要动）'!E:E)&lt;1,"无公益岗工资")</f>
        <v>#N/A</v>
      </c>
      <c r="AJ900" t="e">
        <f ca="1">IF(_xlfn.XLOOKUP(D900,'参考（不要动）'!G:G,'参考（不要动）'!H:H)&lt;1,"无其他工资")</f>
        <v>#NAME?</v>
      </c>
      <c r="AK900" t="e">
        <f>IF(_xlfn.XLOOKUP(D900,'参考（不要动）'!J:J,'参考（不要动）'!K:K)&lt;1,"无低保金")</f>
        <v>#N/A</v>
      </c>
      <c r="AL900" t="e">
        <f>IF(_xlfn.XLOOKUP(D900,'参考（不要动）'!M:M,'参考（不要动）'!N:N)&lt;1,"无五保金")</f>
        <v>#N/A</v>
      </c>
      <c r="AM900" t="e">
        <f>IF(_xlfn.XLOOKUP(D900,'参考（不要动）'!P:P,'参考（不要动）'!Q:Q)&lt;1,"无产业奖励2000元")</f>
        <v>#N/A</v>
      </c>
      <c r="AN900" t="e">
        <f>_xlfn.XLOOKUP(D900,'参考（不要动）'!S:S,'参考（不要动）'!W:W)</f>
        <v>#N/A</v>
      </c>
      <c r="AO900" t="str">
        <f t="shared" ref="AO900:AO963" si="148">IF(AD900&lt;12000,"小于12000元",IF(AD900&lt;AF900,"不合格",IF(AD900&gt;AF900,"合格")))</f>
        <v>合格</v>
      </c>
      <c r="AP900" s="31">
        <f t="shared" ref="AP900:AP963" si="149">Z900/X900</f>
        <v>0.57586984536082497</v>
      </c>
      <c r="AQ900" s="31" t="str">
        <f t="shared" si="140"/>
        <v>合格</v>
      </c>
    </row>
    <row r="901" spans="1:43" ht="15">
      <c r="A901" s="18">
        <v>899</v>
      </c>
      <c r="B901" s="19" t="s">
        <v>3061</v>
      </c>
      <c r="C901" s="19" t="s">
        <v>3769</v>
      </c>
      <c r="D901" s="19" t="s">
        <v>3770</v>
      </c>
      <c r="E901" s="19" t="s">
        <v>3771</v>
      </c>
      <c r="F901" s="19" t="s">
        <v>3772</v>
      </c>
      <c r="G901" s="51" t="s">
        <v>3769</v>
      </c>
      <c r="H901" s="19">
        <v>2</v>
      </c>
      <c r="I901" s="19">
        <v>2</v>
      </c>
      <c r="J901" s="19" t="s">
        <v>47</v>
      </c>
      <c r="K901" s="19">
        <f t="shared" si="141"/>
        <v>28000</v>
      </c>
      <c r="L901" s="19"/>
      <c r="M901" s="19">
        <v>28000</v>
      </c>
      <c r="N901" s="19">
        <v>7440</v>
      </c>
      <c r="O901" s="19">
        <f t="shared" si="142"/>
        <v>1761.96</v>
      </c>
      <c r="P901" s="19"/>
      <c r="Q901" s="19"/>
      <c r="R901" s="19"/>
      <c r="S901" s="19"/>
      <c r="T901" s="19"/>
      <c r="U901" s="19"/>
      <c r="V901" s="19"/>
      <c r="W901" s="19">
        <v>1761.96</v>
      </c>
      <c r="X901" s="19"/>
      <c r="Y901" s="19">
        <f t="shared" si="143"/>
        <v>0</v>
      </c>
      <c r="Z901" s="19"/>
      <c r="AA901" s="19"/>
      <c r="AB901" s="19">
        <f t="shared" si="144"/>
        <v>37201.96</v>
      </c>
      <c r="AC901" s="19">
        <f t="shared" si="145"/>
        <v>37201.96</v>
      </c>
      <c r="AD901" s="19">
        <f t="shared" si="146"/>
        <v>18600.98</v>
      </c>
      <c r="AE901" s="19" t="s">
        <v>53</v>
      </c>
      <c r="AF901" s="25">
        <v>18592.71</v>
      </c>
      <c r="AG901" s="31">
        <f t="shared" si="147"/>
        <v>4.4479798802866499E-4</v>
      </c>
      <c r="AH901" t="e">
        <f ca="1">IF(_xlfn.XLOOKUP(D901,'参考（不要动）'!A:A,'参考（不要动）'!B:B)&lt;1,"无养老金")</f>
        <v>#NAME?</v>
      </c>
      <c r="AI901" t="e">
        <f>IF(_xlfn.XLOOKUP(D901,'参考（不要动）'!D:D,'参考（不要动）'!E:E)&lt;1,"无公益岗工资")</f>
        <v>#N/A</v>
      </c>
      <c r="AJ901" t="e">
        <f ca="1">IF(_xlfn.XLOOKUP(D901,'参考（不要动）'!G:G,'参考（不要动）'!H:H)&lt;1,"无其他工资")</f>
        <v>#NAME?</v>
      </c>
      <c r="AK901" t="e">
        <f>IF(_xlfn.XLOOKUP(D901,'参考（不要动）'!J:J,'参考（不要动）'!K:K)&lt;1,"无低保金")</f>
        <v>#N/A</v>
      </c>
      <c r="AL901" t="e">
        <f>IF(_xlfn.XLOOKUP(D901,'参考（不要动）'!M:M,'参考（不要动）'!N:N)&lt;1,"无五保金")</f>
        <v>#N/A</v>
      </c>
      <c r="AM901" t="e">
        <f>IF(_xlfn.XLOOKUP(D901,'参考（不要动）'!P:P,'参考（不要动）'!Q:Q)&lt;1,"无产业奖励2000元")</f>
        <v>#N/A</v>
      </c>
      <c r="AN901" t="e">
        <f>_xlfn.XLOOKUP(D901,'参考（不要动）'!S:S,'参考（不要动）'!W:W)</f>
        <v>#N/A</v>
      </c>
      <c r="AO901" t="str">
        <f t="shared" si="148"/>
        <v>合格</v>
      </c>
      <c r="AP901" s="31" t="e">
        <f t="shared" si="149"/>
        <v>#DIV/0!</v>
      </c>
      <c r="AQ901" s="31" t="e">
        <f t="shared" si="140"/>
        <v>#DIV/0!</v>
      </c>
    </row>
    <row r="902" spans="1:43" ht="15">
      <c r="A902" s="18">
        <v>900</v>
      </c>
      <c r="B902" s="19" t="s">
        <v>3061</v>
      </c>
      <c r="C902" s="19" t="s">
        <v>3773</v>
      </c>
      <c r="D902" s="19" t="s">
        <v>3774</v>
      </c>
      <c r="E902" s="19" t="s">
        <v>3775</v>
      </c>
      <c r="F902" s="19" t="s">
        <v>3776</v>
      </c>
      <c r="G902" s="51" t="s">
        <v>3773</v>
      </c>
      <c r="H902" s="19">
        <v>2</v>
      </c>
      <c r="I902" s="19">
        <v>2</v>
      </c>
      <c r="J902" s="19" t="s">
        <v>47</v>
      </c>
      <c r="K902" s="19">
        <f t="shared" si="141"/>
        <v>0</v>
      </c>
      <c r="L902" s="19"/>
      <c r="M902" s="19"/>
      <c r="N902" s="19"/>
      <c r="O902" s="19">
        <f t="shared" si="142"/>
        <v>10417.780000000001</v>
      </c>
      <c r="P902" s="19">
        <v>4295</v>
      </c>
      <c r="Q902" s="19"/>
      <c r="R902" s="19">
        <v>3480</v>
      </c>
      <c r="S902" s="19"/>
      <c r="T902" s="19"/>
      <c r="U902" s="19"/>
      <c r="V902" s="19"/>
      <c r="W902" s="19">
        <v>2642.78</v>
      </c>
      <c r="X902" s="19">
        <v>40000</v>
      </c>
      <c r="Y902" s="19">
        <f t="shared" si="143"/>
        <v>19450</v>
      </c>
      <c r="Z902" s="19">
        <v>19450</v>
      </c>
      <c r="AA902" s="19"/>
      <c r="AB902" s="19">
        <f t="shared" si="144"/>
        <v>50417.78</v>
      </c>
      <c r="AC902" s="19">
        <f t="shared" si="145"/>
        <v>30967.78</v>
      </c>
      <c r="AD902" s="19">
        <f t="shared" si="146"/>
        <v>15483.89</v>
      </c>
      <c r="AE902" s="19" t="s">
        <v>53</v>
      </c>
      <c r="AF902" s="25">
        <v>15419.37</v>
      </c>
      <c r="AG902" s="31">
        <f t="shared" si="147"/>
        <v>4.1843473501186196E-3</v>
      </c>
      <c r="AH902" t="e">
        <f ca="1">IF(_xlfn.XLOOKUP(D902,'参考（不要动）'!A:A,'参考（不要动）'!B:B)&lt;1,"无养老金")</f>
        <v>#NAME?</v>
      </c>
      <c r="AI902" t="e">
        <f>IF(_xlfn.XLOOKUP(D902,'参考（不要动）'!D:D,'参考（不要动）'!E:E)&lt;1,"无公益岗工资")</f>
        <v>#N/A</v>
      </c>
      <c r="AJ902" t="e">
        <f ca="1">IF(_xlfn.XLOOKUP(D902,'参考（不要动）'!G:G,'参考（不要动）'!H:H)&lt;1,"无其他工资")</f>
        <v>#NAME?</v>
      </c>
      <c r="AK902" t="b">
        <f>IF(_xlfn.XLOOKUP(D902,'参考（不要动）'!J:J,'参考（不要动）'!K:K)&lt;1,"无低保金")</f>
        <v>0</v>
      </c>
      <c r="AL902" t="e">
        <f>IF(_xlfn.XLOOKUP(D902,'参考（不要动）'!M:M,'参考（不要动）'!N:N)&lt;1,"无五保金")</f>
        <v>#N/A</v>
      </c>
      <c r="AM902" t="e">
        <f>IF(_xlfn.XLOOKUP(D902,'参考（不要动）'!P:P,'参考（不要动）'!Q:Q)&lt;1,"无产业奖励2000元")</f>
        <v>#N/A</v>
      </c>
      <c r="AN902" t="e">
        <f>_xlfn.XLOOKUP(D902,'参考（不要动）'!S:S,'参考（不要动）'!W:W)</f>
        <v>#N/A</v>
      </c>
      <c r="AO902" t="str">
        <f t="shared" si="148"/>
        <v>合格</v>
      </c>
      <c r="AP902" s="31">
        <f t="shared" si="149"/>
        <v>0.48625000000000002</v>
      </c>
      <c r="AQ902" s="31" t="str">
        <f t="shared" si="140"/>
        <v>合格</v>
      </c>
    </row>
    <row r="903" spans="1:43" ht="15">
      <c r="A903" s="18">
        <v>901</v>
      </c>
      <c r="B903" s="19" t="s">
        <v>3061</v>
      </c>
      <c r="C903" s="19" t="s">
        <v>3777</v>
      </c>
      <c r="D903" s="19" t="s">
        <v>3778</v>
      </c>
      <c r="E903" s="19" t="s">
        <v>3779</v>
      </c>
      <c r="F903" s="19" t="s">
        <v>3780</v>
      </c>
      <c r="G903" s="51" t="s">
        <v>3777</v>
      </c>
      <c r="H903" s="19">
        <v>6</v>
      </c>
      <c r="I903" s="19">
        <v>6</v>
      </c>
      <c r="J903" s="19" t="s">
        <v>47</v>
      </c>
      <c r="K903" s="19">
        <f t="shared" si="141"/>
        <v>18500</v>
      </c>
      <c r="L903" s="19"/>
      <c r="M903" s="19">
        <v>18500</v>
      </c>
      <c r="N903" s="19"/>
      <c r="O903" s="19">
        <f t="shared" si="142"/>
        <v>1786.9</v>
      </c>
      <c r="P903" s="19"/>
      <c r="Q903" s="19"/>
      <c r="R903" s="19"/>
      <c r="S903" s="19"/>
      <c r="T903" s="19"/>
      <c r="U903" s="19"/>
      <c r="V903" s="19"/>
      <c r="W903" s="19">
        <v>1786.9</v>
      </c>
      <c r="X903" s="19">
        <v>265700</v>
      </c>
      <c r="Y903" s="19">
        <f t="shared" si="143"/>
        <v>170400</v>
      </c>
      <c r="Z903" s="19">
        <v>170400</v>
      </c>
      <c r="AA903" s="19"/>
      <c r="AB903" s="19">
        <f t="shared" si="144"/>
        <v>285986.90000000002</v>
      </c>
      <c r="AC903" s="19">
        <f t="shared" si="145"/>
        <v>115586.9</v>
      </c>
      <c r="AD903" s="19">
        <f t="shared" si="146"/>
        <v>19264.483333333301</v>
      </c>
      <c r="AE903" s="19" t="s">
        <v>53</v>
      </c>
      <c r="AF903" s="25">
        <v>18959.52</v>
      </c>
      <c r="AG903" s="31">
        <f t="shared" si="147"/>
        <v>1.6084971208833398E-2</v>
      </c>
      <c r="AH903" t="e">
        <f ca="1">IF(_xlfn.XLOOKUP(D903,'参考（不要动）'!A:A,'参考（不要动）'!B:B)&lt;1,"无养老金")</f>
        <v>#NAME?</v>
      </c>
      <c r="AI903" t="e">
        <f>IF(_xlfn.XLOOKUP(D903,'参考（不要动）'!D:D,'参考（不要动）'!E:E)&lt;1,"无公益岗工资")</f>
        <v>#N/A</v>
      </c>
      <c r="AJ903" t="e">
        <f ca="1">IF(_xlfn.XLOOKUP(D903,'参考（不要动）'!G:G,'参考（不要动）'!H:H)&lt;1,"无其他工资")</f>
        <v>#NAME?</v>
      </c>
      <c r="AK903" t="e">
        <f>IF(_xlfn.XLOOKUP(D903,'参考（不要动）'!J:J,'参考（不要动）'!K:K)&lt;1,"无低保金")</f>
        <v>#N/A</v>
      </c>
      <c r="AL903" t="e">
        <f>IF(_xlfn.XLOOKUP(D903,'参考（不要动）'!M:M,'参考（不要动）'!N:N)&lt;1,"无五保金")</f>
        <v>#N/A</v>
      </c>
      <c r="AM903" t="e">
        <f>IF(_xlfn.XLOOKUP(D903,'参考（不要动）'!P:P,'参考（不要动）'!Q:Q)&lt;1,"无产业奖励2000元")</f>
        <v>#N/A</v>
      </c>
      <c r="AN903" t="e">
        <f>_xlfn.XLOOKUP(D903,'参考（不要动）'!S:S,'参考（不要动）'!W:W)</f>
        <v>#N/A</v>
      </c>
      <c r="AO903" t="str">
        <f t="shared" si="148"/>
        <v>合格</v>
      </c>
      <c r="AP903" s="31">
        <f t="shared" si="149"/>
        <v>0.64132480240873202</v>
      </c>
      <c r="AQ903" s="31" t="str">
        <f t="shared" si="140"/>
        <v>合格</v>
      </c>
    </row>
    <row r="904" spans="1:43" ht="15">
      <c r="A904" s="18">
        <v>902</v>
      </c>
      <c r="B904" s="19" t="s">
        <v>3061</v>
      </c>
      <c r="C904" s="19" t="s">
        <v>3781</v>
      </c>
      <c r="D904" s="19" t="s">
        <v>3782</v>
      </c>
      <c r="E904" s="19" t="s">
        <v>3783</v>
      </c>
      <c r="F904" s="19" t="s">
        <v>3784</v>
      </c>
      <c r="G904" s="51" t="s">
        <v>3785</v>
      </c>
      <c r="H904" s="19">
        <v>3</v>
      </c>
      <c r="I904" s="19">
        <v>3</v>
      </c>
      <c r="J904" s="19" t="s">
        <v>47</v>
      </c>
      <c r="K904" s="19">
        <f t="shared" si="141"/>
        <v>44000</v>
      </c>
      <c r="L904" s="19"/>
      <c r="M904" s="19">
        <v>44000</v>
      </c>
      <c r="N904" s="19"/>
      <c r="O904" s="19">
        <f t="shared" si="142"/>
        <v>7939.63</v>
      </c>
      <c r="P904" s="19">
        <v>4295</v>
      </c>
      <c r="Q904" s="19"/>
      <c r="R904" s="19"/>
      <c r="S904" s="19"/>
      <c r="T904" s="19"/>
      <c r="U904" s="19"/>
      <c r="V904" s="19"/>
      <c r="W904" s="19">
        <v>3644.63</v>
      </c>
      <c r="X904" s="19">
        <v>24570</v>
      </c>
      <c r="Y904" s="19">
        <f t="shared" si="143"/>
        <v>6825</v>
      </c>
      <c r="Z904" s="19">
        <v>6825</v>
      </c>
      <c r="AA904" s="19"/>
      <c r="AB904" s="19">
        <f t="shared" si="144"/>
        <v>76509.63</v>
      </c>
      <c r="AC904" s="19">
        <f t="shared" si="145"/>
        <v>69684.63</v>
      </c>
      <c r="AD904" s="19">
        <f t="shared" si="146"/>
        <v>23228.21</v>
      </c>
      <c r="AE904" s="19" t="s">
        <v>53</v>
      </c>
      <c r="AF904" s="25">
        <v>23191.119999999999</v>
      </c>
      <c r="AG904" s="31">
        <f t="shared" si="147"/>
        <v>1.59931904970524E-3</v>
      </c>
      <c r="AH904" t="e">
        <f ca="1">IF(_xlfn.XLOOKUP(D904,'参考（不要动）'!A:A,'参考（不要动）'!B:B)&lt;1,"无养老金")</f>
        <v>#NAME?</v>
      </c>
      <c r="AI904" t="e">
        <f>IF(_xlfn.XLOOKUP(D904,'参考（不要动）'!D:D,'参考（不要动）'!E:E)&lt;1,"无公益岗工资")</f>
        <v>#N/A</v>
      </c>
      <c r="AJ904" t="e">
        <f ca="1">IF(_xlfn.XLOOKUP(D904,'参考（不要动）'!G:G,'参考（不要动）'!H:H)&lt;1,"无其他工资")</f>
        <v>#NAME?</v>
      </c>
      <c r="AK904" t="b">
        <f>IF(_xlfn.XLOOKUP(D904,'参考（不要动）'!J:J,'参考（不要动）'!K:K)&lt;1,"无低保金")</f>
        <v>0</v>
      </c>
      <c r="AL904" t="e">
        <f>IF(_xlfn.XLOOKUP(D904,'参考（不要动）'!M:M,'参考（不要动）'!N:N)&lt;1,"无五保金")</f>
        <v>#N/A</v>
      </c>
      <c r="AM904" t="e">
        <f>IF(_xlfn.XLOOKUP(D904,'参考（不要动）'!P:P,'参考（不要动）'!Q:Q)&lt;1,"无产业奖励2000元")</f>
        <v>#N/A</v>
      </c>
      <c r="AN904" t="e">
        <f>_xlfn.XLOOKUP(D904,'参考（不要动）'!S:S,'参考（不要动）'!W:W)</f>
        <v>#N/A</v>
      </c>
      <c r="AO904" t="str">
        <f t="shared" si="148"/>
        <v>合格</v>
      </c>
      <c r="AP904" s="31">
        <f t="shared" si="149"/>
        <v>0.27777777777777801</v>
      </c>
      <c r="AQ904" s="31" t="str">
        <f t="shared" si="140"/>
        <v>合格</v>
      </c>
    </row>
    <row r="905" spans="1:43" ht="15">
      <c r="A905" s="18">
        <v>903</v>
      </c>
      <c r="B905" s="19" t="s">
        <v>3061</v>
      </c>
      <c r="C905" s="19" t="s">
        <v>3786</v>
      </c>
      <c r="D905" s="19" t="s">
        <v>3787</v>
      </c>
      <c r="E905" s="19" t="s">
        <v>3788</v>
      </c>
      <c r="F905" s="19" t="s">
        <v>3789</v>
      </c>
      <c r="G905" s="51" t="s">
        <v>3786</v>
      </c>
      <c r="H905" s="19">
        <v>3</v>
      </c>
      <c r="I905" s="19">
        <v>3</v>
      </c>
      <c r="J905" s="19" t="s">
        <v>47</v>
      </c>
      <c r="K905" s="19">
        <f t="shared" si="141"/>
        <v>30000</v>
      </c>
      <c r="L905" s="19"/>
      <c r="M905" s="19">
        <v>30000</v>
      </c>
      <c r="N905" s="19"/>
      <c r="O905" s="19">
        <f t="shared" si="142"/>
        <v>1903.81</v>
      </c>
      <c r="P905" s="19"/>
      <c r="Q905" s="19"/>
      <c r="R905" s="19"/>
      <c r="S905" s="19"/>
      <c r="T905" s="19"/>
      <c r="U905" s="19"/>
      <c r="V905" s="19"/>
      <c r="W905" s="19">
        <v>1903.81</v>
      </c>
      <c r="X905" s="19">
        <v>100160</v>
      </c>
      <c r="Y905" s="19">
        <f t="shared" si="143"/>
        <v>42000</v>
      </c>
      <c r="Z905" s="19">
        <v>42000</v>
      </c>
      <c r="AA905" s="19"/>
      <c r="AB905" s="19">
        <f t="shared" si="144"/>
        <v>132063.81</v>
      </c>
      <c r="AC905" s="19">
        <f t="shared" si="145"/>
        <v>90063.81</v>
      </c>
      <c r="AD905" s="19">
        <f t="shared" si="146"/>
        <v>30021.27</v>
      </c>
      <c r="AE905" s="19" t="s">
        <v>53</v>
      </c>
      <c r="AF905" s="25">
        <v>29757.18</v>
      </c>
      <c r="AG905" s="31">
        <f t="shared" si="147"/>
        <v>8.8748328974721392E-3</v>
      </c>
      <c r="AH905" t="e">
        <f ca="1">IF(_xlfn.XLOOKUP(D905,'参考（不要动）'!A:A,'参考（不要动）'!B:B)&lt;1,"无养老金")</f>
        <v>#NAME?</v>
      </c>
      <c r="AI905" t="e">
        <f>IF(_xlfn.XLOOKUP(D905,'参考（不要动）'!D:D,'参考（不要动）'!E:E)&lt;1,"无公益岗工资")</f>
        <v>#N/A</v>
      </c>
      <c r="AJ905" t="e">
        <f ca="1">IF(_xlfn.XLOOKUP(D905,'参考（不要动）'!G:G,'参考（不要动）'!H:H)&lt;1,"无其他工资")</f>
        <v>#NAME?</v>
      </c>
      <c r="AK905" t="e">
        <f>IF(_xlfn.XLOOKUP(D905,'参考（不要动）'!J:J,'参考（不要动）'!K:K)&lt;1,"无低保金")</f>
        <v>#N/A</v>
      </c>
      <c r="AL905" t="e">
        <f>IF(_xlfn.XLOOKUP(D905,'参考（不要动）'!M:M,'参考（不要动）'!N:N)&lt;1,"无五保金")</f>
        <v>#N/A</v>
      </c>
      <c r="AM905" t="e">
        <f>IF(_xlfn.XLOOKUP(D905,'参考（不要动）'!P:P,'参考（不要动）'!Q:Q)&lt;1,"无产业奖励2000元")</f>
        <v>#N/A</v>
      </c>
      <c r="AN905" t="e">
        <f>_xlfn.XLOOKUP(D905,'参考（不要动）'!S:S,'参考（不要动）'!W:W)</f>
        <v>#N/A</v>
      </c>
      <c r="AO905" t="str">
        <f t="shared" si="148"/>
        <v>合格</v>
      </c>
      <c r="AP905" s="31">
        <f t="shared" si="149"/>
        <v>0.41932907348242798</v>
      </c>
      <c r="AQ905" s="31" t="str">
        <f t="shared" si="140"/>
        <v>合格</v>
      </c>
    </row>
    <row r="906" spans="1:43" ht="15">
      <c r="A906" s="18">
        <v>904</v>
      </c>
      <c r="B906" s="19" t="s">
        <v>3061</v>
      </c>
      <c r="C906" s="19" t="s">
        <v>3790</v>
      </c>
      <c r="D906" s="19" t="s">
        <v>3791</v>
      </c>
      <c r="E906" s="19" t="s">
        <v>3792</v>
      </c>
      <c r="F906" s="19" t="s">
        <v>3793</v>
      </c>
      <c r="G906" s="51" t="s">
        <v>3790</v>
      </c>
      <c r="H906" s="19">
        <v>3</v>
      </c>
      <c r="I906" s="19">
        <v>3</v>
      </c>
      <c r="J906" s="19" t="s">
        <v>47</v>
      </c>
      <c r="K906" s="19">
        <f t="shared" si="141"/>
        <v>7000</v>
      </c>
      <c r="L906" s="19"/>
      <c r="M906" s="19">
        <v>7000</v>
      </c>
      <c r="N906" s="19"/>
      <c r="O906" s="19">
        <f t="shared" si="142"/>
        <v>4095.99</v>
      </c>
      <c r="P906" s="19"/>
      <c r="Q906" s="19"/>
      <c r="R906" s="19"/>
      <c r="S906" s="19"/>
      <c r="T906" s="19"/>
      <c r="U906" s="19"/>
      <c r="V906" s="19"/>
      <c r="W906" s="19">
        <v>4095.99</v>
      </c>
      <c r="X906" s="19">
        <v>110160</v>
      </c>
      <c r="Y906" s="19">
        <f t="shared" si="143"/>
        <v>41500</v>
      </c>
      <c r="Z906" s="19">
        <v>41500</v>
      </c>
      <c r="AA906" s="19"/>
      <c r="AB906" s="19">
        <f t="shared" si="144"/>
        <v>121255.99</v>
      </c>
      <c r="AC906" s="19">
        <f t="shared" si="145"/>
        <v>79755.990000000005</v>
      </c>
      <c r="AD906" s="19">
        <f t="shared" si="146"/>
        <v>26585.33</v>
      </c>
      <c r="AE906" s="19" t="s">
        <v>53</v>
      </c>
      <c r="AF906" s="25">
        <v>26038.43</v>
      </c>
      <c r="AG906" s="31">
        <f t="shared" si="147"/>
        <v>2.1003570491769302E-2</v>
      </c>
      <c r="AH906" t="e">
        <f ca="1">IF(_xlfn.XLOOKUP(D906,'参考（不要动）'!A:A,'参考（不要动）'!B:B)&lt;1,"无养老金")</f>
        <v>#NAME?</v>
      </c>
      <c r="AI906" t="e">
        <f>IF(_xlfn.XLOOKUP(D906,'参考（不要动）'!D:D,'参考（不要动）'!E:E)&lt;1,"无公益岗工资")</f>
        <v>#N/A</v>
      </c>
      <c r="AJ906" t="e">
        <f ca="1">IF(_xlfn.XLOOKUP(D906,'参考（不要动）'!G:G,'参考（不要动）'!H:H)&lt;1,"无其他工资")</f>
        <v>#NAME?</v>
      </c>
      <c r="AK906" t="e">
        <f>IF(_xlfn.XLOOKUP(D906,'参考（不要动）'!J:J,'参考（不要动）'!K:K)&lt;1,"无低保金")</f>
        <v>#N/A</v>
      </c>
      <c r="AL906" t="e">
        <f>IF(_xlfn.XLOOKUP(D906,'参考（不要动）'!M:M,'参考（不要动）'!N:N)&lt;1,"无五保金")</f>
        <v>#N/A</v>
      </c>
      <c r="AM906" t="e">
        <f>IF(_xlfn.XLOOKUP(D906,'参考（不要动）'!P:P,'参考（不要动）'!Q:Q)&lt;1,"无产业奖励2000元")</f>
        <v>#N/A</v>
      </c>
      <c r="AN906" t="e">
        <f>_xlfn.XLOOKUP(D906,'参考（不要动）'!S:S,'参考（不要动）'!W:W)</f>
        <v>#N/A</v>
      </c>
      <c r="AO906" t="str">
        <f t="shared" si="148"/>
        <v>合格</v>
      </c>
      <c r="AP906" s="31">
        <f t="shared" si="149"/>
        <v>0.37672476397966598</v>
      </c>
      <c r="AQ906" s="31" t="str">
        <f t="shared" si="140"/>
        <v>合格</v>
      </c>
    </row>
    <row r="907" spans="1:43" ht="15">
      <c r="A907" s="18">
        <v>905</v>
      </c>
      <c r="B907" s="19" t="s">
        <v>3061</v>
      </c>
      <c r="C907" s="19" t="s">
        <v>3794</v>
      </c>
      <c r="D907" s="19" t="s">
        <v>3795</v>
      </c>
      <c r="E907" s="19" t="s">
        <v>3796</v>
      </c>
      <c r="F907" s="19" t="s">
        <v>3797</v>
      </c>
      <c r="G907" s="51" t="s">
        <v>3798</v>
      </c>
      <c r="H907" s="19">
        <v>2</v>
      </c>
      <c r="I907" s="19">
        <v>2</v>
      </c>
      <c r="J907" s="19" t="s">
        <v>47</v>
      </c>
      <c r="K907" s="19">
        <f t="shared" si="141"/>
        <v>20620</v>
      </c>
      <c r="L907" s="19">
        <v>2920</v>
      </c>
      <c r="M907" s="22">
        <v>17700</v>
      </c>
      <c r="N907" s="19"/>
      <c r="O907" s="19">
        <f t="shared" si="142"/>
        <v>22396.3</v>
      </c>
      <c r="P907" s="19">
        <v>9590</v>
      </c>
      <c r="Q907" s="19"/>
      <c r="R907" s="19">
        <v>8080</v>
      </c>
      <c r="S907" s="19"/>
      <c r="T907" s="19"/>
      <c r="U907" s="19"/>
      <c r="V907" s="19"/>
      <c r="W907" s="19">
        <v>4726.3</v>
      </c>
      <c r="X907" s="19"/>
      <c r="Y907" s="19">
        <f t="shared" si="143"/>
        <v>0</v>
      </c>
      <c r="Z907" s="19">
        <v>0</v>
      </c>
      <c r="AA907" s="19"/>
      <c r="AB907" s="19">
        <f t="shared" si="144"/>
        <v>43016.3</v>
      </c>
      <c r="AC907" s="19">
        <f t="shared" si="145"/>
        <v>43016.3</v>
      </c>
      <c r="AD907" s="19">
        <f t="shared" si="146"/>
        <v>21508.15</v>
      </c>
      <c r="AE907" s="19" t="s">
        <v>53</v>
      </c>
      <c r="AF907" s="25">
        <v>21331.48</v>
      </c>
      <c r="AG907" s="31">
        <f t="shared" si="147"/>
        <v>8.2821257596754592E-3</v>
      </c>
      <c r="AH907" t="e">
        <f ca="1">IF(_xlfn.XLOOKUP(D907,'参考（不要动）'!A:A,'参考（不要动）'!B:B)&lt;1,"无养老金")</f>
        <v>#NAME?</v>
      </c>
      <c r="AI907" t="b">
        <f>IF(_xlfn.XLOOKUP(D907,'参考（不要动）'!D:D,'参考（不要动）'!E:E)&lt;1,"无公益岗工资")</f>
        <v>0</v>
      </c>
      <c r="AJ907" t="e">
        <f ca="1">IF(_xlfn.XLOOKUP(D907,'参考（不要动）'!G:G,'参考（不要动）'!H:H)&lt;1,"无其他工资")</f>
        <v>#NAME?</v>
      </c>
      <c r="AK907" t="b">
        <f>IF(_xlfn.XLOOKUP(D907,'参考（不要动）'!J:J,'参考（不要动）'!K:K)&lt;1,"无低保金")</f>
        <v>0</v>
      </c>
      <c r="AL907" t="e">
        <f>IF(_xlfn.XLOOKUP(D907,'参考（不要动）'!M:M,'参考（不要动）'!N:N)&lt;1,"无五保金")</f>
        <v>#N/A</v>
      </c>
      <c r="AM907" t="e">
        <f>IF(_xlfn.XLOOKUP(D907,'参考（不要动）'!P:P,'参考（不要动）'!Q:Q)&lt;1,"无产业奖励2000元")</f>
        <v>#N/A</v>
      </c>
      <c r="AN907" t="e">
        <f>_xlfn.XLOOKUP(D907,'参考（不要动）'!S:S,'参考（不要动）'!W:W)</f>
        <v>#N/A</v>
      </c>
      <c r="AO907" t="str">
        <f t="shared" si="148"/>
        <v>合格</v>
      </c>
      <c r="AP907" s="31" t="e">
        <f t="shared" si="149"/>
        <v>#DIV/0!</v>
      </c>
      <c r="AQ907" s="31" t="e">
        <f t="shared" si="140"/>
        <v>#DIV/0!</v>
      </c>
    </row>
    <row r="908" spans="1:43" ht="15">
      <c r="A908" s="18">
        <v>906</v>
      </c>
      <c r="B908" s="19" t="s">
        <v>3061</v>
      </c>
      <c r="C908" s="19" t="s">
        <v>3799</v>
      </c>
      <c r="D908" s="19" t="s">
        <v>3800</v>
      </c>
      <c r="E908" s="19" t="s">
        <v>3801</v>
      </c>
      <c r="F908" s="19" t="s">
        <v>3802</v>
      </c>
      <c r="G908" s="51" t="s">
        <v>3799</v>
      </c>
      <c r="H908" s="19">
        <v>1</v>
      </c>
      <c r="I908" s="19">
        <v>1</v>
      </c>
      <c r="J908" s="19" t="s">
        <v>47</v>
      </c>
      <c r="K908" s="19">
        <f t="shared" si="141"/>
        <v>0</v>
      </c>
      <c r="L908" s="19"/>
      <c r="M908" s="19"/>
      <c r="N908" s="19">
        <v>5460</v>
      </c>
      <c r="O908" s="19">
        <f t="shared" si="142"/>
        <v>8763</v>
      </c>
      <c r="P908" s="19">
        <v>4345</v>
      </c>
      <c r="Q908" s="19"/>
      <c r="R908" s="19">
        <v>1872</v>
      </c>
      <c r="S908" s="19"/>
      <c r="T908" s="19"/>
      <c r="U908" s="19"/>
      <c r="V908" s="19"/>
      <c r="W908" s="19">
        <v>2546</v>
      </c>
      <c r="X908" s="19"/>
      <c r="Y908" s="19">
        <f t="shared" si="143"/>
        <v>0</v>
      </c>
      <c r="Z908" s="19"/>
      <c r="AA908" s="19"/>
      <c r="AB908" s="19">
        <f t="shared" si="144"/>
        <v>14223</v>
      </c>
      <c r="AC908" s="19">
        <f t="shared" si="145"/>
        <v>14223</v>
      </c>
      <c r="AD908" s="19">
        <f t="shared" si="146"/>
        <v>14223</v>
      </c>
      <c r="AE908" s="19" t="s">
        <v>53</v>
      </c>
      <c r="AF908" s="25">
        <v>13391.25</v>
      </c>
      <c r="AG908" s="31">
        <f t="shared" si="147"/>
        <v>6.21114533744049E-2</v>
      </c>
      <c r="AH908" t="e">
        <f ca="1">IF(_xlfn.XLOOKUP(D908,'参考（不要动）'!A:A,'参考（不要动）'!B:B)&lt;1,"无养老金")</f>
        <v>#NAME?</v>
      </c>
      <c r="AI908" t="e">
        <f>IF(_xlfn.XLOOKUP(D908,'参考（不要动）'!D:D,'参考（不要动）'!E:E)&lt;1,"无公益岗工资")</f>
        <v>#N/A</v>
      </c>
      <c r="AJ908" t="e">
        <f ca="1">IF(_xlfn.XLOOKUP(D908,'参考（不要动）'!G:G,'参考（不要动）'!H:H)&lt;1,"无其他工资")</f>
        <v>#NAME?</v>
      </c>
      <c r="AK908" t="b">
        <f>IF(_xlfn.XLOOKUP(D908,'参考（不要动）'!J:J,'参考（不要动）'!K:K)&lt;1,"无低保金")</f>
        <v>0</v>
      </c>
      <c r="AL908" t="e">
        <f>IF(_xlfn.XLOOKUP(D908,'参考（不要动）'!M:M,'参考（不要动）'!N:N)&lt;1,"无五保金")</f>
        <v>#N/A</v>
      </c>
      <c r="AM908" t="e">
        <f>IF(_xlfn.XLOOKUP(D908,'参考（不要动）'!P:P,'参考（不要动）'!Q:Q)&lt;1,"无产业奖励2000元")</f>
        <v>#N/A</v>
      </c>
      <c r="AN908" t="e">
        <f>_xlfn.XLOOKUP(D908,'参考（不要动）'!S:S,'参考（不要动）'!W:W)</f>
        <v>#N/A</v>
      </c>
      <c r="AO908" t="str">
        <f t="shared" si="148"/>
        <v>合格</v>
      </c>
      <c r="AP908" s="31" t="e">
        <f t="shared" si="149"/>
        <v>#DIV/0!</v>
      </c>
      <c r="AQ908" s="31" t="e">
        <f t="shared" si="140"/>
        <v>#DIV/0!</v>
      </c>
    </row>
    <row r="909" spans="1:43" ht="15">
      <c r="A909" s="18">
        <v>907</v>
      </c>
      <c r="B909" s="19" t="s">
        <v>3061</v>
      </c>
      <c r="C909" s="19" t="s">
        <v>3803</v>
      </c>
      <c r="D909" s="19" t="s">
        <v>3804</v>
      </c>
      <c r="E909" s="19" t="s">
        <v>3805</v>
      </c>
      <c r="F909" s="19" t="s">
        <v>3806</v>
      </c>
      <c r="G909" s="51" t="s">
        <v>3803</v>
      </c>
      <c r="H909" s="19">
        <v>4</v>
      </c>
      <c r="I909" s="19">
        <v>4</v>
      </c>
      <c r="J909" s="19" t="s">
        <v>47</v>
      </c>
      <c r="K909" s="19">
        <f t="shared" si="141"/>
        <v>43000</v>
      </c>
      <c r="L909" s="19"/>
      <c r="M909" s="19">
        <v>43000</v>
      </c>
      <c r="N909" s="19"/>
      <c r="O909" s="19">
        <f t="shared" si="142"/>
        <v>1251.4000000000001</v>
      </c>
      <c r="P909" s="19"/>
      <c r="Q909" s="19"/>
      <c r="R909" s="19"/>
      <c r="S909" s="19"/>
      <c r="T909" s="19"/>
      <c r="U909" s="19"/>
      <c r="V909" s="19"/>
      <c r="W909" s="19">
        <v>1251.4000000000001</v>
      </c>
      <c r="X909" s="19">
        <v>74700</v>
      </c>
      <c r="Y909" s="19">
        <f t="shared" si="143"/>
        <v>30750</v>
      </c>
      <c r="Z909" s="19">
        <v>30750</v>
      </c>
      <c r="AA909" s="19"/>
      <c r="AB909" s="19">
        <f t="shared" si="144"/>
        <v>118951.4</v>
      </c>
      <c r="AC909" s="19">
        <f t="shared" si="145"/>
        <v>88201.4</v>
      </c>
      <c r="AD909" s="19">
        <f t="shared" si="146"/>
        <v>22050.35</v>
      </c>
      <c r="AE909" s="19" t="s">
        <v>53</v>
      </c>
      <c r="AF909" s="25">
        <v>21947.51</v>
      </c>
      <c r="AG909" s="31">
        <f t="shared" si="147"/>
        <v>4.68572516882326E-3</v>
      </c>
      <c r="AH909" t="e">
        <f ca="1">IF(_xlfn.XLOOKUP(D909,'参考（不要动）'!A:A,'参考（不要动）'!B:B)&lt;1,"无养老金")</f>
        <v>#NAME?</v>
      </c>
      <c r="AI909" t="e">
        <f>IF(_xlfn.XLOOKUP(D909,'参考（不要动）'!D:D,'参考（不要动）'!E:E)&lt;1,"无公益岗工资")</f>
        <v>#N/A</v>
      </c>
      <c r="AJ909" t="e">
        <f ca="1">IF(_xlfn.XLOOKUP(D909,'参考（不要动）'!G:G,'参考（不要动）'!H:H)&lt;1,"无其他工资")</f>
        <v>#NAME?</v>
      </c>
      <c r="AK909" t="e">
        <f>IF(_xlfn.XLOOKUP(D909,'参考（不要动）'!J:J,'参考（不要动）'!K:K)&lt;1,"无低保金")</f>
        <v>#N/A</v>
      </c>
      <c r="AL909" t="e">
        <f>IF(_xlfn.XLOOKUP(D909,'参考（不要动）'!M:M,'参考（不要动）'!N:N)&lt;1,"无五保金")</f>
        <v>#N/A</v>
      </c>
      <c r="AM909" t="e">
        <f>IF(_xlfn.XLOOKUP(D909,'参考（不要动）'!P:P,'参考（不要动）'!Q:Q)&lt;1,"无产业奖励2000元")</f>
        <v>#N/A</v>
      </c>
      <c r="AN909" t="e">
        <f>_xlfn.XLOOKUP(D909,'参考（不要动）'!S:S,'参考（不要动）'!W:W)</f>
        <v>#N/A</v>
      </c>
      <c r="AO909" t="str">
        <f t="shared" si="148"/>
        <v>合格</v>
      </c>
      <c r="AP909" s="31">
        <f t="shared" si="149"/>
        <v>0.41164658634538198</v>
      </c>
      <c r="AQ909" s="31" t="str">
        <f t="shared" si="140"/>
        <v>合格</v>
      </c>
    </row>
    <row r="910" spans="1:43" ht="15">
      <c r="A910" s="18">
        <v>908</v>
      </c>
      <c r="B910" s="19" t="s">
        <v>3061</v>
      </c>
      <c r="C910" s="19" t="s">
        <v>3807</v>
      </c>
      <c r="D910" s="19" t="s">
        <v>3808</v>
      </c>
      <c r="E910" s="19" t="s">
        <v>3809</v>
      </c>
      <c r="F910" s="19" t="s">
        <v>3810</v>
      </c>
      <c r="G910" s="51" t="s">
        <v>3807</v>
      </c>
      <c r="H910" s="19">
        <v>5</v>
      </c>
      <c r="I910" s="19">
        <v>5</v>
      </c>
      <c r="J910" s="19" t="s">
        <v>47</v>
      </c>
      <c r="K910" s="19">
        <f t="shared" si="141"/>
        <v>60000</v>
      </c>
      <c r="L910" s="19"/>
      <c r="M910" s="19">
        <v>60000</v>
      </c>
      <c r="N910" s="19"/>
      <c r="O910" s="19">
        <f t="shared" si="142"/>
        <v>1820.98</v>
      </c>
      <c r="P910" s="19"/>
      <c r="Q910" s="19"/>
      <c r="R910" s="19"/>
      <c r="S910" s="19"/>
      <c r="T910" s="19"/>
      <c r="U910" s="19"/>
      <c r="V910" s="19"/>
      <c r="W910" s="19">
        <v>1820.98</v>
      </c>
      <c r="X910" s="19">
        <v>32760</v>
      </c>
      <c r="Y910" s="19">
        <f t="shared" si="143"/>
        <v>9100</v>
      </c>
      <c r="Z910" s="19">
        <v>9100</v>
      </c>
      <c r="AA910" s="19"/>
      <c r="AB910" s="19">
        <f t="shared" si="144"/>
        <v>94580.98</v>
      </c>
      <c r="AC910" s="19">
        <f t="shared" si="145"/>
        <v>85480.98</v>
      </c>
      <c r="AD910" s="19">
        <f t="shared" si="146"/>
        <v>17096.196</v>
      </c>
      <c r="AE910" s="19" t="s">
        <v>53</v>
      </c>
      <c r="AF910" s="25">
        <v>17072.02</v>
      </c>
      <c r="AG910" s="31">
        <f t="shared" si="147"/>
        <v>1.41611830351648E-3</v>
      </c>
      <c r="AH910" t="e">
        <f ca="1">IF(_xlfn.XLOOKUP(D910,'参考（不要动）'!A:A,'参考（不要动）'!B:B)&lt;1,"无养老金")</f>
        <v>#NAME?</v>
      </c>
      <c r="AI910" t="e">
        <f>IF(_xlfn.XLOOKUP(D910,'参考（不要动）'!D:D,'参考（不要动）'!E:E)&lt;1,"无公益岗工资")</f>
        <v>#N/A</v>
      </c>
      <c r="AJ910" t="e">
        <f ca="1">IF(_xlfn.XLOOKUP(D910,'参考（不要动）'!G:G,'参考（不要动）'!H:H)&lt;1,"无其他工资")</f>
        <v>#NAME?</v>
      </c>
      <c r="AK910" t="e">
        <f>IF(_xlfn.XLOOKUP(D910,'参考（不要动）'!J:J,'参考（不要动）'!K:K)&lt;1,"无低保金")</f>
        <v>#N/A</v>
      </c>
      <c r="AL910" t="e">
        <f>IF(_xlfn.XLOOKUP(D910,'参考（不要动）'!M:M,'参考（不要动）'!N:N)&lt;1,"无五保金")</f>
        <v>#N/A</v>
      </c>
      <c r="AM910" t="e">
        <f>IF(_xlfn.XLOOKUP(D910,'参考（不要动）'!P:P,'参考（不要动）'!Q:Q)&lt;1,"无产业奖励2000元")</f>
        <v>#N/A</v>
      </c>
      <c r="AN910" t="e">
        <f>_xlfn.XLOOKUP(D910,'参考（不要动）'!S:S,'参考（不要动）'!W:W)</f>
        <v>#N/A</v>
      </c>
      <c r="AO910" t="str">
        <f t="shared" si="148"/>
        <v>合格</v>
      </c>
      <c r="AP910" s="31">
        <f t="shared" si="149"/>
        <v>0.27777777777777801</v>
      </c>
      <c r="AQ910" s="31" t="str">
        <f t="shared" si="140"/>
        <v>合格</v>
      </c>
    </row>
    <row r="911" spans="1:43" ht="15">
      <c r="A911" s="18">
        <v>909</v>
      </c>
      <c r="B911" s="19" t="s">
        <v>3061</v>
      </c>
      <c r="C911" s="19" t="s">
        <v>3811</v>
      </c>
      <c r="D911" s="19" t="s">
        <v>3812</v>
      </c>
      <c r="E911" s="19" t="s">
        <v>3813</v>
      </c>
      <c r="F911" s="19" t="s">
        <v>3814</v>
      </c>
      <c r="G911" s="51" t="s">
        <v>3811</v>
      </c>
      <c r="H911" s="19">
        <v>3</v>
      </c>
      <c r="I911" s="19">
        <v>3</v>
      </c>
      <c r="J911" s="19" t="s">
        <v>47</v>
      </c>
      <c r="K911" s="19">
        <f t="shared" si="141"/>
        <v>11000</v>
      </c>
      <c r="L911" s="19"/>
      <c r="M911" s="19">
        <v>11000</v>
      </c>
      <c r="N911" s="19"/>
      <c r="O911" s="19">
        <f t="shared" si="142"/>
        <v>880.8</v>
      </c>
      <c r="P911" s="19"/>
      <c r="Q911" s="19"/>
      <c r="R911" s="19"/>
      <c r="S911" s="19"/>
      <c r="T911" s="19"/>
      <c r="U911" s="19"/>
      <c r="V911" s="19"/>
      <c r="W911" s="19">
        <v>880.8</v>
      </c>
      <c r="X911" s="19">
        <v>82500</v>
      </c>
      <c r="Y911" s="19">
        <f t="shared" si="143"/>
        <v>37500</v>
      </c>
      <c r="Z911" s="19">
        <v>37500</v>
      </c>
      <c r="AA911" s="19"/>
      <c r="AB911" s="19">
        <f t="shared" si="144"/>
        <v>94380.800000000003</v>
      </c>
      <c r="AC911" s="19">
        <f t="shared" si="145"/>
        <v>56880.800000000003</v>
      </c>
      <c r="AD911" s="19">
        <f t="shared" si="146"/>
        <v>18960.266666666699</v>
      </c>
      <c r="AE911" s="19" t="s">
        <v>53</v>
      </c>
      <c r="AF911" s="25">
        <v>18945.62</v>
      </c>
      <c r="AG911" s="31">
        <f t="shared" si="147"/>
        <v>7.7308985753436299E-4</v>
      </c>
      <c r="AH911" t="e">
        <f ca="1">IF(_xlfn.XLOOKUP(D911,'参考（不要动）'!A:A,'参考（不要动）'!B:B)&lt;1,"无养老金")</f>
        <v>#NAME?</v>
      </c>
      <c r="AI911" t="e">
        <f>IF(_xlfn.XLOOKUP(D911,'参考（不要动）'!D:D,'参考（不要动）'!E:E)&lt;1,"无公益岗工资")</f>
        <v>#N/A</v>
      </c>
      <c r="AJ911" t="e">
        <f ca="1">IF(_xlfn.XLOOKUP(D911,'参考（不要动）'!G:G,'参考（不要动）'!H:H)&lt;1,"无其他工资")</f>
        <v>#NAME?</v>
      </c>
      <c r="AK911" t="e">
        <f>IF(_xlfn.XLOOKUP(D911,'参考（不要动）'!J:J,'参考（不要动）'!K:K)&lt;1,"无低保金")</f>
        <v>#N/A</v>
      </c>
      <c r="AL911" t="e">
        <f>IF(_xlfn.XLOOKUP(D911,'参考（不要动）'!M:M,'参考（不要动）'!N:N)&lt;1,"无五保金")</f>
        <v>#N/A</v>
      </c>
      <c r="AM911" t="e">
        <f>IF(_xlfn.XLOOKUP(D911,'参考（不要动）'!P:P,'参考（不要动）'!Q:Q)&lt;1,"无产业奖励2000元")</f>
        <v>#N/A</v>
      </c>
      <c r="AN911" t="e">
        <f>_xlfn.XLOOKUP(D911,'参考（不要动）'!S:S,'参考（不要动）'!W:W)</f>
        <v>#N/A</v>
      </c>
      <c r="AO911" t="str">
        <f t="shared" si="148"/>
        <v>合格</v>
      </c>
      <c r="AP911" s="31">
        <f t="shared" si="149"/>
        <v>0.45454545454545497</v>
      </c>
      <c r="AQ911" s="31" t="str">
        <f t="shared" si="140"/>
        <v>合格</v>
      </c>
    </row>
    <row r="912" spans="1:43" ht="15">
      <c r="A912" s="18">
        <v>910</v>
      </c>
      <c r="B912" s="19" t="s">
        <v>3061</v>
      </c>
      <c r="C912" s="19" t="s">
        <v>3815</v>
      </c>
      <c r="D912" s="19" t="s">
        <v>3816</v>
      </c>
      <c r="E912" s="19" t="s">
        <v>3817</v>
      </c>
      <c r="F912" s="19" t="s">
        <v>3818</v>
      </c>
      <c r="G912" s="51" t="s">
        <v>3815</v>
      </c>
      <c r="H912" s="19">
        <v>1</v>
      </c>
      <c r="I912" s="19">
        <v>1</v>
      </c>
      <c r="J912" s="19" t="s">
        <v>47</v>
      </c>
      <c r="K912" s="19">
        <f t="shared" si="141"/>
        <v>0</v>
      </c>
      <c r="L912" s="19"/>
      <c r="M912" s="19"/>
      <c r="N912" s="19">
        <v>4550</v>
      </c>
      <c r="O912" s="19">
        <f t="shared" si="142"/>
        <v>14249.79</v>
      </c>
      <c r="P912" s="19">
        <v>4895</v>
      </c>
      <c r="Q912" s="19"/>
      <c r="R912" s="19">
        <v>7260</v>
      </c>
      <c r="S912" s="19"/>
      <c r="T912" s="19"/>
      <c r="U912" s="19"/>
      <c r="V912" s="19"/>
      <c r="W912" s="19">
        <v>2094.79</v>
      </c>
      <c r="X912" s="19"/>
      <c r="Y912" s="19">
        <f t="shared" si="143"/>
        <v>0</v>
      </c>
      <c r="Z912" s="19"/>
      <c r="AA912" s="19"/>
      <c r="AB912" s="19">
        <f t="shared" si="144"/>
        <v>18799.79</v>
      </c>
      <c r="AC912" s="19">
        <f t="shared" si="145"/>
        <v>18799.79</v>
      </c>
      <c r="AD912" s="19">
        <f t="shared" si="146"/>
        <v>18799.79</v>
      </c>
      <c r="AE912" s="19" t="s">
        <v>53</v>
      </c>
      <c r="AF912" s="25">
        <v>18583.259999999998</v>
      </c>
      <c r="AG912" s="31">
        <f t="shared" si="147"/>
        <v>1.1651884545553499E-2</v>
      </c>
      <c r="AH912" t="e">
        <f ca="1">IF(_xlfn.XLOOKUP(D912,'参考（不要动）'!A:A,'参考（不要动）'!B:B)&lt;1,"无养老金")</f>
        <v>#NAME?</v>
      </c>
      <c r="AI912" t="e">
        <f>IF(_xlfn.XLOOKUP(D912,'参考（不要动）'!D:D,'参考（不要动）'!E:E)&lt;1,"无公益岗工资")</f>
        <v>#N/A</v>
      </c>
      <c r="AJ912" t="e">
        <f ca="1">IF(_xlfn.XLOOKUP(D912,'参考（不要动）'!G:G,'参考（不要动）'!H:H)&lt;1,"无其他工资")</f>
        <v>#NAME?</v>
      </c>
      <c r="AK912" t="b">
        <f>IF(_xlfn.XLOOKUP(D912,'参考（不要动）'!J:J,'参考（不要动）'!K:K)&lt;1,"无低保金")</f>
        <v>0</v>
      </c>
      <c r="AL912" t="e">
        <f>IF(_xlfn.XLOOKUP(D912,'参考（不要动）'!M:M,'参考（不要动）'!N:N)&lt;1,"无五保金")</f>
        <v>#N/A</v>
      </c>
      <c r="AM912" t="e">
        <f>IF(_xlfn.XLOOKUP(D912,'参考（不要动）'!P:P,'参考（不要动）'!Q:Q)&lt;1,"无产业奖励2000元")</f>
        <v>#N/A</v>
      </c>
      <c r="AN912" t="e">
        <f>_xlfn.XLOOKUP(D912,'参考（不要动）'!S:S,'参考（不要动）'!W:W)</f>
        <v>#N/A</v>
      </c>
      <c r="AO912" t="str">
        <f t="shared" si="148"/>
        <v>合格</v>
      </c>
      <c r="AP912" s="31" t="e">
        <f t="shared" si="149"/>
        <v>#DIV/0!</v>
      </c>
      <c r="AQ912" s="31" t="e">
        <f t="shared" si="140"/>
        <v>#DIV/0!</v>
      </c>
    </row>
    <row r="913" spans="1:43" ht="15">
      <c r="A913" s="18">
        <v>911</v>
      </c>
      <c r="B913" s="19" t="s">
        <v>3061</v>
      </c>
      <c r="C913" s="19" t="s">
        <v>3819</v>
      </c>
      <c r="D913" s="19" t="s">
        <v>3820</v>
      </c>
      <c r="E913" s="19" t="s">
        <v>3821</v>
      </c>
      <c r="F913" s="19" t="s">
        <v>3822</v>
      </c>
      <c r="G913" s="51" t="s">
        <v>3819</v>
      </c>
      <c r="H913" s="19">
        <v>3</v>
      </c>
      <c r="I913" s="19">
        <v>3</v>
      </c>
      <c r="J913" s="19" t="s">
        <v>47</v>
      </c>
      <c r="K913" s="19">
        <f t="shared" si="141"/>
        <v>32500</v>
      </c>
      <c r="L913" s="19"/>
      <c r="M913" s="19">
        <v>32500</v>
      </c>
      <c r="N913" s="19">
        <v>6825</v>
      </c>
      <c r="O913" s="19">
        <f t="shared" si="142"/>
        <v>547.64</v>
      </c>
      <c r="P913" s="19"/>
      <c r="Q913" s="19"/>
      <c r="R913" s="19"/>
      <c r="S913" s="19"/>
      <c r="T913" s="19"/>
      <c r="U913" s="19"/>
      <c r="V913" s="19"/>
      <c r="W913" s="19">
        <v>547.64</v>
      </c>
      <c r="X913" s="19"/>
      <c r="Y913" s="19">
        <f t="shared" si="143"/>
        <v>0</v>
      </c>
      <c r="Z913" s="19"/>
      <c r="AA913" s="19"/>
      <c r="AB913" s="19">
        <f t="shared" si="144"/>
        <v>39872.639999999999</v>
      </c>
      <c r="AC913" s="19">
        <f t="shared" si="145"/>
        <v>39872.639999999999</v>
      </c>
      <c r="AD913" s="19">
        <f t="shared" si="146"/>
        <v>13290.88</v>
      </c>
      <c r="AE913" s="19" t="s">
        <v>53</v>
      </c>
      <c r="AF913" s="25">
        <v>13120.11</v>
      </c>
      <c r="AG913" s="31">
        <f t="shared" si="147"/>
        <v>1.30158969703759E-2</v>
      </c>
      <c r="AH913" t="e">
        <f ca="1">IF(_xlfn.XLOOKUP(D913,'参考（不要动）'!A:A,'参考（不要动）'!B:B)&lt;1,"无养老金")</f>
        <v>#NAME?</v>
      </c>
      <c r="AI913" t="e">
        <f>IF(_xlfn.XLOOKUP(D913,'参考（不要动）'!D:D,'参考（不要动）'!E:E)&lt;1,"无公益岗工资")</f>
        <v>#N/A</v>
      </c>
      <c r="AJ913" t="e">
        <f ca="1">IF(_xlfn.XLOOKUP(D913,'参考（不要动）'!G:G,'参考（不要动）'!H:H)&lt;1,"无其他工资")</f>
        <v>#NAME?</v>
      </c>
      <c r="AK913" t="e">
        <f>IF(_xlfn.XLOOKUP(D913,'参考（不要动）'!J:J,'参考（不要动）'!K:K)&lt;1,"无低保金")</f>
        <v>#N/A</v>
      </c>
      <c r="AL913" t="e">
        <f>IF(_xlfn.XLOOKUP(D913,'参考（不要动）'!M:M,'参考（不要动）'!N:N)&lt;1,"无五保金")</f>
        <v>#N/A</v>
      </c>
      <c r="AM913" t="e">
        <f>IF(_xlfn.XLOOKUP(D913,'参考（不要动）'!P:P,'参考（不要动）'!Q:Q)&lt;1,"无产业奖励2000元")</f>
        <v>#N/A</v>
      </c>
      <c r="AN913" t="e">
        <f>_xlfn.XLOOKUP(D913,'参考（不要动）'!S:S,'参考（不要动）'!W:W)</f>
        <v>#N/A</v>
      </c>
      <c r="AO913" t="str">
        <f t="shared" si="148"/>
        <v>合格</v>
      </c>
      <c r="AP913" s="31" t="e">
        <f t="shared" si="149"/>
        <v>#DIV/0!</v>
      </c>
      <c r="AQ913" s="31" t="e">
        <f t="shared" si="140"/>
        <v>#DIV/0!</v>
      </c>
    </row>
    <row r="914" spans="1:43" ht="15">
      <c r="A914" s="18">
        <v>912</v>
      </c>
      <c r="B914" s="19" t="s">
        <v>3061</v>
      </c>
      <c r="C914" s="19" t="s">
        <v>3823</v>
      </c>
      <c r="D914" s="19" t="s">
        <v>3824</v>
      </c>
      <c r="E914" s="19" t="s">
        <v>3825</v>
      </c>
      <c r="F914" s="19" t="s">
        <v>3826</v>
      </c>
      <c r="G914" s="51" t="s">
        <v>3823</v>
      </c>
      <c r="H914" s="19">
        <v>3</v>
      </c>
      <c r="I914" s="19">
        <v>3</v>
      </c>
      <c r="J914" s="19" t="s">
        <v>47</v>
      </c>
      <c r="K914" s="19">
        <f t="shared" si="141"/>
        <v>800</v>
      </c>
      <c r="L914" s="19"/>
      <c r="M914" s="19">
        <v>800</v>
      </c>
      <c r="N914" s="19"/>
      <c r="O914" s="19">
        <f t="shared" si="142"/>
        <v>2051.9699999999998</v>
      </c>
      <c r="P914" s="19"/>
      <c r="Q914" s="19"/>
      <c r="R914" s="19"/>
      <c r="S914" s="19"/>
      <c r="T914" s="19"/>
      <c r="U914" s="19"/>
      <c r="V914" s="19"/>
      <c r="W914" s="19">
        <v>2051.9699999999998</v>
      </c>
      <c r="X914" s="19">
        <v>210000</v>
      </c>
      <c r="Y914" s="19">
        <f t="shared" si="143"/>
        <v>107350</v>
      </c>
      <c r="Z914" s="19">
        <v>107350</v>
      </c>
      <c r="AA914" s="19"/>
      <c r="AB914" s="19">
        <f t="shared" si="144"/>
        <v>212851.97</v>
      </c>
      <c r="AC914" s="19">
        <f t="shared" si="145"/>
        <v>105501.97</v>
      </c>
      <c r="AD914" s="19">
        <f t="shared" si="146"/>
        <v>35167.323333333297</v>
      </c>
      <c r="AE914" s="19" t="s">
        <v>53</v>
      </c>
      <c r="AF914" s="25">
        <v>35070.06</v>
      </c>
      <c r="AG914" s="31">
        <f t="shared" si="147"/>
        <v>2.7734008249001999E-3</v>
      </c>
      <c r="AH914" t="e">
        <f ca="1">IF(_xlfn.XLOOKUP(D914,'参考（不要动）'!A:A,'参考（不要动）'!B:B)&lt;1,"无养老金")</f>
        <v>#NAME?</v>
      </c>
      <c r="AI914" t="e">
        <f>IF(_xlfn.XLOOKUP(D914,'参考（不要动）'!D:D,'参考（不要动）'!E:E)&lt;1,"无公益岗工资")</f>
        <v>#N/A</v>
      </c>
      <c r="AJ914" t="e">
        <f ca="1">IF(_xlfn.XLOOKUP(D914,'参考（不要动）'!G:G,'参考（不要动）'!H:H)&lt;1,"无其他工资")</f>
        <v>#NAME?</v>
      </c>
      <c r="AK914" t="e">
        <f>IF(_xlfn.XLOOKUP(D914,'参考（不要动）'!J:J,'参考（不要动）'!K:K)&lt;1,"无低保金")</f>
        <v>#N/A</v>
      </c>
      <c r="AL914" t="e">
        <f>IF(_xlfn.XLOOKUP(D914,'参考（不要动）'!M:M,'参考（不要动）'!N:N)&lt;1,"无五保金")</f>
        <v>#N/A</v>
      </c>
      <c r="AM914" t="e">
        <f>IF(_xlfn.XLOOKUP(D914,'参考（不要动）'!P:P,'参考（不要动）'!Q:Q)&lt;1,"无产业奖励2000元")</f>
        <v>#N/A</v>
      </c>
      <c r="AN914" t="e">
        <f>_xlfn.XLOOKUP(D914,'参考（不要动）'!S:S,'参考（不要动）'!W:W)</f>
        <v>#N/A</v>
      </c>
      <c r="AO914" t="str">
        <f t="shared" si="148"/>
        <v>合格</v>
      </c>
      <c r="AP914" s="31">
        <f t="shared" si="149"/>
        <v>0.51119047619047597</v>
      </c>
      <c r="AQ914" s="31" t="str">
        <f t="shared" si="140"/>
        <v>合格</v>
      </c>
    </row>
    <row r="915" spans="1:43" ht="15">
      <c r="A915" s="18">
        <v>913</v>
      </c>
      <c r="B915" s="19" t="s">
        <v>3061</v>
      </c>
      <c r="C915" s="19" t="s">
        <v>3827</v>
      </c>
      <c r="D915" s="19" t="s">
        <v>3828</v>
      </c>
      <c r="E915" s="19" t="s">
        <v>3829</v>
      </c>
      <c r="F915" s="19" t="s">
        <v>3830</v>
      </c>
      <c r="G915" s="51" t="s">
        <v>3827</v>
      </c>
      <c r="H915" s="19">
        <v>3</v>
      </c>
      <c r="I915" s="19">
        <v>3</v>
      </c>
      <c r="J915" s="19" t="s">
        <v>47</v>
      </c>
      <c r="K915" s="19">
        <f t="shared" si="141"/>
        <v>3100</v>
      </c>
      <c r="L915" s="19"/>
      <c r="M915" s="19">
        <v>3100</v>
      </c>
      <c r="N915" s="19">
        <v>12000</v>
      </c>
      <c r="O915" s="19">
        <f t="shared" si="142"/>
        <v>27657.39</v>
      </c>
      <c r="P915" s="19">
        <v>12885</v>
      </c>
      <c r="Q915" s="19"/>
      <c r="R915" s="19">
        <v>12240</v>
      </c>
      <c r="S915" s="19"/>
      <c r="T915" s="19"/>
      <c r="U915" s="19"/>
      <c r="V915" s="19"/>
      <c r="W915" s="19">
        <v>2532.39</v>
      </c>
      <c r="X915" s="19"/>
      <c r="Y915" s="19">
        <f t="shared" si="143"/>
        <v>0</v>
      </c>
      <c r="Z915" s="19"/>
      <c r="AA915" s="19"/>
      <c r="AB915" s="19">
        <f t="shared" si="144"/>
        <v>42757.39</v>
      </c>
      <c r="AC915" s="19">
        <f t="shared" si="145"/>
        <v>42757.39</v>
      </c>
      <c r="AD915" s="19">
        <f t="shared" si="146"/>
        <v>14252.4633333333</v>
      </c>
      <c r="AE915" s="19" t="s">
        <v>48</v>
      </c>
      <c r="AF915" s="25">
        <v>14032.67</v>
      </c>
      <c r="AG915" s="31">
        <f t="shared" si="147"/>
        <v>1.5662973142908699E-2</v>
      </c>
      <c r="AH915" t="e">
        <f ca="1">IF(_xlfn.XLOOKUP(D915,'参考（不要动）'!A:A,'参考（不要动）'!B:B)&lt;1,"无养老金")</f>
        <v>#NAME?</v>
      </c>
      <c r="AI915" t="e">
        <f>IF(_xlfn.XLOOKUP(D915,'参考（不要动）'!D:D,'参考（不要动）'!E:E)&lt;1,"无公益岗工资")</f>
        <v>#N/A</v>
      </c>
      <c r="AJ915" t="e">
        <f ca="1">IF(_xlfn.XLOOKUP(D915,'参考（不要动）'!G:G,'参考（不要动）'!H:H)&lt;1,"无其他工资")</f>
        <v>#NAME?</v>
      </c>
      <c r="AK915" t="b">
        <f>IF(_xlfn.XLOOKUP(D915,'参考（不要动）'!J:J,'参考（不要动）'!K:K)&lt;1,"无低保金")</f>
        <v>0</v>
      </c>
      <c r="AL915" t="e">
        <f>IF(_xlfn.XLOOKUP(D915,'参考（不要动）'!M:M,'参考（不要动）'!N:N)&lt;1,"无五保金")</f>
        <v>#N/A</v>
      </c>
      <c r="AM915" t="e">
        <f>IF(_xlfn.XLOOKUP(D915,'参考（不要动）'!P:P,'参考（不要动）'!Q:Q)&lt;1,"无产业奖励2000元")</f>
        <v>#N/A</v>
      </c>
      <c r="AN915" t="e">
        <f>_xlfn.XLOOKUP(D915,'参考（不要动）'!S:S,'参考（不要动）'!W:W)</f>
        <v>#N/A</v>
      </c>
      <c r="AO915" t="str">
        <f t="shared" si="148"/>
        <v>合格</v>
      </c>
      <c r="AP915" s="31" t="e">
        <f t="shared" si="149"/>
        <v>#DIV/0!</v>
      </c>
      <c r="AQ915" s="31" t="e">
        <f t="shared" si="140"/>
        <v>#DIV/0!</v>
      </c>
    </row>
    <row r="916" spans="1:43" ht="15">
      <c r="A916" s="18">
        <v>914</v>
      </c>
      <c r="B916" s="19" t="s">
        <v>3061</v>
      </c>
      <c r="C916" s="19" t="s">
        <v>3831</v>
      </c>
      <c r="D916" s="19" t="s">
        <v>3832</v>
      </c>
      <c r="E916" s="19" t="s">
        <v>3833</v>
      </c>
      <c r="F916" s="19" t="s">
        <v>1525</v>
      </c>
      <c r="G916" s="51" t="s">
        <v>3831</v>
      </c>
      <c r="H916" s="19">
        <v>1</v>
      </c>
      <c r="I916" s="19">
        <v>1</v>
      </c>
      <c r="J916" s="19" t="s">
        <v>47</v>
      </c>
      <c r="K916" s="19">
        <f t="shared" si="141"/>
        <v>0</v>
      </c>
      <c r="L916" s="19"/>
      <c r="M916" s="19"/>
      <c r="N916" s="19">
        <v>4550</v>
      </c>
      <c r="O916" s="19">
        <f t="shared" si="142"/>
        <v>10565.92</v>
      </c>
      <c r="P916" s="19">
        <v>4895</v>
      </c>
      <c r="Q916" s="19"/>
      <c r="R916" s="19">
        <v>1920</v>
      </c>
      <c r="S916" s="19"/>
      <c r="T916" s="19"/>
      <c r="U916" s="19"/>
      <c r="V916" s="19"/>
      <c r="W916" s="19">
        <v>3750.92</v>
      </c>
      <c r="X916" s="19"/>
      <c r="Y916" s="19">
        <f t="shared" si="143"/>
        <v>0</v>
      </c>
      <c r="Z916" s="19"/>
      <c r="AA916" s="19"/>
      <c r="AB916" s="19">
        <f t="shared" si="144"/>
        <v>15115.92</v>
      </c>
      <c r="AC916" s="19">
        <f t="shared" si="145"/>
        <v>15115.92</v>
      </c>
      <c r="AD916" s="19">
        <f t="shared" si="146"/>
        <v>15115.92</v>
      </c>
      <c r="AE916" s="19" t="s">
        <v>53</v>
      </c>
      <c r="AF916" s="25">
        <v>12173.16</v>
      </c>
      <c r="AG916" s="32">
        <f t="shared" si="147"/>
        <v>0.24174166773458999</v>
      </c>
      <c r="AH916" t="e">
        <f ca="1">IF(_xlfn.XLOOKUP(D916,'参考（不要动）'!A:A,'参考（不要动）'!B:B)&lt;1,"无养老金")</f>
        <v>#NAME?</v>
      </c>
      <c r="AI916" t="e">
        <f>IF(_xlfn.XLOOKUP(D916,'参考（不要动）'!D:D,'参考（不要动）'!E:E)&lt;1,"无公益岗工资")</f>
        <v>#N/A</v>
      </c>
      <c r="AJ916" t="e">
        <f ca="1">IF(_xlfn.XLOOKUP(D916,'参考（不要动）'!G:G,'参考（不要动）'!H:H)&lt;1,"无其他工资")</f>
        <v>#NAME?</v>
      </c>
      <c r="AK916" t="b">
        <f>IF(_xlfn.XLOOKUP(D916,'参考（不要动）'!J:J,'参考（不要动）'!K:K)&lt;1,"无低保金")</f>
        <v>0</v>
      </c>
      <c r="AL916" t="e">
        <f>IF(_xlfn.XLOOKUP(D916,'参考（不要动）'!M:M,'参考（不要动）'!N:N)&lt;1,"无五保金")</f>
        <v>#N/A</v>
      </c>
      <c r="AM916" t="e">
        <f>IF(_xlfn.XLOOKUP(D916,'参考（不要动）'!P:P,'参考（不要动）'!Q:Q)&lt;1,"无产业奖励2000元")</f>
        <v>#N/A</v>
      </c>
      <c r="AN916" t="e">
        <f>_xlfn.XLOOKUP(D916,'参考（不要动）'!S:S,'参考（不要动）'!W:W)</f>
        <v>#N/A</v>
      </c>
      <c r="AO916" t="str">
        <f t="shared" si="148"/>
        <v>合格</v>
      </c>
      <c r="AP916" s="31" t="e">
        <f t="shared" si="149"/>
        <v>#DIV/0!</v>
      </c>
      <c r="AQ916" s="31" t="e">
        <f t="shared" si="140"/>
        <v>#DIV/0!</v>
      </c>
    </row>
    <row r="917" spans="1:43" ht="15">
      <c r="A917" s="18">
        <v>915</v>
      </c>
      <c r="B917" s="19" t="s">
        <v>3061</v>
      </c>
      <c r="C917" s="19" t="s">
        <v>3834</v>
      </c>
      <c r="D917" s="19" t="s">
        <v>3835</v>
      </c>
      <c r="E917" s="19" t="s">
        <v>3836</v>
      </c>
      <c r="F917" s="19" t="s">
        <v>3837</v>
      </c>
      <c r="G917" s="51" t="s">
        <v>3834</v>
      </c>
      <c r="H917" s="19">
        <v>3</v>
      </c>
      <c r="I917" s="19">
        <v>3</v>
      </c>
      <c r="J917" s="19" t="s">
        <v>47</v>
      </c>
      <c r="K917" s="19">
        <f t="shared" si="141"/>
        <v>20600</v>
      </c>
      <c r="L917" s="19"/>
      <c r="M917" s="19">
        <v>20600</v>
      </c>
      <c r="N917" s="19"/>
      <c r="O917" s="19">
        <f t="shared" si="142"/>
        <v>1945.94</v>
      </c>
      <c r="P917" s="19"/>
      <c r="Q917" s="19"/>
      <c r="R917" s="19"/>
      <c r="S917" s="19"/>
      <c r="T917" s="19"/>
      <c r="U917" s="19"/>
      <c r="V917" s="19"/>
      <c r="W917" s="19">
        <v>1945.94</v>
      </c>
      <c r="X917" s="19">
        <v>85500</v>
      </c>
      <c r="Y917" s="19">
        <f t="shared" si="143"/>
        <v>46700</v>
      </c>
      <c r="Z917" s="19">
        <v>46700</v>
      </c>
      <c r="AA917" s="19"/>
      <c r="AB917" s="19">
        <f t="shared" si="144"/>
        <v>108045.94</v>
      </c>
      <c r="AC917" s="19">
        <f t="shared" si="145"/>
        <v>61345.94</v>
      </c>
      <c r="AD917" s="19">
        <f t="shared" si="146"/>
        <v>20448.6466666667</v>
      </c>
      <c r="AE917" s="19" t="s">
        <v>53</v>
      </c>
      <c r="AF917" s="25">
        <v>20409.830000000002</v>
      </c>
      <c r="AG917" s="31">
        <f t="shared" si="147"/>
        <v>1.90186134165245E-3</v>
      </c>
      <c r="AH917" t="e">
        <f ca="1">IF(_xlfn.XLOOKUP(D917,'参考（不要动）'!A:A,'参考（不要动）'!B:B)&lt;1,"无养老金")</f>
        <v>#NAME?</v>
      </c>
      <c r="AI917" t="e">
        <f>IF(_xlfn.XLOOKUP(D917,'参考（不要动）'!D:D,'参考（不要动）'!E:E)&lt;1,"无公益岗工资")</f>
        <v>#N/A</v>
      </c>
      <c r="AJ917" t="e">
        <f ca="1">IF(_xlfn.XLOOKUP(D917,'参考（不要动）'!G:G,'参考（不要动）'!H:H)&lt;1,"无其他工资")</f>
        <v>#NAME?</v>
      </c>
      <c r="AK917" t="e">
        <f>IF(_xlfn.XLOOKUP(D917,'参考（不要动）'!J:J,'参考（不要动）'!K:K)&lt;1,"无低保金")</f>
        <v>#N/A</v>
      </c>
      <c r="AL917" t="e">
        <f>IF(_xlfn.XLOOKUP(D917,'参考（不要动）'!M:M,'参考（不要动）'!N:N)&lt;1,"无五保金")</f>
        <v>#N/A</v>
      </c>
      <c r="AM917" t="e">
        <f>IF(_xlfn.XLOOKUP(D917,'参考（不要动）'!P:P,'参考（不要动）'!Q:Q)&lt;1,"无产业奖励2000元")</f>
        <v>#N/A</v>
      </c>
      <c r="AN917" t="e">
        <f>_xlfn.XLOOKUP(D917,'参考（不要动）'!S:S,'参考（不要动）'!W:W)</f>
        <v>#N/A</v>
      </c>
      <c r="AO917" t="str">
        <f t="shared" si="148"/>
        <v>合格</v>
      </c>
      <c r="AP917" s="31">
        <f t="shared" si="149"/>
        <v>0.54619883040935702</v>
      </c>
      <c r="AQ917" s="31" t="str">
        <f t="shared" si="140"/>
        <v>合格</v>
      </c>
    </row>
    <row r="918" spans="1:43" ht="15">
      <c r="A918" s="18">
        <v>916</v>
      </c>
      <c r="B918" s="19" t="s">
        <v>3061</v>
      </c>
      <c r="C918" s="19" t="s">
        <v>3838</v>
      </c>
      <c r="D918" s="19" t="s">
        <v>3839</v>
      </c>
      <c r="E918" s="19" t="s">
        <v>3840</v>
      </c>
      <c r="F918" s="19" t="s">
        <v>1606</v>
      </c>
      <c r="G918" s="51" t="s">
        <v>3838</v>
      </c>
      <c r="H918" s="19">
        <v>4</v>
      </c>
      <c r="I918" s="19">
        <v>4</v>
      </c>
      <c r="J918" s="19" t="s">
        <v>47</v>
      </c>
      <c r="K918" s="19">
        <f t="shared" si="141"/>
        <v>100000</v>
      </c>
      <c r="L918" s="19"/>
      <c r="M918" s="19">
        <v>100000</v>
      </c>
      <c r="N918" s="19">
        <v>10920</v>
      </c>
      <c r="O918" s="19">
        <f t="shared" si="142"/>
        <v>1568.75</v>
      </c>
      <c r="P918" s="19"/>
      <c r="Q918" s="19"/>
      <c r="R918" s="19"/>
      <c r="S918" s="19"/>
      <c r="T918" s="19"/>
      <c r="U918" s="19"/>
      <c r="V918" s="19"/>
      <c r="W918" s="19">
        <v>1568.75</v>
      </c>
      <c r="X918" s="19"/>
      <c r="Y918" s="19">
        <f t="shared" si="143"/>
        <v>0</v>
      </c>
      <c r="Z918" s="19"/>
      <c r="AA918" s="19"/>
      <c r="AB918" s="19">
        <f t="shared" si="144"/>
        <v>112488.75</v>
      </c>
      <c r="AC918" s="19">
        <f t="shared" si="145"/>
        <v>112488.75</v>
      </c>
      <c r="AD918" s="19">
        <f t="shared" si="146"/>
        <v>28122.1875</v>
      </c>
      <c r="AE918" s="19" t="s">
        <v>53</v>
      </c>
      <c r="AF918" s="25">
        <v>28084.76</v>
      </c>
      <c r="AG918" s="31">
        <f t="shared" si="147"/>
        <v>1.3326622695013801E-3</v>
      </c>
      <c r="AH918" t="e">
        <f ca="1">IF(_xlfn.XLOOKUP(D918,'参考（不要动）'!A:A,'参考（不要动）'!B:B)&lt;1,"无养老金")</f>
        <v>#NAME?</v>
      </c>
      <c r="AI918" t="e">
        <f>IF(_xlfn.XLOOKUP(D918,'参考（不要动）'!D:D,'参考（不要动）'!E:E)&lt;1,"无公益岗工资")</f>
        <v>#N/A</v>
      </c>
      <c r="AJ918" t="e">
        <f ca="1">IF(_xlfn.XLOOKUP(D918,'参考（不要动）'!G:G,'参考（不要动）'!H:H)&lt;1,"无其他工资")</f>
        <v>#NAME?</v>
      </c>
      <c r="AK918" t="e">
        <f>IF(_xlfn.XLOOKUP(D918,'参考（不要动）'!J:J,'参考（不要动）'!K:K)&lt;1,"无低保金")</f>
        <v>#N/A</v>
      </c>
      <c r="AL918" t="e">
        <f>IF(_xlfn.XLOOKUP(D918,'参考（不要动）'!M:M,'参考（不要动）'!N:N)&lt;1,"无五保金")</f>
        <v>#N/A</v>
      </c>
      <c r="AM918" t="e">
        <f>IF(_xlfn.XLOOKUP(D918,'参考（不要动）'!P:P,'参考（不要动）'!Q:Q)&lt;1,"无产业奖励2000元")</f>
        <v>#N/A</v>
      </c>
      <c r="AN918" t="e">
        <f>_xlfn.XLOOKUP(D918,'参考（不要动）'!S:S,'参考（不要动）'!W:W)</f>
        <v>#N/A</v>
      </c>
      <c r="AO918" t="str">
        <f t="shared" si="148"/>
        <v>合格</v>
      </c>
      <c r="AP918" s="31" t="e">
        <f t="shared" si="149"/>
        <v>#DIV/0!</v>
      </c>
      <c r="AQ918" s="31" t="e">
        <f t="shared" si="140"/>
        <v>#DIV/0!</v>
      </c>
    </row>
    <row r="919" spans="1:43" ht="15">
      <c r="A919" s="18">
        <v>917</v>
      </c>
      <c r="B919" s="19" t="s">
        <v>3061</v>
      </c>
      <c r="C919" s="19" t="s">
        <v>3841</v>
      </c>
      <c r="D919" s="19" t="s">
        <v>3842</v>
      </c>
      <c r="E919" s="19" t="s">
        <v>3843</v>
      </c>
      <c r="F919" s="19" t="s">
        <v>3844</v>
      </c>
      <c r="G919" s="51" t="s">
        <v>3841</v>
      </c>
      <c r="H919" s="19">
        <v>6</v>
      </c>
      <c r="I919" s="19">
        <v>6</v>
      </c>
      <c r="J919" s="19" t="s">
        <v>47</v>
      </c>
      <c r="K919" s="19">
        <f t="shared" si="141"/>
        <v>0</v>
      </c>
      <c r="L919" s="19"/>
      <c r="M919" s="19"/>
      <c r="N919" s="19"/>
      <c r="O919" s="19">
        <f t="shared" si="142"/>
        <v>5746.79</v>
      </c>
      <c r="P919" s="19"/>
      <c r="Q919" s="19"/>
      <c r="R919" s="19">
        <v>3045</v>
      </c>
      <c r="S919" s="19"/>
      <c r="T919" s="19"/>
      <c r="U919" s="19"/>
      <c r="V919" s="19"/>
      <c r="W919" s="19">
        <v>2701.79</v>
      </c>
      <c r="X919" s="19">
        <v>155200</v>
      </c>
      <c r="Y919" s="19">
        <f t="shared" si="143"/>
        <v>61000</v>
      </c>
      <c r="Z919" s="19">
        <v>61000</v>
      </c>
      <c r="AA919" s="19"/>
      <c r="AB919" s="19">
        <f t="shared" si="144"/>
        <v>160946.79</v>
      </c>
      <c r="AC919" s="19">
        <f t="shared" si="145"/>
        <v>99946.79</v>
      </c>
      <c r="AD919" s="19">
        <f t="shared" si="146"/>
        <v>16657.7983333333</v>
      </c>
      <c r="AE919" s="19" t="s">
        <v>53</v>
      </c>
      <c r="AF919" s="25">
        <v>16558.84</v>
      </c>
      <c r="AG919" s="31">
        <f t="shared" si="147"/>
        <v>5.9761633866441998E-3</v>
      </c>
      <c r="AH919" t="e">
        <f ca="1">IF(_xlfn.XLOOKUP(D919,'参考（不要动）'!A:A,'参考（不要动）'!B:B)&lt;1,"无养老金")</f>
        <v>#NAME?</v>
      </c>
      <c r="AI919" t="e">
        <f>IF(_xlfn.XLOOKUP(D919,'参考（不要动）'!D:D,'参考（不要动）'!E:E)&lt;1,"无公益岗工资")</f>
        <v>#N/A</v>
      </c>
      <c r="AJ919" t="e">
        <f ca="1">IF(_xlfn.XLOOKUP(D919,'参考（不要动）'!G:G,'参考（不要动）'!H:H)&lt;1,"无其他工资")</f>
        <v>#NAME?</v>
      </c>
      <c r="AK919" t="e">
        <f>IF(_xlfn.XLOOKUP(D919,'参考（不要动）'!J:J,'参考（不要动）'!K:K)&lt;1,"无低保金")</f>
        <v>#N/A</v>
      </c>
      <c r="AL919" t="e">
        <f>IF(_xlfn.XLOOKUP(D919,'参考（不要动）'!M:M,'参考（不要动）'!N:N)&lt;1,"无五保金")</f>
        <v>#N/A</v>
      </c>
      <c r="AM919" t="e">
        <f>IF(_xlfn.XLOOKUP(D919,'参考（不要动）'!P:P,'参考（不要动）'!Q:Q)&lt;1,"无产业奖励2000元")</f>
        <v>#N/A</v>
      </c>
      <c r="AN919" t="e">
        <f>_xlfn.XLOOKUP(D919,'参考（不要动）'!S:S,'参考（不要动）'!W:W)</f>
        <v>#N/A</v>
      </c>
      <c r="AO919" t="str">
        <f t="shared" si="148"/>
        <v>合格</v>
      </c>
      <c r="AP919" s="31">
        <f t="shared" si="149"/>
        <v>0.393041237113402</v>
      </c>
      <c r="AQ919" s="31" t="str">
        <f t="shared" si="140"/>
        <v>合格</v>
      </c>
    </row>
    <row r="920" spans="1:43" ht="15">
      <c r="A920" s="18">
        <v>918</v>
      </c>
      <c r="B920" s="19" t="s">
        <v>3061</v>
      </c>
      <c r="C920" s="19" t="s">
        <v>3845</v>
      </c>
      <c r="D920" s="19" t="s">
        <v>3846</v>
      </c>
      <c r="E920" s="19" t="s">
        <v>3847</v>
      </c>
      <c r="F920" s="19" t="s">
        <v>3848</v>
      </c>
      <c r="G920" s="51" t="s">
        <v>3849</v>
      </c>
      <c r="H920" s="19">
        <v>3</v>
      </c>
      <c r="I920" s="19">
        <v>3</v>
      </c>
      <c r="J920" s="19" t="s">
        <v>47</v>
      </c>
      <c r="K920" s="19">
        <f t="shared" si="141"/>
        <v>24000</v>
      </c>
      <c r="L920" s="19"/>
      <c r="M920" s="19">
        <v>24000</v>
      </c>
      <c r="N920" s="19"/>
      <c r="O920" s="19">
        <f t="shared" si="142"/>
        <v>8329.6</v>
      </c>
      <c r="P920" s="19">
        <v>4295</v>
      </c>
      <c r="Q920" s="19"/>
      <c r="R920" s="19"/>
      <c r="S920" s="19"/>
      <c r="T920" s="19"/>
      <c r="U920" s="19"/>
      <c r="V920" s="19"/>
      <c r="W920" s="19">
        <v>4034.6</v>
      </c>
      <c r="X920" s="19">
        <v>105000</v>
      </c>
      <c r="Y920" s="19">
        <f t="shared" si="143"/>
        <v>43000</v>
      </c>
      <c r="Z920" s="19">
        <v>43000</v>
      </c>
      <c r="AA920" s="19"/>
      <c r="AB920" s="19">
        <f t="shared" si="144"/>
        <v>137329.60000000001</v>
      </c>
      <c r="AC920" s="19">
        <f t="shared" si="145"/>
        <v>94329.600000000006</v>
      </c>
      <c r="AD920" s="19">
        <f t="shared" si="146"/>
        <v>31443.200000000001</v>
      </c>
      <c r="AE920" s="19" t="s">
        <v>53</v>
      </c>
      <c r="AF920" s="25">
        <v>31142.68</v>
      </c>
      <c r="AG920" s="31">
        <f t="shared" si="147"/>
        <v>9.6497796592971592E-3</v>
      </c>
      <c r="AH920" t="e">
        <f ca="1">IF(_xlfn.XLOOKUP(D920,'参考（不要动）'!A:A,'参考（不要动）'!B:B)&lt;1,"无养老金")</f>
        <v>#NAME?</v>
      </c>
      <c r="AI920" t="e">
        <f>IF(_xlfn.XLOOKUP(D920,'参考（不要动）'!D:D,'参考（不要动）'!E:E)&lt;1,"无公益岗工资")</f>
        <v>#N/A</v>
      </c>
      <c r="AJ920" t="e">
        <f ca="1">IF(_xlfn.XLOOKUP(D920,'参考（不要动）'!G:G,'参考（不要动）'!H:H)&lt;1,"无其他工资")</f>
        <v>#NAME?</v>
      </c>
      <c r="AK920" t="b">
        <f>IF(_xlfn.XLOOKUP(D920,'参考（不要动）'!J:J,'参考（不要动）'!K:K)&lt;1,"无低保金")</f>
        <v>0</v>
      </c>
      <c r="AL920" t="e">
        <f>IF(_xlfn.XLOOKUP(D920,'参考（不要动）'!M:M,'参考（不要动）'!N:N)&lt;1,"无五保金")</f>
        <v>#N/A</v>
      </c>
      <c r="AM920" t="e">
        <f>IF(_xlfn.XLOOKUP(D920,'参考（不要动）'!P:P,'参考（不要动）'!Q:Q)&lt;1,"无产业奖励2000元")</f>
        <v>#N/A</v>
      </c>
      <c r="AN920" t="e">
        <f>_xlfn.XLOOKUP(D920,'参考（不要动）'!S:S,'参考（不要动）'!W:W)</f>
        <v>#N/A</v>
      </c>
      <c r="AO920" t="str">
        <f t="shared" si="148"/>
        <v>合格</v>
      </c>
      <c r="AP920" s="31">
        <f t="shared" si="149"/>
        <v>0.40952380952381001</v>
      </c>
      <c r="AQ920" s="31" t="str">
        <f t="shared" si="140"/>
        <v>合格</v>
      </c>
    </row>
    <row r="921" spans="1:43" ht="15">
      <c r="A921" s="18">
        <v>919</v>
      </c>
      <c r="B921" s="19" t="s">
        <v>3061</v>
      </c>
      <c r="C921" s="19" t="s">
        <v>3850</v>
      </c>
      <c r="D921" s="19" t="s">
        <v>3851</v>
      </c>
      <c r="E921" s="19" t="s">
        <v>3852</v>
      </c>
      <c r="F921" s="19" t="s">
        <v>3853</v>
      </c>
      <c r="G921" s="51" t="s">
        <v>3850</v>
      </c>
      <c r="H921" s="19">
        <v>2</v>
      </c>
      <c r="I921" s="19">
        <v>2</v>
      </c>
      <c r="J921" s="19" t="s">
        <v>47</v>
      </c>
      <c r="K921" s="19">
        <f t="shared" si="141"/>
        <v>6000</v>
      </c>
      <c r="L921" s="19"/>
      <c r="M921" s="19">
        <v>6000</v>
      </c>
      <c r="N921" s="19"/>
      <c r="O921" s="19">
        <f t="shared" si="142"/>
        <v>2680.55</v>
      </c>
      <c r="P921" s="19"/>
      <c r="Q921" s="19"/>
      <c r="R921" s="19"/>
      <c r="S921" s="19"/>
      <c r="T921" s="19"/>
      <c r="U921" s="19"/>
      <c r="V921" s="19"/>
      <c r="W921" s="19">
        <v>2680.55</v>
      </c>
      <c r="X921" s="19">
        <v>42500</v>
      </c>
      <c r="Y921" s="19">
        <f t="shared" si="143"/>
        <v>15000</v>
      </c>
      <c r="Z921" s="19">
        <v>15000</v>
      </c>
      <c r="AA921" s="19"/>
      <c r="AB921" s="19">
        <f t="shared" si="144"/>
        <v>51180.55</v>
      </c>
      <c r="AC921" s="19">
        <f t="shared" si="145"/>
        <v>36180.550000000003</v>
      </c>
      <c r="AD921" s="19">
        <f t="shared" si="146"/>
        <v>18090.275000000001</v>
      </c>
      <c r="AE921" s="19" t="s">
        <v>53</v>
      </c>
      <c r="AF921" s="25">
        <v>18008</v>
      </c>
      <c r="AG921" s="31">
        <f t="shared" si="147"/>
        <v>4.5688027543314899E-3</v>
      </c>
      <c r="AH921" t="e">
        <f ca="1">IF(_xlfn.XLOOKUP(D921,'参考（不要动）'!A:A,'参考（不要动）'!B:B)&lt;1,"无养老金")</f>
        <v>#NAME?</v>
      </c>
      <c r="AI921" t="e">
        <f>IF(_xlfn.XLOOKUP(D921,'参考（不要动）'!D:D,'参考（不要动）'!E:E)&lt;1,"无公益岗工资")</f>
        <v>#N/A</v>
      </c>
      <c r="AJ921" t="e">
        <f ca="1">IF(_xlfn.XLOOKUP(D921,'参考（不要动）'!G:G,'参考（不要动）'!H:H)&lt;1,"无其他工资")</f>
        <v>#NAME?</v>
      </c>
      <c r="AK921" t="e">
        <f>IF(_xlfn.XLOOKUP(D921,'参考（不要动）'!J:J,'参考（不要动）'!K:K)&lt;1,"无低保金")</f>
        <v>#N/A</v>
      </c>
      <c r="AL921" t="e">
        <f>IF(_xlfn.XLOOKUP(D921,'参考（不要动）'!M:M,'参考（不要动）'!N:N)&lt;1,"无五保金")</f>
        <v>#N/A</v>
      </c>
      <c r="AM921" t="e">
        <f>IF(_xlfn.XLOOKUP(D921,'参考（不要动）'!P:P,'参考（不要动）'!Q:Q)&lt;1,"无产业奖励2000元")</f>
        <v>#N/A</v>
      </c>
      <c r="AN921" t="e">
        <f>_xlfn.XLOOKUP(D921,'参考（不要动）'!S:S,'参考（不要动）'!W:W)</f>
        <v>#N/A</v>
      </c>
      <c r="AO921" t="str">
        <f t="shared" si="148"/>
        <v>合格</v>
      </c>
      <c r="AP921" s="31">
        <f t="shared" si="149"/>
        <v>0.35294117647058798</v>
      </c>
      <c r="AQ921" s="31" t="str">
        <f t="shared" si="140"/>
        <v>合格</v>
      </c>
    </row>
    <row r="922" spans="1:43" ht="15">
      <c r="A922" s="18">
        <v>920</v>
      </c>
      <c r="B922" s="19" t="s">
        <v>3061</v>
      </c>
      <c r="C922" s="19" t="s">
        <v>3854</v>
      </c>
      <c r="D922" s="19" t="s">
        <v>3855</v>
      </c>
      <c r="E922" s="19" t="s">
        <v>3856</v>
      </c>
      <c r="F922" s="19" t="s">
        <v>3857</v>
      </c>
      <c r="G922" s="51" t="s">
        <v>3854</v>
      </c>
      <c r="H922" s="19">
        <v>4</v>
      </c>
      <c r="I922" s="19">
        <v>4</v>
      </c>
      <c r="J922" s="19" t="s">
        <v>47</v>
      </c>
      <c r="K922" s="19">
        <f t="shared" si="141"/>
        <v>102000</v>
      </c>
      <c r="L922" s="19"/>
      <c r="M922" s="19">
        <v>102000</v>
      </c>
      <c r="N922" s="19"/>
      <c r="O922" s="19">
        <f t="shared" si="142"/>
        <v>5250.7</v>
      </c>
      <c r="P922" s="19"/>
      <c r="Q922" s="19"/>
      <c r="R922" s="19"/>
      <c r="S922" s="19"/>
      <c r="T922" s="19"/>
      <c r="U922" s="19"/>
      <c r="V922" s="19"/>
      <c r="W922" s="19">
        <v>5250.7</v>
      </c>
      <c r="X922" s="19">
        <v>32760</v>
      </c>
      <c r="Y922" s="19">
        <f t="shared" si="143"/>
        <v>9100</v>
      </c>
      <c r="Z922" s="19">
        <v>9100</v>
      </c>
      <c r="AA922" s="19"/>
      <c r="AB922" s="19">
        <f t="shared" si="144"/>
        <v>140010.70000000001</v>
      </c>
      <c r="AC922" s="19">
        <f t="shared" si="145"/>
        <v>130910.7</v>
      </c>
      <c r="AD922" s="19">
        <f t="shared" si="146"/>
        <v>32727.674999999999</v>
      </c>
      <c r="AE922" s="19" t="s">
        <v>53</v>
      </c>
      <c r="AF922" s="25">
        <v>32115.57</v>
      </c>
      <c r="AG922" s="31">
        <f t="shared" si="147"/>
        <v>1.9059446866426501E-2</v>
      </c>
      <c r="AH922" t="e">
        <f ca="1">IF(_xlfn.XLOOKUP(D922,'参考（不要动）'!A:A,'参考（不要动）'!B:B)&lt;1,"无养老金")</f>
        <v>#NAME?</v>
      </c>
      <c r="AI922" t="e">
        <f>IF(_xlfn.XLOOKUP(D922,'参考（不要动）'!D:D,'参考（不要动）'!E:E)&lt;1,"无公益岗工资")</f>
        <v>#N/A</v>
      </c>
      <c r="AJ922" t="e">
        <f ca="1">IF(_xlfn.XLOOKUP(D922,'参考（不要动）'!G:G,'参考（不要动）'!H:H)&lt;1,"无其他工资")</f>
        <v>#NAME?</v>
      </c>
      <c r="AK922" t="e">
        <f>IF(_xlfn.XLOOKUP(D922,'参考（不要动）'!J:J,'参考（不要动）'!K:K)&lt;1,"无低保金")</f>
        <v>#N/A</v>
      </c>
      <c r="AL922" t="e">
        <f>IF(_xlfn.XLOOKUP(D922,'参考（不要动）'!M:M,'参考（不要动）'!N:N)&lt;1,"无五保金")</f>
        <v>#N/A</v>
      </c>
      <c r="AM922" t="e">
        <f>IF(_xlfn.XLOOKUP(D922,'参考（不要动）'!P:P,'参考（不要动）'!Q:Q)&lt;1,"无产业奖励2000元")</f>
        <v>#N/A</v>
      </c>
      <c r="AN922" t="e">
        <f>_xlfn.XLOOKUP(D922,'参考（不要动）'!S:S,'参考（不要动）'!W:W)</f>
        <v>#N/A</v>
      </c>
      <c r="AO922" t="str">
        <f t="shared" si="148"/>
        <v>合格</v>
      </c>
      <c r="AP922" s="31">
        <f t="shared" si="149"/>
        <v>0.27777777777777801</v>
      </c>
      <c r="AQ922" s="31" t="str">
        <f t="shared" si="140"/>
        <v>合格</v>
      </c>
    </row>
    <row r="923" spans="1:43" ht="15">
      <c r="A923" s="18">
        <v>921</v>
      </c>
      <c r="B923" s="19" t="s">
        <v>3061</v>
      </c>
      <c r="C923" s="19" t="s">
        <v>3858</v>
      </c>
      <c r="D923" s="19" t="s">
        <v>3859</v>
      </c>
      <c r="E923" s="19" t="s">
        <v>3860</v>
      </c>
      <c r="F923" s="19" t="s">
        <v>3861</v>
      </c>
      <c r="G923" s="51" t="s">
        <v>3858</v>
      </c>
      <c r="H923" s="19">
        <v>1</v>
      </c>
      <c r="I923" s="19">
        <v>1</v>
      </c>
      <c r="J923" s="19" t="s">
        <v>47</v>
      </c>
      <c r="K923" s="19">
        <f t="shared" si="141"/>
        <v>0</v>
      </c>
      <c r="L923" s="19"/>
      <c r="M923" s="19"/>
      <c r="N923" s="19">
        <v>5460</v>
      </c>
      <c r="O923" s="19">
        <f t="shared" si="142"/>
        <v>7403.87</v>
      </c>
      <c r="P923" s="19"/>
      <c r="Q923" s="19"/>
      <c r="R923" s="19">
        <v>1980</v>
      </c>
      <c r="S923" s="19"/>
      <c r="T923" s="19"/>
      <c r="U923" s="19"/>
      <c r="V923" s="19"/>
      <c r="W923" s="19">
        <v>5423.87</v>
      </c>
      <c r="X923" s="19"/>
      <c r="Y923" s="19">
        <f t="shared" si="143"/>
        <v>0</v>
      </c>
      <c r="Z923" s="19"/>
      <c r="AA923" s="19"/>
      <c r="AB923" s="19">
        <f t="shared" si="144"/>
        <v>12863.87</v>
      </c>
      <c r="AC923" s="19">
        <f t="shared" si="145"/>
        <v>12863.87</v>
      </c>
      <c r="AD923" s="19">
        <f t="shared" si="146"/>
        <v>12863.87</v>
      </c>
      <c r="AE923" s="19" t="s">
        <v>53</v>
      </c>
      <c r="AF923" s="25">
        <v>12452.46</v>
      </c>
      <c r="AG923" s="31">
        <f t="shared" si="147"/>
        <v>3.3038451840038202E-2</v>
      </c>
      <c r="AH923" t="e">
        <f ca="1">IF(_xlfn.XLOOKUP(D923,'参考（不要动）'!A:A,'参考（不要动）'!B:B)&lt;1,"无养老金")</f>
        <v>#NAME?</v>
      </c>
      <c r="AI923" t="e">
        <f>IF(_xlfn.XLOOKUP(D923,'参考（不要动）'!D:D,'参考（不要动）'!E:E)&lt;1,"无公益岗工资")</f>
        <v>#N/A</v>
      </c>
      <c r="AJ923" t="e">
        <f ca="1">IF(_xlfn.XLOOKUP(D923,'参考（不要动）'!G:G,'参考（不要动）'!H:H)&lt;1,"无其他工资")</f>
        <v>#NAME?</v>
      </c>
      <c r="AK923" t="e">
        <f>IF(_xlfn.XLOOKUP(D923,'参考（不要动）'!J:J,'参考（不要动）'!K:K)&lt;1,"无低保金")</f>
        <v>#N/A</v>
      </c>
      <c r="AL923" t="e">
        <f>IF(_xlfn.XLOOKUP(D923,'参考（不要动）'!M:M,'参考（不要动）'!N:N)&lt;1,"无五保金")</f>
        <v>#N/A</v>
      </c>
      <c r="AM923" t="e">
        <f>IF(_xlfn.XLOOKUP(D923,'参考（不要动）'!P:P,'参考（不要动）'!Q:Q)&lt;1,"无产业奖励2000元")</f>
        <v>#N/A</v>
      </c>
      <c r="AN923" t="e">
        <f>_xlfn.XLOOKUP(D923,'参考（不要动）'!S:S,'参考（不要动）'!W:W)</f>
        <v>#N/A</v>
      </c>
      <c r="AO923" t="str">
        <f t="shared" si="148"/>
        <v>合格</v>
      </c>
      <c r="AP923" s="31" t="e">
        <f t="shared" si="149"/>
        <v>#DIV/0!</v>
      </c>
      <c r="AQ923" s="31" t="e">
        <f t="shared" si="140"/>
        <v>#DIV/0!</v>
      </c>
    </row>
    <row r="924" spans="1:43" ht="15">
      <c r="A924" s="18">
        <v>922</v>
      </c>
      <c r="B924" s="19" t="s">
        <v>3061</v>
      </c>
      <c r="C924" s="19" t="s">
        <v>3862</v>
      </c>
      <c r="D924" s="19" t="s">
        <v>3863</v>
      </c>
      <c r="E924" s="19" t="s">
        <v>3864</v>
      </c>
      <c r="F924" s="19" t="s">
        <v>3865</v>
      </c>
      <c r="G924" s="51" t="s">
        <v>3862</v>
      </c>
      <c r="H924" s="19">
        <v>2</v>
      </c>
      <c r="I924" s="19">
        <v>2</v>
      </c>
      <c r="J924" s="19" t="s">
        <v>47</v>
      </c>
      <c r="K924" s="19">
        <f t="shared" si="141"/>
        <v>29520</v>
      </c>
      <c r="L924" s="19"/>
      <c r="M924" s="19">
        <v>29520</v>
      </c>
      <c r="N924" s="19">
        <v>5050</v>
      </c>
      <c r="O924" s="19">
        <f t="shared" si="142"/>
        <v>7787.96</v>
      </c>
      <c r="P924" s="19"/>
      <c r="Q924" s="19"/>
      <c r="R924" s="19">
        <v>3480</v>
      </c>
      <c r="S924" s="19"/>
      <c r="T924" s="19"/>
      <c r="U924" s="19"/>
      <c r="V924" s="19"/>
      <c r="W924" s="19">
        <v>4307.96</v>
      </c>
      <c r="X924" s="19"/>
      <c r="Y924" s="19">
        <f t="shared" si="143"/>
        <v>0</v>
      </c>
      <c r="Z924" s="19"/>
      <c r="AA924" s="19"/>
      <c r="AB924" s="19">
        <f t="shared" si="144"/>
        <v>42357.96</v>
      </c>
      <c r="AC924" s="19">
        <f t="shared" si="145"/>
        <v>42357.96</v>
      </c>
      <c r="AD924" s="19">
        <f t="shared" si="146"/>
        <v>21178.98</v>
      </c>
      <c r="AE924" s="19" t="s">
        <v>53</v>
      </c>
      <c r="AF924" s="25">
        <v>21017.65</v>
      </c>
      <c r="AG924" s="31">
        <f t="shared" si="147"/>
        <v>7.6759295163825701E-3</v>
      </c>
      <c r="AH924" t="e">
        <f ca="1">IF(_xlfn.XLOOKUP(D924,'参考（不要动）'!A:A,'参考（不要动）'!B:B)&lt;1,"无养老金")</f>
        <v>#NAME?</v>
      </c>
      <c r="AI924" t="e">
        <f>IF(_xlfn.XLOOKUP(D924,'参考（不要动）'!D:D,'参考（不要动）'!E:E)&lt;1,"无公益岗工资")</f>
        <v>#N/A</v>
      </c>
      <c r="AJ924" t="e">
        <f ca="1">IF(_xlfn.XLOOKUP(D924,'参考（不要动）'!G:G,'参考（不要动）'!H:H)&lt;1,"无其他工资")</f>
        <v>#NAME?</v>
      </c>
      <c r="AK924" t="e">
        <f>IF(_xlfn.XLOOKUP(D924,'参考（不要动）'!J:J,'参考（不要动）'!K:K)&lt;1,"无低保金")</f>
        <v>#N/A</v>
      </c>
      <c r="AL924" t="e">
        <f>IF(_xlfn.XLOOKUP(D924,'参考（不要动）'!M:M,'参考（不要动）'!N:N)&lt;1,"无五保金")</f>
        <v>#N/A</v>
      </c>
      <c r="AM924" t="e">
        <f>IF(_xlfn.XLOOKUP(D924,'参考（不要动）'!P:P,'参考（不要动）'!Q:Q)&lt;1,"无产业奖励2000元")</f>
        <v>#N/A</v>
      </c>
      <c r="AN924" t="e">
        <f>_xlfn.XLOOKUP(D924,'参考（不要动）'!S:S,'参考（不要动）'!W:W)</f>
        <v>#N/A</v>
      </c>
      <c r="AO924" t="str">
        <f t="shared" si="148"/>
        <v>合格</v>
      </c>
      <c r="AP924" s="31" t="e">
        <f t="shared" si="149"/>
        <v>#DIV/0!</v>
      </c>
      <c r="AQ924" s="31" t="e">
        <f t="shared" si="140"/>
        <v>#DIV/0!</v>
      </c>
    </row>
    <row r="925" spans="1:43" ht="15">
      <c r="A925" s="18">
        <v>923</v>
      </c>
      <c r="B925" s="19" t="s">
        <v>3061</v>
      </c>
      <c r="C925" s="19" t="s">
        <v>3866</v>
      </c>
      <c r="D925" s="19" t="s">
        <v>3867</v>
      </c>
      <c r="E925" s="19" t="s">
        <v>3868</v>
      </c>
      <c r="F925" s="19" t="s">
        <v>3869</v>
      </c>
      <c r="G925" s="51" t="s">
        <v>3866</v>
      </c>
      <c r="H925" s="19">
        <v>4</v>
      </c>
      <c r="I925" s="19">
        <v>4</v>
      </c>
      <c r="J925" s="19" t="s">
        <v>47</v>
      </c>
      <c r="K925" s="19">
        <f t="shared" si="141"/>
        <v>69000</v>
      </c>
      <c r="L925" s="19"/>
      <c r="M925" s="19">
        <v>69000</v>
      </c>
      <c r="N925" s="19"/>
      <c r="O925" s="19">
        <f t="shared" si="142"/>
        <v>3185.69</v>
      </c>
      <c r="P925" s="19"/>
      <c r="Q925" s="19"/>
      <c r="R925" s="19"/>
      <c r="S925" s="19"/>
      <c r="T925" s="19"/>
      <c r="U925" s="19"/>
      <c r="V925" s="19"/>
      <c r="W925" s="19">
        <v>3185.69</v>
      </c>
      <c r="X925" s="19">
        <v>59500</v>
      </c>
      <c r="Y925" s="19">
        <f t="shared" si="143"/>
        <v>21000</v>
      </c>
      <c r="Z925" s="19">
        <v>21000</v>
      </c>
      <c r="AA925" s="19"/>
      <c r="AB925" s="19">
        <f t="shared" si="144"/>
        <v>131685.69</v>
      </c>
      <c r="AC925" s="19">
        <f t="shared" si="145"/>
        <v>110685.69</v>
      </c>
      <c r="AD925" s="19">
        <f t="shared" si="146"/>
        <v>27671.422500000001</v>
      </c>
      <c r="AE925" s="19" t="s">
        <v>53</v>
      </c>
      <c r="AF925" s="25">
        <v>27503.599999999999</v>
      </c>
      <c r="AG925" s="31">
        <f t="shared" si="147"/>
        <v>6.1018375776262799E-3</v>
      </c>
      <c r="AH925" t="e">
        <f ca="1">IF(_xlfn.XLOOKUP(D925,'参考（不要动）'!A:A,'参考（不要动）'!B:B)&lt;1,"无养老金")</f>
        <v>#NAME?</v>
      </c>
      <c r="AI925" t="e">
        <f>IF(_xlfn.XLOOKUP(D925,'参考（不要动）'!D:D,'参考（不要动）'!E:E)&lt;1,"无公益岗工资")</f>
        <v>#N/A</v>
      </c>
      <c r="AJ925" t="e">
        <f ca="1">IF(_xlfn.XLOOKUP(D925,'参考（不要动）'!G:G,'参考（不要动）'!H:H)&lt;1,"无其他工资")</f>
        <v>#NAME?</v>
      </c>
      <c r="AK925" t="e">
        <f>IF(_xlfn.XLOOKUP(D925,'参考（不要动）'!J:J,'参考（不要动）'!K:K)&lt;1,"无低保金")</f>
        <v>#N/A</v>
      </c>
      <c r="AL925" t="e">
        <f>IF(_xlfn.XLOOKUP(D925,'参考（不要动）'!M:M,'参考（不要动）'!N:N)&lt;1,"无五保金")</f>
        <v>#N/A</v>
      </c>
      <c r="AM925" t="e">
        <f>IF(_xlfn.XLOOKUP(D925,'参考（不要动）'!P:P,'参考（不要动）'!Q:Q)&lt;1,"无产业奖励2000元")</f>
        <v>#N/A</v>
      </c>
      <c r="AN925" t="e">
        <f>_xlfn.XLOOKUP(D925,'参考（不要动）'!S:S,'参考（不要动）'!W:W)</f>
        <v>#N/A</v>
      </c>
      <c r="AO925" t="str">
        <f t="shared" si="148"/>
        <v>合格</v>
      </c>
      <c r="AP925" s="31">
        <f t="shared" si="149"/>
        <v>0.35294117647058798</v>
      </c>
      <c r="AQ925" s="31" t="str">
        <f t="shared" si="140"/>
        <v>合格</v>
      </c>
    </row>
    <row r="926" spans="1:43" ht="15">
      <c r="A926" s="18">
        <v>924</v>
      </c>
      <c r="B926" s="19" t="s">
        <v>3061</v>
      </c>
      <c r="C926" s="19" t="s">
        <v>3870</v>
      </c>
      <c r="D926" s="19" t="s">
        <v>3871</v>
      </c>
      <c r="E926" s="19" t="s">
        <v>3872</v>
      </c>
      <c r="F926" s="19" t="s">
        <v>2522</v>
      </c>
      <c r="G926" s="51" t="s">
        <v>3870</v>
      </c>
      <c r="H926" s="19">
        <v>3</v>
      </c>
      <c r="I926" s="19">
        <v>3</v>
      </c>
      <c r="J926" s="19" t="s">
        <v>47</v>
      </c>
      <c r="K926" s="19">
        <f t="shared" si="141"/>
        <v>27000</v>
      </c>
      <c r="L926" s="19"/>
      <c r="M926" s="19">
        <v>27000</v>
      </c>
      <c r="N926" s="19"/>
      <c r="O926" s="19">
        <f t="shared" si="142"/>
        <v>2353.13</v>
      </c>
      <c r="P926" s="19"/>
      <c r="Q926" s="19"/>
      <c r="R926" s="19"/>
      <c r="S926" s="19"/>
      <c r="T926" s="19"/>
      <c r="U926" s="19"/>
      <c r="V926" s="19"/>
      <c r="W926" s="19">
        <v>2353.13</v>
      </c>
      <c r="X926" s="19">
        <v>177400</v>
      </c>
      <c r="Y926" s="19">
        <f t="shared" si="143"/>
        <v>90800</v>
      </c>
      <c r="Z926" s="19">
        <v>90800</v>
      </c>
      <c r="AA926" s="19"/>
      <c r="AB926" s="19">
        <f t="shared" si="144"/>
        <v>206753.13</v>
      </c>
      <c r="AC926" s="19">
        <f t="shared" si="145"/>
        <v>115953.13</v>
      </c>
      <c r="AD926" s="19">
        <f t="shared" si="146"/>
        <v>38651.043333333299</v>
      </c>
      <c r="AE926" s="19" t="s">
        <v>53</v>
      </c>
      <c r="AF926" s="25">
        <v>28820.52</v>
      </c>
      <c r="AG926" s="32">
        <f t="shared" si="147"/>
        <v>0.34109458584832297</v>
      </c>
      <c r="AH926" t="e">
        <f ca="1">IF(_xlfn.XLOOKUP(D926,'参考（不要动）'!A:A,'参考（不要动）'!B:B)&lt;1,"无养老金")</f>
        <v>#NAME?</v>
      </c>
      <c r="AI926" t="e">
        <f>IF(_xlfn.XLOOKUP(D926,'参考（不要动）'!D:D,'参考（不要动）'!E:E)&lt;1,"无公益岗工资")</f>
        <v>#N/A</v>
      </c>
      <c r="AJ926" t="e">
        <f ca="1">IF(_xlfn.XLOOKUP(D926,'参考（不要动）'!G:G,'参考（不要动）'!H:H)&lt;1,"无其他工资")</f>
        <v>#NAME?</v>
      </c>
      <c r="AK926" t="e">
        <f>IF(_xlfn.XLOOKUP(D926,'参考（不要动）'!J:J,'参考（不要动）'!K:K)&lt;1,"无低保金")</f>
        <v>#N/A</v>
      </c>
      <c r="AL926" t="e">
        <f>IF(_xlfn.XLOOKUP(D926,'参考（不要动）'!M:M,'参考（不要动）'!N:N)&lt;1,"无五保金")</f>
        <v>#N/A</v>
      </c>
      <c r="AM926" t="e">
        <f>IF(_xlfn.XLOOKUP(D926,'参考（不要动）'!P:P,'参考（不要动）'!Q:Q)&lt;1,"无产业奖励2000元")</f>
        <v>#N/A</v>
      </c>
      <c r="AN926" t="e">
        <f>_xlfn.XLOOKUP(D926,'参考（不要动）'!S:S,'参考（不要动）'!W:W)</f>
        <v>#N/A</v>
      </c>
      <c r="AO926" t="str">
        <f t="shared" si="148"/>
        <v>合格</v>
      </c>
      <c r="AP926" s="31">
        <f t="shared" si="149"/>
        <v>0.51183765501691103</v>
      </c>
      <c r="AQ926" s="31" t="str">
        <f t="shared" si="140"/>
        <v>合格</v>
      </c>
    </row>
    <row r="927" spans="1:43" ht="15">
      <c r="A927" s="18">
        <v>925</v>
      </c>
      <c r="B927" s="19" t="s">
        <v>3061</v>
      </c>
      <c r="C927" s="19" t="s">
        <v>3873</v>
      </c>
      <c r="D927" s="19" t="s">
        <v>3874</v>
      </c>
      <c r="E927" s="19" t="s">
        <v>3875</v>
      </c>
      <c r="F927" s="19" t="s">
        <v>3876</v>
      </c>
      <c r="G927" s="51" t="s">
        <v>3873</v>
      </c>
      <c r="H927" s="19">
        <v>4</v>
      </c>
      <c r="I927" s="19">
        <v>4</v>
      </c>
      <c r="J927" s="19" t="s">
        <v>47</v>
      </c>
      <c r="K927" s="19">
        <f t="shared" si="141"/>
        <v>28000</v>
      </c>
      <c r="L927" s="19"/>
      <c r="M927" s="19">
        <v>28000</v>
      </c>
      <c r="N927" s="19"/>
      <c r="O927" s="19">
        <f t="shared" si="142"/>
        <v>2916.6</v>
      </c>
      <c r="P927" s="19"/>
      <c r="Q927" s="19"/>
      <c r="R927" s="19"/>
      <c r="S927" s="19"/>
      <c r="T927" s="19"/>
      <c r="U927" s="19"/>
      <c r="V927" s="19"/>
      <c r="W927" s="19">
        <v>2916.6</v>
      </c>
      <c r="X927" s="19">
        <v>190500</v>
      </c>
      <c r="Y927" s="19">
        <f t="shared" si="143"/>
        <v>105200</v>
      </c>
      <c r="Z927" s="19">
        <v>105200</v>
      </c>
      <c r="AA927" s="19"/>
      <c r="AB927" s="19">
        <f t="shared" si="144"/>
        <v>221416.6</v>
      </c>
      <c r="AC927" s="19">
        <f t="shared" si="145"/>
        <v>116216.6</v>
      </c>
      <c r="AD927" s="19">
        <f t="shared" si="146"/>
        <v>29054.15</v>
      </c>
      <c r="AE927" s="19" t="s">
        <v>53</v>
      </c>
      <c r="AF927" s="25">
        <v>28887.23</v>
      </c>
      <c r="AG927" s="31">
        <f t="shared" si="147"/>
        <v>5.7783318095920603E-3</v>
      </c>
      <c r="AH927" t="e">
        <f ca="1">IF(_xlfn.XLOOKUP(D927,'参考（不要动）'!A:A,'参考（不要动）'!B:B)&lt;1,"无养老金")</f>
        <v>#NAME?</v>
      </c>
      <c r="AI927" t="e">
        <f>IF(_xlfn.XLOOKUP(D927,'参考（不要动）'!D:D,'参考（不要动）'!E:E)&lt;1,"无公益岗工资")</f>
        <v>#N/A</v>
      </c>
      <c r="AJ927" t="e">
        <f ca="1">IF(_xlfn.XLOOKUP(D927,'参考（不要动）'!G:G,'参考（不要动）'!H:H)&lt;1,"无其他工资")</f>
        <v>#NAME?</v>
      </c>
      <c r="AK927" t="e">
        <f>IF(_xlfn.XLOOKUP(D927,'参考（不要动）'!J:J,'参考（不要动）'!K:K)&lt;1,"无低保金")</f>
        <v>#N/A</v>
      </c>
      <c r="AL927" t="e">
        <f>IF(_xlfn.XLOOKUP(D927,'参考（不要动）'!M:M,'参考（不要动）'!N:N)&lt;1,"无五保金")</f>
        <v>#N/A</v>
      </c>
      <c r="AM927" t="e">
        <f>IF(_xlfn.XLOOKUP(D927,'参考（不要动）'!P:P,'参考（不要动）'!Q:Q)&lt;1,"无产业奖励2000元")</f>
        <v>#N/A</v>
      </c>
      <c r="AN927" t="e">
        <f>_xlfn.XLOOKUP(D927,'参考（不要动）'!S:S,'参考（不要动）'!W:W)</f>
        <v>#N/A</v>
      </c>
      <c r="AO927" t="str">
        <f t="shared" si="148"/>
        <v>合格</v>
      </c>
      <c r="AP927" s="31">
        <f t="shared" si="149"/>
        <v>0.55223097112860897</v>
      </c>
      <c r="AQ927" s="31" t="str">
        <f t="shared" si="140"/>
        <v>合格</v>
      </c>
    </row>
    <row r="928" spans="1:43" ht="15">
      <c r="A928" s="18">
        <v>926</v>
      </c>
      <c r="B928" s="19" t="s">
        <v>3061</v>
      </c>
      <c r="C928" s="19" t="s">
        <v>3877</v>
      </c>
      <c r="D928" s="19" t="s">
        <v>3878</v>
      </c>
      <c r="E928" s="19" t="s">
        <v>3879</v>
      </c>
      <c r="F928" s="19" t="s">
        <v>3880</v>
      </c>
      <c r="G928" s="51" t="s">
        <v>3881</v>
      </c>
      <c r="H928" s="19">
        <v>3</v>
      </c>
      <c r="I928" s="19">
        <v>3</v>
      </c>
      <c r="J928" s="19" t="s">
        <v>47</v>
      </c>
      <c r="K928" s="19">
        <f t="shared" si="141"/>
        <v>21000</v>
      </c>
      <c r="L928" s="19"/>
      <c r="M928" s="19">
        <v>21000</v>
      </c>
      <c r="N928" s="19"/>
      <c r="O928" s="19">
        <f t="shared" si="142"/>
        <v>2044.63</v>
      </c>
      <c r="P928" s="19"/>
      <c r="Q928" s="19"/>
      <c r="R928" s="19"/>
      <c r="S928" s="19"/>
      <c r="T928" s="19"/>
      <c r="U928" s="19"/>
      <c r="V928" s="19"/>
      <c r="W928" s="19">
        <v>2044.63</v>
      </c>
      <c r="X928" s="19">
        <v>45000</v>
      </c>
      <c r="Y928" s="19">
        <f t="shared" si="143"/>
        <v>18000</v>
      </c>
      <c r="Z928" s="19">
        <v>18000</v>
      </c>
      <c r="AA928" s="19"/>
      <c r="AB928" s="19">
        <f t="shared" si="144"/>
        <v>68044.63</v>
      </c>
      <c r="AC928" s="19">
        <f t="shared" si="145"/>
        <v>50044.63</v>
      </c>
      <c r="AD928" s="19">
        <f t="shared" si="146"/>
        <v>16681.543333333299</v>
      </c>
      <c r="AE928" s="19" t="s">
        <v>53</v>
      </c>
      <c r="AF928" s="25">
        <v>16323.42</v>
      </c>
      <c r="AG928" s="31">
        <f t="shared" si="147"/>
        <v>2.1939234139248899E-2</v>
      </c>
      <c r="AH928" t="e">
        <f ca="1">IF(_xlfn.XLOOKUP(D928,'参考（不要动）'!A:A,'参考（不要动）'!B:B)&lt;1,"无养老金")</f>
        <v>#NAME?</v>
      </c>
      <c r="AI928" t="e">
        <f>IF(_xlfn.XLOOKUP(D928,'参考（不要动）'!D:D,'参考（不要动）'!E:E)&lt;1,"无公益岗工资")</f>
        <v>#N/A</v>
      </c>
      <c r="AJ928" t="e">
        <f ca="1">IF(_xlfn.XLOOKUP(D928,'参考（不要动）'!G:G,'参考（不要动）'!H:H)&lt;1,"无其他工资")</f>
        <v>#NAME?</v>
      </c>
      <c r="AK928" t="e">
        <f>IF(_xlfn.XLOOKUP(D928,'参考（不要动）'!J:J,'参考（不要动）'!K:K)&lt;1,"无低保金")</f>
        <v>#N/A</v>
      </c>
      <c r="AL928" t="e">
        <f>IF(_xlfn.XLOOKUP(D928,'参考（不要动）'!M:M,'参考（不要动）'!N:N)&lt;1,"无五保金")</f>
        <v>#N/A</v>
      </c>
      <c r="AM928" t="e">
        <f>IF(_xlfn.XLOOKUP(D928,'参考（不要动）'!P:P,'参考（不要动）'!Q:Q)&lt;1,"无产业奖励2000元")</f>
        <v>#N/A</v>
      </c>
      <c r="AN928" t="e">
        <f>_xlfn.XLOOKUP(D928,'参考（不要动）'!S:S,'参考（不要动）'!W:W)</f>
        <v>#N/A</v>
      </c>
      <c r="AO928" t="str">
        <f t="shared" si="148"/>
        <v>合格</v>
      </c>
      <c r="AP928" s="31">
        <f t="shared" si="149"/>
        <v>0.4</v>
      </c>
      <c r="AQ928" s="31" t="str">
        <f t="shared" si="140"/>
        <v>合格</v>
      </c>
    </row>
    <row r="929" spans="1:43" ht="15">
      <c r="A929" s="18">
        <v>927</v>
      </c>
      <c r="B929" s="19" t="s">
        <v>3061</v>
      </c>
      <c r="C929" s="19" t="s">
        <v>3882</v>
      </c>
      <c r="D929" s="19" t="s">
        <v>3883</v>
      </c>
      <c r="E929" s="19" t="s">
        <v>3884</v>
      </c>
      <c r="F929" s="19" t="s">
        <v>3885</v>
      </c>
      <c r="G929" s="51" t="s">
        <v>3882</v>
      </c>
      <c r="H929" s="19">
        <v>1</v>
      </c>
      <c r="I929" s="19">
        <v>1</v>
      </c>
      <c r="J929" s="19" t="s">
        <v>47</v>
      </c>
      <c r="K929" s="19">
        <f t="shared" si="141"/>
        <v>0</v>
      </c>
      <c r="L929" s="19"/>
      <c r="M929" s="19"/>
      <c r="N929" s="19">
        <v>4710</v>
      </c>
      <c r="O929" s="19">
        <f t="shared" si="142"/>
        <v>12982.16</v>
      </c>
      <c r="P929" s="19">
        <v>4295</v>
      </c>
      <c r="Q929" s="19"/>
      <c r="R929" s="19">
        <v>7140</v>
      </c>
      <c r="S929" s="19"/>
      <c r="T929" s="19"/>
      <c r="U929" s="19"/>
      <c r="V929" s="19"/>
      <c r="W929" s="19">
        <v>1547.16</v>
      </c>
      <c r="X929" s="19"/>
      <c r="Y929" s="19">
        <f t="shared" si="143"/>
        <v>0</v>
      </c>
      <c r="Z929" s="19"/>
      <c r="AA929" s="19"/>
      <c r="AB929" s="19">
        <f t="shared" si="144"/>
        <v>17692.16</v>
      </c>
      <c r="AC929" s="19">
        <f t="shared" si="145"/>
        <v>17692.16</v>
      </c>
      <c r="AD929" s="19">
        <f t="shared" si="146"/>
        <v>17692.16</v>
      </c>
      <c r="AE929" s="19" t="s">
        <v>53</v>
      </c>
      <c r="AF929" s="25">
        <v>17482.93</v>
      </c>
      <c r="AG929" s="31">
        <f t="shared" si="147"/>
        <v>1.1967673610773499E-2</v>
      </c>
      <c r="AH929" t="e">
        <f ca="1">IF(_xlfn.XLOOKUP(D929,'参考（不要动）'!A:A,'参考（不要动）'!B:B)&lt;1,"无养老金")</f>
        <v>#NAME?</v>
      </c>
      <c r="AI929" t="e">
        <f>IF(_xlfn.XLOOKUP(D929,'参考（不要动）'!D:D,'参考（不要动）'!E:E)&lt;1,"无公益岗工资")</f>
        <v>#N/A</v>
      </c>
      <c r="AJ929" t="e">
        <f ca="1">IF(_xlfn.XLOOKUP(D929,'参考（不要动）'!G:G,'参考（不要动）'!H:H)&lt;1,"无其他工资")</f>
        <v>#NAME?</v>
      </c>
      <c r="AK929" t="b">
        <f>IF(_xlfn.XLOOKUP(D929,'参考（不要动）'!J:J,'参考（不要动）'!K:K)&lt;1,"无低保金")</f>
        <v>0</v>
      </c>
      <c r="AL929" t="e">
        <f>IF(_xlfn.XLOOKUP(D929,'参考（不要动）'!M:M,'参考（不要动）'!N:N)&lt;1,"无五保金")</f>
        <v>#N/A</v>
      </c>
      <c r="AM929" t="e">
        <f>IF(_xlfn.XLOOKUP(D929,'参考（不要动）'!P:P,'参考（不要动）'!Q:Q)&lt;1,"无产业奖励2000元")</f>
        <v>#N/A</v>
      </c>
      <c r="AN929" t="e">
        <f>_xlfn.XLOOKUP(D929,'参考（不要动）'!S:S,'参考（不要动）'!W:W)</f>
        <v>#N/A</v>
      </c>
      <c r="AO929" t="str">
        <f t="shared" si="148"/>
        <v>合格</v>
      </c>
      <c r="AP929" s="31" t="e">
        <f t="shared" si="149"/>
        <v>#DIV/0!</v>
      </c>
      <c r="AQ929" s="31" t="e">
        <f t="shared" si="140"/>
        <v>#DIV/0!</v>
      </c>
    </row>
    <row r="930" spans="1:43" ht="15">
      <c r="A930" s="18">
        <v>928</v>
      </c>
      <c r="B930" s="19" t="s">
        <v>3061</v>
      </c>
      <c r="C930" s="19" t="s">
        <v>3886</v>
      </c>
      <c r="D930" s="19" t="s">
        <v>3887</v>
      </c>
      <c r="E930" s="19" t="s">
        <v>3888</v>
      </c>
      <c r="F930" s="19" t="s">
        <v>3889</v>
      </c>
      <c r="G930" s="51" t="s">
        <v>3886</v>
      </c>
      <c r="H930" s="19">
        <v>4</v>
      </c>
      <c r="I930" s="19">
        <v>4</v>
      </c>
      <c r="J930" s="19" t="s">
        <v>47</v>
      </c>
      <c r="K930" s="19">
        <f t="shared" si="141"/>
        <v>42000</v>
      </c>
      <c r="L930" s="19"/>
      <c r="M930" s="19">
        <v>42000</v>
      </c>
      <c r="N930" s="19"/>
      <c r="O930" s="19">
        <f t="shared" si="142"/>
        <v>6239.94</v>
      </c>
      <c r="P930" s="19"/>
      <c r="Q930" s="19"/>
      <c r="R930" s="19">
        <v>1860</v>
      </c>
      <c r="S930" s="19">
        <v>960</v>
      </c>
      <c r="T930" s="19"/>
      <c r="U930" s="19"/>
      <c r="V930" s="19"/>
      <c r="W930" s="19">
        <v>3419.94</v>
      </c>
      <c r="X930" s="19">
        <v>272760</v>
      </c>
      <c r="Y930" s="19">
        <f t="shared" si="143"/>
        <v>159100</v>
      </c>
      <c r="Z930" s="19">
        <v>159100</v>
      </c>
      <c r="AA930" s="19"/>
      <c r="AB930" s="19">
        <f t="shared" si="144"/>
        <v>320999.94</v>
      </c>
      <c r="AC930" s="19">
        <f t="shared" si="145"/>
        <v>161899.94</v>
      </c>
      <c r="AD930" s="19">
        <f t="shared" si="146"/>
        <v>40474.985000000001</v>
      </c>
      <c r="AE930" s="19" t="s">
        <v>53</v>
      </c>
      <c r="AF930" s="25">
        <v>40207.31</v>
      </c>
      <c r="AG930" s="31">
        <f t="shared" si="147"/>
        <v>6.6573715078179297E-3</v>
      </c>
      <c r="AH930" t="e">
        <f ca="1">IF(_xlfn.XLOOKUP(D930,'参考（不要动）'!A:A,'参考（不要动）'!B:B)&lt;1,"无养老金")</f>
        <v>#NAME?</v>
      </c>
      <c r="AI930" t="e">
        <f>IF(_xlfn.XLOOKUP(D930,'参考（不要动）'!D:D,'参考（不要动）'!E:E)&lt;1,"无公益岗工资")</f>
        <v>#N/A</v>
      </c>
      <c r="AJ930" t="e">
        <f ca="1">IF(_xlfn.XLOOKUP(D930,'参考（不要动）'!G:G,'参考（不要动）'!H:H)&lt;1,"无其他工资")</f>
        <v>#NAME?</v>
      </c>
      <c r="AK930" t="e">
        <f>IF(_xlfn.XLOOKUP(D930,'参考（不要动）'!J:J,'参考（不要动）'!K:K)&lt;1,"无低保金")</f>
        <v>#N/A</v>
      </c>
      <c r="AL930" t="e">
        <f>IF(_xlfn.XLOOKUP(D930,'参考（不要动）'!M:M,'参考（不要动）'!N:N)&lt;1,"无五保金")</f>
        <v>#N/A</v>
      </c>
      <c r="AM930" t="e">
        <f>IF(_xlfn.XLOOKUP(D930,'参考（不要动）'!P:P,'参考（不要动）'!Q:Q)&lt;1,"无产业奖励2000元")</f>
        <v>#N/A</v>
      </c>
      <c r="AN930" t="e">
        <f>_xlfn.XLOOKUP(D930,'参考（不要动）'!S:S,'参考（不要动）'!W:W)</f>
        <v>#N/A</v>
      </c>
      <c r="AO930" t="str">
        <f t="shared" si="148"/>
        <v>合格</v>
      </c>
      <c r="AP930" s="31">
        <f t="shared" si="149"/>
        <v>0.58329667106613903</v>
      </c>
      <c r="AQ930" s="31" t="str">
        <f t="shared" si="140"/>
        <v>合格</v>
      </c>
    </row>
    <row r="931" spans="1:43" ht="15">
      <c r="A931" s="18">
        <v>929</v>
      </c>
      <c r="B931" s="19" t="s">
        <v>3061</v>
      </c>
      <c r="C931" s="19" t="s">
        <v>3890</v>
      </c>
      <c r="D931" s="19" t="s">
        <v>3891</v>
      </c>
      <c r="E931" s="19" t="s">
        <v>3892</v>
      </c>
      <c r="F931" s="19" t="s">
        <v>3893</v>
      </c>
      <c r="G931" s="51" t="s">
        <v>3890</v>
      </c>
      <c r="H931" s="19">
        <v>2</v>
      </c>
      <c r="I931" s="19">
        <v>2</v>
      </c>
      <c r="J931" s="19" t="s">
        <v>47</v>
      </c>
      <c r="K931" s="19">
        <f t="shared" si="141"/>
        <v>100000</v>
      </c>
      <c r="L931" s="19"/>
      <c r="M931" s="19">
        <v>100000</v>
      </c>
      <c r="N931" s="19">
        <v>5460</v>
      </c>
      <c r="O931" s="19">
        <f t="shared" si="142"/>
        <v>4619.8999999999996</v>
      </c>
      <c r="P931" s="19"/>
      <c r="Q931" s="19"/>
      <c r="R931" s="19"/>
      <c r="S931" s="19"/>
      <c r="T931" s="19"/>
      <c r="U931" s="19"/>
      <c r="V931" s="19"/>
      <c r="W931" s="19">
        <v>4619.8999999999996</v>
      </c>
      <c r="X931" s="19"/>
      <c r="Y931" s="19">
        <f t="shared" si="143"/>
        <v>0</v>
      </c>
      <c r="Z931" s="19"/>
      <c r="AA931" s="19"/>
      <c r="AB931" s="19">
        <f t="shared" si="144"/>
        <v>110079.9</v>
      </c>
      <c r="AC931" s="19">
        <f t="shared" si="145"/>
        <v>110079.9</v>
      </c>
      <c r="AD931" s="19">
        <f t="shared" si="146"/>
        <v>55039.95</v>
      </c>
      <c r="AE931" s="19" t="s">
        <v>53</v>
      </c>
      <c r="AF931" s="25">
        <v>51839.03</v>
      </c>
      <c r="AG931" s="31">
        <f t="shared" si="147"/>
        <v>6.1747297354907998E-2</v>
      </c>
      <c r="AH931" t="e">
        <f ca="1">IF(_xlfn.XLOOKUP(D931,'参考（不要动）'!A:A,'参考（不要动）'!B:B)&lt;1,"无养老金")</f>
        <v>#NAME?</v>
      </c>
      <c r="AI931" t="e">
        <f>IF(_xlfn.XLOOKUP(D931,'参考（不要动）'!D:D,'参考（不要动）'!E:E)&lt;1,"无公益岗工资")</f>
        <v>#N/A</v>
      </c>
      <c r="AJ931" t="e">
        <f ca="1">IF(_xlfn.XLOOKUP(D931,'参考（不要动）'!G:G,'参考（不要动）'!H:H)&lt;1,"无其他工资")</f>
        <v>#NAME?</v>
      </c>
      <c r="AK931" t="e">
        <f>IF(_xlfn.XLOOKUP(D931,'参考（不要动）'!J:J,'参考（不要动）'!K:K)&lt;1,"无低保金")</f>
        <v>#N/A</v>
      </c>
      <c r="AL931" t="e">
        <f>IF(_xlfn.XLOOKUP(D931,'参考（不要动）'!M:M,'参考（不要动）'!N:N)&lt;1,"无五保金")</f>
        <v>#N/A</v>
      </c>
      <c r="AM931" t="e">
        <f>IF(_xlfn.XLOOKUP(D931,'参考（不要动）'!P:P,'参考（不要动）'!Q:Q)&lt;1,"无产业奖励2000元")</f>
        <v>#N/A</v>
      </c>
      <c r="AN931" t="e">
        <f>_xlfn.XLOOKUP(D931,'参考（不要动）'!S:S,'参考（不要动）'!W:W)</f>
        <v>#N/A</v>
      </c>
      <c r="AO931" t="str">
        <f t="shared" si="148"/>
        <v>合格</v>
      </c>
      <c r="AP931" s="31" t="e">
        <f t="shared" si="149"/>
        <v>#DIV/0!</v>
      </c>
      <c r="AQ931" s="31" t="e">
        <f t="shared" si="140"/>
        <v>#DIV/0!</v>
      </c>
    </row>
    <row r="932" spans="1:43" ht="15">
      <c r="A932" s="18">
        <v>930</v>
      </c>
      <c r="B932" s="19" t="s">
        <v>3061</v>
      </c>
      <c r="C932" s="19" t="s">
        <v>3894</v>
      </c>
      <c r="D932" s="19" t="s">
        <v>3895</v>
      </c>
      <c r="E932" s="19" t="s">
        <v>3896</v>
      </c>
      <c r="F932" s="19" t="s">
        <v>3897</v>
      </c>
      <c r="G932" s="51" t="s">
        <v>3894</v>
      </c>
      <c r="H932" s="19">
        <v>2</v>
      </c>
      <c r="I932" s="19">
        <v>2</v>
      </c>
      <c r="J932" s="19" t="s">
        <v>47</v>
      </c>
      <c r="K932" s="19">
        <f t="shared" si="141"/>
        <v>0</v>
      </c>
      <c r="L932" s="19"/>
      <c r="M932" s="19"/>
      <c r="N932" s="19"/>
      <c r="O932" s="19">
        <f t="shared" si="142"/>
        <v>1820.98</v>
      </c>
      <c r="P932" s="19"/>
      <c r="Q932" s="19"/>
      <c r="R932" s="19">
        <v>435</v>
      </c>
      <c r="S932" s="19"/>
      <c r="T932" s="19"/>
      <c r="U932" s="19"/>
      <c r="V932" s="19"/>
      <c r="W932" s="19">
        <v>1385.98</v>
      </c>
      <c r="X932" s="19">
        <v>114600</v>
      </c>
      <c r="Y932" s="19">
        <f t="shared" si="143"/>
        <v>68000</v>
      </c>
      <c r="Z932" s="19">
        <v>68000</v>
      </c>
      <c r="AA932" s="19"/>
      <c r="AB932" s="19">
        <f t="shared" si="144"/>
        <v>116420.98</v>
      </c>
      <c r="AC932" s="19">
        <f t="shared" si="145"/>
        <v>48420.98</v>
      </c>
      <c r="AD932" s="19">
        <f t="shared" si="146"/>
        <v>24210.49</v>
      </c>
      <c r="AE932" s="19" t="s">
        <v>53</v>
      </c>
      <c r="AF932" s="25">
        <v>24174.71</v>
      </c>
      <c r="AG932" s="31">
        <f t="shared" si="147"/>
        <v>1.4800591196338E-3</v>
      </c>
      <c r="AH932" t="e">
        <f ca="1">IF(_xlfn.XLOOKUP(D932,'参考（不要动）'!A:A,'参考（不要动）'!B:B)&lt;1,"无养老金")</f>
        <v>#NAME?</v>
      </c>
      <c r="AI932" t="e">
        <f>IF(_xlfn.XLOOKUP(D932,'参考（不要动）'!D:D,'参考（不要动）'!E:E)&lt;1,"无公益岗工资")</f>
        <v>#N/A</v>
      </c>
      <c r="AJ932" t="e">
        <f ca="1">IF(_xlfn.XLOOKUP(D932,'参考（不要动）'!G:G,'参考（不要动）'!H:H)&lt;1,"无其他工资")</f>
        <v>#NAME?</v>
      </c>
      <c r="AK932" t="e">
        <f>IF(_xlfn.XLOOKUP(D932,'参考（不要动）'!J:J,'参考（不要动）'!K:K)&lt;1,"无低保金")</f>
        <v>#N/A</v>
      </c>
      <c r="AL932" t="e">
        <f>IF(_xlfn.XLOOKUP(D932,'参考（不要动）'!M:M,'参考（不要动）'!N:N)&lt;1,"无五保金")</f>
        <v>#N/A</v>
      </c>
      <c r="AM932" t="e">
        <f>IF(_xlfn.XLOOKUP(D932,'参考（不要动）'!P:P,'参考（不要动）'!Q:Q)&lt;1,"无产业奖励2000元")</f>
        <v>#N/A</v>
      </c>
      <c r="AN932" t="e">
        <f>_xlfn.XLOOKUP(D932,'参考（不要动）'!S:S,'参考（不要动）'!W:W)</f>
        <v>#N/A</v>
      </c>
      <c r="AO932" t="str">
        <f t="shared" si="148"/>
        <v>合格</v>
      </c>
      <c r="AP932" s="31">
        <f t="shared" si="149"/>
        <v>0.59336823734729505</v>
      </c>
      <c r="AQ932" s="31" t="str">
        <f t="shared" si="140"/>
        <v>合格</v>
      </c>
    </row>
    <row r="933" spans="1:43" ht="15">
      <c r="A933" s="18">
        <v>931</v>
      </c>
      <c r="B933" s="19" t="s">
        <v>3061</v>
      </c>
      <c r="C933" s="19" t="s">
        <v>3898</v>
      </c>
      <c r="D933" s="19" t="s">
        <v>3899</v>
      </c>
      <c r="E933" s="19" t="s">
        <v>3900</v>
      </c>
      <c r="F933" s="19" t="s">
        <v>3901</v>
      </c>
      <c r="G933" s="51" t="s">
        <v>3898</v>
      </c>
      <c r="H933" s="19">
        <v>4</v>
      </c>
      <c r="I933" s="19">
        <v>4</v>
      </c>
      <c r="J933" s="19" t="s">
        <v>47</v>
      </c>
      <c r="K933" s="19">
        <f t="shared" si="141"/>
        <v>1000</v>
      </c>
      <c r="L933" s="19"/>
      <c r="M933" s="19">
        <v>1000</v>
      </c>
      <c r="N933" s="19"/>
      <c r="O933" s="19">
        <f t="shared" si="142"/>
        <v>1355.82</v>
      </c>
      <c r="P933" s="19"/>
      <c r="Q933" s="19"/>
      <c r="R933" s="19"/>
      <c r="S933" s="19"/>
      <c r="T933" s="19"/>
      <c r="U933" s="19"/>
      <c r="V933" s="19"/>
      <c r="W933" s="19">
        <v>1355.82</v>
      </c>
      <c r="X933" s="19">
        <v>88760</v>
      </c>
      <c r="Y933" s="19">
        <f t="shared" si="143"/>
        <v>29100</v>
      </c>
      <c r="Z933" s="19">
        <v>29100</v>
      </c>
      <c r="AA933" s="19"/>
      <c r="AB933" s="19">
        <f t="shared" si="144"/>
        <v>91115.82</v>
      </c>
      <c r="AC933" s="19">
        <f t="shared" si="145"/>
        <v>62015.82</v>
      </c>
      <c r="AD933" s="19">
        <f t="shared" si="146"/>
        <v>15503.955</v>
      </c>
      <c r="AE933" s="19" t="s">
        <v>53</v>
      </c>
      <c r="AF933" s="25">
        <v>15448.06</v>
      </c>
      <c r="AG933" s="31">
        <f t="shared" si="147"/>
        <v>3.61825368363409E-3</v>
      </c>
      <c r="AH933" t="e">
        <f ca="1">IF(_xlfn.XLOOKUP(D933,'参考（不要动）'!A:A,'参考（不要动）'!B:B)&lt;1,"无养老金")</f>
        <v>#NAME?</v>
      </c>
      <c r="AI933" t="e">
        <f>IF(_xlfn.XLOOKUP(D933,'参考（不要动）'!D:D,'参考（不要动）'!E:E)&lt;1,"无公益岗工资")</f>
        <v>#N/A</v>
      </c>
      <c r="AJ933" t="e">
        <f ca="1">IF(_xlfn.XLOOKUP(D933,'参考（不要动）'!G:G,'参考（不要动）'!H:H)&lt;1,"无其他工资")</f>
        <v>#NAME?</v>
      </c>
      <c r="AK933" t="e">
        <f>IF(_xlfn.XLOOKUP(D933,'参考（不要动）'!J:J,'参考（不要动）'!K:K)&lt;1,"无低保金")</f>
        <v>#N/A</v>
      </c>
      <c r="AL933" t="e">
        <f>IF(_xlfn.XLOOKUP(D933,'参考（不要动）'!M:M,'参考（不要动）'!N:N)&lt;1,"无五保金")</f>
        <v>#N/A</v>
      </c>
      <c r="AM933" t="e">
        <f>IF(_xlfn.XLOOKUP(D933,'参考（不要动）'!P:P,'参考（不要动）'!Q:Q)&lt;1,"无产业奖励2000元")</f>
        <v>#N/A</v>
      </c>
      <c r="AN933" t="e">
        <f>_xlfn.XLOOKUP(D933,'参考（不要动）'!S:S,'参考（不要动）'!W:W)</f>
        <v>#N/A</v>
      </c>
      <c r="AO933" t="str">
        <f t="shared" si="148"/>
        <v>合格</v>
      </c>
      <c r="AP933" s="31">
        <f t="shared" si="149"/>
        <v>0.32785038305543002</v>
      </c>
      <c r="AQ933" s="31" t="str">
        <f t="shared" si="140"/>
        <v>合格</v>
      </c>
    </row>
    <row r="934" spans="1:43" ht="15">
      <c r="A934" s="18">
        <v>932</v>
      </c>
      <c r="B934" s="19" t="s">
        <v>3061</v>
      </c>
      <c r="C934" s="19" t="s">
        <v>3902</v>
      </c>
      <c r="D934" s="19" t="s">
        <v>3903</v>
      </c>
      <c r="E934" s="19" t="s">
        <v>3904</v>
      </c>
      <c r="F934" s="19" t="s">
        <v>3905</v>
      </c>
      <c r="G934" s="51" t="s">
        <v>3902</v>
      </c>
      <c r="H934" s="19">
        <v>2</v>
      </c>
      <c r="I934" s="19">
        <v>2</v>
      </c>
      <c r="J934" s="19" t="s">
        <v>47</v>
      </c>
      <c r="K934" s="19">
        <f t="shared" si="141"/>
        <v>30000</v>
      </c>
      <c r="L934" s="19"/>
      <c r="M934" s="19">
        <v>30000</v>
      </c>
      <c r="N934" s="19"/>
      <c r="O934" s="19">
        <f t="shared" si="142"/>
        <v>5607.15</v>
      </c>
      <c r="P934" s="19"/>
      <c r="Q934" s="19"/>
      <c r="R934" s="19"/>
      <c r="S934" s="19"/>
      <c r="T934" s="19"/>
      <c r="U934" s="19"/>
      <c r="V934" s="19"/>
      <c r="W934" s="19">
        <v>5607.15</v>
      </c>
      <c r="X934" s="19">
        <v>36000</v>
      </c>
      <c r="Y934" s="19">
        <f t="shared" si="143"/>
        <v>10000</v>
      </c>
      <c r="Z934" s="19">
        <v>10000</v>
      </c>
      <c r="AA934" s="19"/>
      <c r="AB934" s="19">
        <f t="shared" si="144"/>
        <v>71607.149999999994</v>
      </c>
      <c r="AC934" s="19">
        <f t="shared" si="145"/>
        <v>61607.15</v>
      </c>
      <c r="AD934" s="19">
        <f t="shared" si="146"/>
        <v>30803.575000000001</v>
      </c>
      <c r="AE934" s="19" t="s">
        <v>53</v>
      </c>
      <c r="AF934" s="25">
        <v>30723.48</v>
      </c>
      <c r="AG934" s="31">
        <f t="shared" si="147"/>
        <v>2.6069637944660302E-3</v>
      </c>
      <c r="AH934" t="e">
        <f ca="1">IF(_xlfn.XLOOKUP(D934,'参考（不要动）'!A:A,'参考（不要动）'!B:B)&lt;1,"无养老金")</f>
        <v>#NAME?</v>
      </c>
      <c r="AI934" t="e">
        <f>IF(_xlfn.XLOOKUP(D934,'参考（不要动）'!D:D,'参考（不要动）'!E:E)&lt;1,"无公益岗工资")</f>
        <v>#N/A</v>
      </c>
      <c r="AJ934" t="e">
        <f ca="1">IF(_xlfn.XLOOKUP(D934,'参考（不要动）'!G:G,'参考（不要动）'!H:H)&lt;1,"无其他工资")</f>
        <v>#NAME?</v>
      </c>
      <c r="AK934" t="e">
        <f>IF(_xlfn.XLOOKUP(D934,'参考（不要动）'!J:J,'参考（不要动）'!K:K)&lt;1,"无低保金")</f>
        <v>#N/A</v>
      </c>
      <c r="AL934" t="e">
        <f>IF(_xlfn.XLOOKUP(D934,'参考（不要动）'!M:M,'参考（不要动）'!N:N)&lt;1,"无五保金")</f>
        <v>#N/A</v>
      </c>
      <c r="AM934" t="e">
        <f>IF(_xlfn.XLOOKUP(D934,'参考（不要动）'!P:P,'参考（不要动）'!Q:Q)&lt;1,"无产业奖励2000元")</f>
        <v>#N/A</v>
      </c>
      <c r="AN934" t="e">
        <f>_xlfn.XLOOKUP(D934,'参考（不要动）'!S:S,'参考（不要动）'!W:W)</f>
        <v>#N/A</v>
      </c>
      <c r="AO934" t="str">
        <f t="shared" si="148"/>
        <v>合格</v>
      </c>
      <c r="AP934" s="31">
        <f t="shared" si="149"/>
        <v>0.27777777777777801</v>
      </c>
      <c r="AQ934" s="31" t="str">
        <f t="shared" ref="AQ934:AQ997" si="150">IF(AP934&lt;0.2,"支出偏少",IF(AP934&gt;0.8,"支出偏大","合格"))</f>
        <v>合格</v>
      </c>
    </row>
    <row r="935" spans="1:43" ht="15">
      <c r="A935" s="18">
        <v>933</v>
      </c>
      <c r="B935" s="19" t="s">
        <v>3061</v>
      </c>
      <c r="C935" s="19" t="s">
        <v>3906</v>
      </c>
      <c r="D935" s="19" t="s">
        <v>3907</v>
      </c>
      <c r="E935" s="19" t="s">
        <v>3908</v>
      </c>
      <c r="F935" s="19" t="s">
        <v>3909</v>
      </c>
      <c r="G935" s="51" t="s">
        <v>3906</v>
      </c>
      <c r="H935" s="19">
        <v>2</v>
      </c>
      <c r="I935" s="19">
        <v>2</v>
      </c>
      <c r="J935" s="19" t="s">
        <v>47</v>
      </c>
      <c r="K935" s="19">
        <f t="shared" si="141"/>
        <v>6000</v>
      </c>
      <c r="L935" s="19"/>
      <c r="M935" s="19">
        <v>6000</v>
      </c>
      <c r="N935" s="19">
        <v>4500</v>
      </c>
      <c r="O935" s="19">
        <f t="shared" si="142"/>
        <v>5879.6</v>
      </c>
      <c r="P935" s="19"/>
      <c r="Q935" s="19"/>
      <c r="R935" s="19">
        <v>2610</v>
      </c>
      <c r="S935" s="19">
        <v>960</v>
      </c>
      <c r="T935" s="19"/>
      <c r="U935" s="19"/>
      <c r="V935" s="19"/>
      <c r="W935" s="19">
        <v>2309.6</v>
      </c>
      <c r="X935" s="19">
        <v>105000</v>
      </c>
      <c r="Y935" s="19">
        <f t="shared" si="143"/>
        <v>66000</v>
      </c>
      <c r="Z935" s="19">
        <v>66000</v>
      </c>
      <c r="AA935" s="19"/>
      <c r="AB935" s="19">
        <f t="shared" si="144"/>
        <v>121379.6</v>
      </c>
      <c r="AC935" s="19">
        <f t="shared" si="145"/>
        <v>55379.6</v>
      </c>
      <c r="AD935" s="19">
        <f t="shared" si="146"/>
        <v>27689.8</v>
      </c>
      <c r="AE935" s="19" t="s">
        <v>53</v>
      </c>
      <c r="AF935" s="25">
        <v>27541.98</v>
      </c>
      <c r="AG935" s="31">
        <f t="shared" si="147"/>
        <v>5.3670796362498196E-3</v>
      </c>
      <c r="AH935" t="e">
        <f ca="1">IF(_xlfn.XLOOKUP(D935,'参考（不要动）'!A:A,'参考（不要动）'!B:B)&lt;1,"无养老金")</f>
        <v>#NAME?</v>
      </c>
      <c r="AI935" t="e">
        <f>IF(_xlfn.XLOOKUP(D935,'参考（不要动）'!D:D,'参考（不要动）'!E:E)&lt;1,"无公益岗工资")</f>
        <v>#N/A</v>
      </c>
      <c r="AJ935" t="e">
        <f ca="1">IF(_xlfn.XLOOKUP(D935,'参考（不要动）'!G:G,'参考（不要动）'!H:H)&lt;1,"无其他工资")</f>
        <v>#NAME?</v>
      </c>
      <c r="AK935" t="e">
        <f>IF(_xlfn.XLOOKUP(D935,'参考（不要动）'!J:J,'参考（不要动）'!K:K)&lt;1,"无低保金")</f>
        <v>#N/A</v>
      </c>
      <c r="AL935" t="e">
        <f>IF(_xlfn.XLOOKUP(D935,'参考（不要动）'!M:M,'参考（不要动）'!N:N)&lt;1,"无五保金")</f>
        <v>#N/A</v>
      </c>
      <c r="AM935" t="e">
        <f>IF(_xlfn.XLOOKUP(D935,'参考（不要动）'!P:P,'参考（不要动）'!Q:Q)&lt;1,"无产业奖励2000元")</f>
        <v>#N/A</v>
      </c>
      <c r="AN935" t="e">
        <f>_xlfn.XLOOKUP(D935,'参考（不要动）'!S:S,'参考（不要动）'!W:W)</f>
        <v>#N/A</v>
      </c>
      <c r="AO935" t="str">
        <f t="shared" si="148"/>
        <v>合格</v>
      </c>
      <c r="AP935" s="31">
        <f t="shared" si="149"/>
        <v>0.628571428571429</v>
      </c>
      <c r="AQ935" s="31" t="str">
        <f t="shared" si="150"/>
        <v>合格</v>
      </c>
    </row>
    <row r="936" spans="1:43" ht="15">
      <c r="A936" s="18">
        <v>934</v>
      </c>
      <c r="B936" s="19" t="s">
        <v>3061</v>
      </c>
      <c r="C936" s="19" t="s">
        <v>3910</v>
      </c>
      <c r="D936" s="19" t="s">
        <v>3911</v>
      </c>
      <c r="E936" s="19" t="s">
        <v>3912</v>
      </c>
      <c r="F936" s="19" t="s">
        <v>3913</v>
      </c>
      <c r="G936" s="51" t="s">
        <v>3910</v>
      </c>
      <c r="H936" s="19">
        <v>1</v>
      </c>
      <c r="I936" s="19">
        <v>1</v>
      </c>
      <c r="J936" s="19" t="s">
        <v>47</v>
      </c>
      <c r="K936" s="19">
        <f t="shared" si="141"/>
        <v>0</v>
      </c>
      <c r="L936" s="19"/>
      <c r="M936" s="19"/>
      <c r="N936" s="19">
        <v>4000</v>
      </c>
      <c r="O936" s="19">
        <f t="shared" si="142"/>
        <v>8629.98</v>
      </c>
      <c r="P936" s="19">
        <v>4295</v>
      </c>
      <c r="Q936" s="19"/>
      <c r="R936" s="19">
        <v>3180</v>
      </c>
      <c r="S936" s="19"/>
      <c r="T936" s="19"/>
      <c r="U936" s="19"/>
      <c r="V936" s="19"/>
      <c r="W936" s="19">
        <v>1154.98</v>
      </c>
      <c r="X936" s="19"/>
      <c r="Y936" s="19">
        <f t="shared" si="143"/>
        <v>0</v>
      </c>
      <c r="Z936" s="19"/>
      <c r="AA936" s="19"/>
      <c r="AB936" s="19">
        <f t="shared" si="144"/>
        <v>12629.98</v>
      </c>
      <c r="AC936" s="19">
        <f t="shared" si="145"/>
        <v>12629.98</v>
      </c>
      <c r="AD936" s="19">
        <f t="shared" si="146"/>
        <v>12629.98</v>
      </c>
      <c r="AE936" s="19" t="s">
        <v>53</v>
      </c>
      <c r="AF936" s="25">
        <v>12176</v>
      </c>
      <c r="AG936" s="31">
        <f t="shared" si="147"/>
        <v>3.7284822601839601E-2</v>
      </c>
      <c r="AH936" t="e">
        <f ca="1">IF(_xlfn.XLOOKUP(D936,'参考（不要动）'!A:A,'参考（不要动）'!B:B)&lt;1,"无养老金")</f>
        <v>#NAME?</v>
      </c>
      <c r="AI936" t="e">
        <f>IF(_xlfn.XLOOKUP(D936,'参考（不要动）'!D:D,'参考（不要动）'!E:E)&lt;1,"无公益岗工资")</f>
        <v>#N/A</v>
      </c>
      <c r="AJ936" t="e">
        <f ca="1">IF(_xlfn.XLOOKUP(D936,'参考（不要动）'!G:G,'参考（不要动）'!H:H)&lt;1,"无其他工资")</f>
        <v>#NAME?</v>
      </c>
      <c r="AK936" t="b">
        <f>IF(_xlfn.XLOOKUP(D936,'参考（不要动）'!J:J,'参考（不要动）'!K:K)&lt;1,"无低保金")</f>
        <v>0</v>
      </c>
      <c r="AL936" t="e">
        <f>IF(_xlfn.XLOOKUP(D936,'参考（不要动）'!M:M,'参考（不要动）'!N:N)&lt;1,"无五保金")</f>
        <v>#N/A</v>
      </c>
      <c r="AM936" t="e">
        <f>IF(_xlfn.XLOOKUP(D936,'参考（不要动）'!P:P,'参考（不要动）'!Q:Q)&lt;1,"无产业奖励2000元")</f>
        <v>#N/A</v>
      </c>
      <c r="AN936" t="e">
        <f>_xlfn.XLOOKUP(D936,'参考（不要动）'!S:S,'参考（不要动）'!W:W)</f>
        <v>#N/A</v>
      </c>
      <c r="AO936" t="str">
        <f t="shared" si="148"/>
        <v>合格</v>
      </c>
      <c r="AP936" s="31" t="e">
        <f t="shared" si="149"/>
        <v>#DIV/0!</v>
      </c>
      <c r="AQ936" s="31" t="e">
        <f t="shared" si="150"/>
        <v>#DIV/0!</v>
      </c>
    </row>
    <row r="937" spans="1:43" ht="15">
      <c r="A937" s="18">
        <v>935</v>
      </c>
      <c r="B937" s="19" t="s">
        <v>3061</v>
      </c>
      <c r="C937" s="19" t="s">
        <v>3914</v>
      </c>
      <c r="D937" s="19" t="s">
        <v>3915</v>
      </c>
      <c r="E937" s="19" t="s">
        <v>3916</v>
      </c>
      <c r="F937" s="19" t="s">
        <v>2514</v>
      </c>
      <c r="G937" s="51" t="s">
        <v>3914</v>
      </c>
      <c r="H937" s="19">
        <v>4</v>
      </c>
      <c r="I937" s="19">
        <v>4</v>
      </c>
      <c r="J937" s="19" t="s">
        <v>47</v>
      </c>
      <c r="K937" s="19">
        <f t="shared" si="141"/>
        <v>60500</v>
      </c>
      <c r="L937" s="19"/>
      <c r="M937" s="19">
        <v>60500</v>
      </c>
      <c r="N937" s="19">
        <v>10000</v>
      </c>
      <c r="O937" s="19">
        <f t="shared" si="142"/>
        <v>1868.79</v>
      </c>
      <c r="P937" s="19"/>
      <c r="Q937" s="19"/>
      <c r="R937" s="19"/>
      <c r="S937" s="19"/>
      <c r="T937" s="19"/>
      <c r="U937" s="19"/>
      <c r="V937" s="19"/>
      <c r="W937" s="19">
        <v>1868.79</v>
      </c>
      <c r="X937" s="19"/>
      <c r="Y937" s="19">
        <f t="shared" si="143"/>
        <v>0</v>
      </c>
      <c r="Z937" s="19"/>
      <c r="AA937" s="19"/>
      <c r="AB937" s="19">
        <f t="shared" si="144"/>
        <v>72368.789999999994</v>
      </c>
      <c r="AC937" s="19">
        <f t="shared" si="145"/>
        <v>72368.789999999994</v>
      </c>
      <c r="AD937" s="19">
        <f t="shared" si="146"/>
        <v>18092.197499999998</v>
      </c>
      <c r="AE937" s="19" t="s">
        <v>53</v>
      </c>
      <c r="AF937" s="25">
        <v>17993.189999999999</v>
      </c>
      <c r="AG937" s="31">
        <f t="shared" si="147"/>
        <v>5.5024984452451001E-3</v>
      </c>
      <c r="AH937" t="e">
        <f ca="1">IF(_xlfn.XLOOKUP(D937,'参考（不要动）'!A:A,'参考（不要动）'!B:B)&lt;1,"无养老金")</f>
        <v>#NAME?</v>
      </c>
      <c r="AI937" t="e">
        <f>IF(_xlfn.XLOOKUP(D937,'参考（不要动）'!D:D,'参考（不要动）'!E:E)&lt;1,"无公益岗工资")</f>
        <v>#N/A</v>
      </c>
      <c r="AJ937" t="e">
        <f ca="1">IF(_xlfn.XLOOKUP(D937,'参考（不要动）'!G:G,'参考（不要动）'!H:H)&lt;1,"无其他工资")</f>
        <v>#NAME?</v>
      </c>
      <c r="AK937" t="e">
        <f>IF(_xlfn.XLOOKUP(D937,'参考（不要动）'!J:J,'参考（不要动）'!K:K)&lt;1,"无低保金")</f>
        <v>#N/A</v>
      </c>
      <c r="AL937" t="e">
        <f>IF(_xlfn.XLOOKUP(D937,'参考（不要动）'!M:M,'参考（不要动）'!N:N)&lt;1,"无五保金")</f>
        <v>#N/A</v>
      </c>
      <c r="AM937" t="e">
        <f>IF(_xlfn.XLOOKUP(D937,'参考（不要动）'!P:P,'参考（不要动）'!Q:Q)&lt;1,"无产业奖励2000元")</f>
        <v>#N/A</v>
      </c>
      <c r="AN937" t="e">
        <f>_xlfn.XLOOKUP(D937,'参考（不要动）'!S:S,'参考（不要动）'!W:W)</f>
        <v>#N/A</v>
      </c>
      <c r="AO937" t="str">
        <f t="shared" si="148"/>
        <v>合格</v>
      </c>
      <c r="AP937" s="31" t="e">
        <f t="shared" si="149"/>
        <v>#DIV/0!</v>
      </c>
      <c r="AQ937" s="31" t="e">
        <f t="shared" si="150"/>
        <v>#DIV/0!</v>
      </c>
    </row>
    <row r="938" spans="1:43" ht="15">
      <c r="A938" s="18">
        <v>936</v>
      </c>
      <c r="B938" s="19" t="s">
        <v>3061</v>
      </c>
      <c r="C938" s="19" t="s">
        <v>3917</v>
      </c>
      <c r="D938" s="19" t="s">
        <v>3918</v>
      </c>
      <c r="E938" s="19" t="s">
        <v>3919</v>
      </c>
      <c r="F938" s="19" t="s">
        <v>3920</v>
      </c>
      <c r="G938" s="51" t="s">
        <v>3917</v>
      </c>
      <c r="H938" s="19">
        <v>1</v>
      </c>
      <c r="I938" s="19">
        <v>1</v>
      </c>
      <c r="J938" s="19" t="s">
        <v>47</v>
      </c>
      <c r="K938" s="19">
        <f t="shared" si="141"/>
        <v>0</v>
      </c>
      <c r="L938" s="19"/>
      <c r="M938" s="19"/>
      <c r="N938" s="19">
        <v>4710</v>
      </c>
      <c r="O938" s="19">
        <f t="shared" si="142"/>
        <v>9435.94</v>
      </c>
      <c r="P938" s="19">
        <v>4295</v>
      </c>
      <c r="Q938" s="19"/>
      <c r="R938" s="19">
        <v>1980</v>
      </c>
      <c r="S938" s="19"/>
      <c r="T938" s="19"/>
      <c r="U938" s="19"/>
      <c r="V938" s="19"/>
      <c r="W938" s="19">
        <v>3160.94</v>
      </c>
      <c r="X938" s="19"/>
      <c r="Y938" s="19">
        <f t="shared" si="143"/>
        <v>0</v>
      </c>
      <c r="Z938" s="19"/>
      <c r="AA938" s="19"/>
      <c r="AB938" s="19">
        <f t="shared" si="144"/>
        <v>14145.94</v>
      </c>
      <c r="AC938" s="19">
        <f t="shared" si="145"/>
        <v>14145.94</v>
      </c>
      <c r="AD938" s="19">
        <f t="shared" si="146"/>
        <v>14145.94</v>
      </c>
      <c r="AE938" s="19" t="s">
        <v>53</v>
      </c>
      <c r="AF938" s="25">
        <v>12567.8</v>
      </c>
      <c r="AG938" s="30">
        <f t="shared" si="147"/>
        <v>0.12557010773564201</v>
      </c>
      <c r="AH938" t="e">
        <f ca="1">IF(_xlfn.XLOOKUP(D938,'参考（不要动）'!A:A,'参考（不要动）'!B:B)&lt;1,"无养老金")</f>
        <v>#NAME?</v>
      </c>
      <c r="AI938" t="e">
        <f>IF(_xlfn.XLOOKUP(D938,'参考（不要动）'!D:D,'参考（不要动）'!E:E)&lt;1,"无公益岗工资")</f>
        <v>#N/A</v>
      </c>
      <c r="AJ938" t="e">
        <f ca="1">IF(_xlfn.XLOOKUP(D938,'参考（不要动）'!G:G,'参考（不要动）'!H:H)&lt;1,"无其他工资")</f>
        <v>#NAME?</v>
      </c>
      <c r="AK938" t="b">
        <f>IF(_xlfn.XLOOKUP(D938,'参考（不要动）'!J:J,'参考（不要动）'!K:K)&lt;1,"无低保金")</f>
        <v>0</v>
      </c>
      <c r="AL938" t="e">
        <f>IF(_xlfn.XLOOKUP(D938,'参考（不要动）'!M:M,'参考（不要动）'!N:N)&lt;1,"无五保金")</f>
        <v>#N/A</v>
      </c>
      <c r="AM938" t="e">
        <f>IF(_xlfn.XLOOKUP(D938,'参考（不要动）'!P:P,'参考（不要动）'!Q:Q)&lt;1,"无产业奖励2000元")</f>
        <v>#N/A</v>
      </c>
      <c r="AN938" t="e">
        <f>_xlfn.XLOOKUP(D938,'参考（不要动）'!S:S,'参考（不要动）'!W:W)</f>
        <v>#N/A</v>
      </c>
      <c r="AO938" t="str">
        <f t="shared" si="148"/>
        <v>合格</v>
      </c>
      <c r="AP938" s="31" t="e">
        <f t="shared" si="149"/>
        <v>#DIV/0!</v>
      </c>
      <c r="AQ938" s="31" t="e">
        <f t="shared" si="150"/>
        <v>#DIV/0!</v>
      </c>
    </row>
    <row r="939" spans="1:43" ht="15">
      <c r="A939" s="18">
        <v>937</v>
      </c>
      <c r="B939" s="19" t="s">
        <v>3061</v>
      </c>
      <c r="C939" s="19" t="s">
        <v>3921</v>
      </c>
      <c r="D939" s="19" t="s">
        <v>3922</v>
      </c>
      <c r="E939" s="19" t="s">
        <v>3923</v>
      </c>
      <c r="F939" s="19" t="s">
        <v>3924</v>
      </c>
      <c r="G939" s="51" t="s">
        <v>3921</v>
      </c>
      <c r="H939" s="19">
        <v>5</v>
      </c>
      <c r="I939" s="19">
        <v>5</v>
      </c>
      <c r="J939" s="19" t="s">
        <v>47</v>
      </c>
      <c r="K939" s="19">
        <f t="shared" si="141"/>
        <v>50260</v>
      </c>
      <c r="L939" s="19"/>
      <c r="M939" s="19">
        <v>50260</v>
      </c>
      <c r="N939" s="19"/>
      <c r="O939" s="19">
        <f t="shared" si="142"/>
        <v>6019.99</v>
      </c>
      <c r="P939" s="19"/>
      <c r="Q939" s="19"/>
      <c r="R939" s="19">
        <v>1740</v>
      </c>
      <c r="S939" s="19"/>
      <c r="T939" s="19"/>
      <c r="U939" s="19"/>
      <c r="V939" s="19"/>
      <c r="W939" s="19">
        <v>4279.99</v>
      </c>
      <c r="X939" s="19">
        <v>51000</v>
      </c>
      <c r="Y939" s="19">
        <f t="shared" si="143"/>
        <v>18000</v>
      </c>
      <c r="Z939" s="19">
        <v>18000</v>
      </c>
      <c r="AA939" s="19"/>
      <c r="AB939" s="19">
        <f t="shared" si="144"/>
        <v>107279.99</v>
      </c>
      <c r="AC939" s="19">
        <f t="shared" si="145"/>
        <v>89279.99</v>
      </c>
      <c r="AD939" s="19">
        <f t="shared" si="146"/>
        <v>17855.998</v>
      </c>
      <c r="AE939" s="19" t="s">
        <v>53</v>
      </c>
      <c r="AF939" s="25">
        <v>17831.66</v>
      </c>
      <c r="AG939" s="31">
        <f t="shared" si="147"/>
        <v>1.36487573226496E-3</v>
      </c>
      <c r="AH939" t="e">
        <f ca="1">IF(_xlfn.XLOOKUP(D939,'参考（不要动）'!A:A,'参考（不要动）'!B:B)&lt;1,"无养老金")</f>
        <v>#NAME?</v>
      </c>
      <c r="AI939" t="e">
        <f>IF(_xlfn.XLOOKUP(D939,'参考（不要动）'!D:D,'参考（不要动）'!E:E)&lt;1,"无公益岗工资")</f>
        <v>#N/A</v>
      </c>
      <c r="AJ939" t="e">
        <f ca="1">IF(_xlfn.XLOOKUP(D939,'参考（不要动）'!G:G,'参考（不要动）'!H:H)&lt;1,"无其他工资")</f>
        <v>#NAME?</v>
      </c>
      <c r="AK939" t="e">
        <f>IF(_xlfn.XLOOKUP(D939,'参考（不要动）'!J:J,'参考（不要动）'!K:K)&lt;1,"无低保金")</f>
        <v>#N/A</v>
      </c>
      <c r="AL939" t="e">
        <f>IF(_xlfn.XLOOKUP(D939,'参考（不要动）'!M:M,'参考（不要动）'!N:N)&lt;1,"无五保金")</f>
        <v>#N/A</v>
      </c>
      <c r="AM939" t="e">
        <f>IF(_xlfn.XLOOKUP(D939,'参考（不要动）'!P:P,'参考（不要动）'!Q:Q)&lt;1,"无产业奖励2000元")</f>
        <v>#N/A</v>
      </c>
      <c r="AN939" t="e">
        <f>_xlfn.XLOOKUP(D939,'参考（不要动）'!S:S,'参考（不要动）'!W:W)</f>
        <v>#N/A</v>
      </c>
      <c r="AO939" t="str">
        <f t="shared" si="148"/>
        <v>合格</v>
      </c>
      <c r="AP939" s="31">
        <f t="shared" si="149"/>
        <v>0.35294117647058798</v>
      </c>
      <c r="AQ939" s="31" t="str">
        <f t="shared" si="150"/>
        <v>合格</v>
      </c>
    </row>
    <row r="940" spans="1:43" ht="15">
      <c r="A940" s="18">
        <v>938</v>
      </c>
      <c r="B940" s="19" t="s">
        <v>3061</v>
      </c>
      <c r="C940" s="19" t="s">
        <v>3925</v>
      </c>
      <c r="D940" s="19" t="s">
        <v>3926</v>
      </c>
      <c r="E940" s="19" t="s">
        <v>3927</v>
      </c>
      <c r="F940" s="19" t="s">
        <v>3928</v>
      </c>
      <c r="G940" s="51" t="s">
        <v>3925</v>
      </c>
      <c r="H940" s="19">
        <v>2</v>
      </c>
      <c r="I940" s="19">
        <v>2</v>
      </c>
      <c r="J940" s="19" t="s">
        <v>47</v>
      </c>
      <c r="K940" s="19">
        <f t="shared" si="141"/>
        <v>32100</v>
      </c>
      <c r="L940" s="19"/>
      <c r="M940" s="19">
        <v>32100</v>
      </c>
      <c r="N940" s="19">
        <v>10000</v>
      </c>
      <c r="O940" s="19">
        <f t="shared" si="142"/>
        <v>2427.9699999999998</v>
      </c>
      <c r="P940" s="19"/>
      <c r="Q940" s="19"/>
      <c r="R940" s="19"/>
      <c r="S940" s="19"/>
      <c r="T940" s="19"/>
      <c r="U940" s="19"/>
      <c r="V940" s="19"/>
      <c r="W940" s="19">
        <v>2427.9699999999998</v>
      </c>
      <c r="X940" s="19"/>
      <c r="Y940" s="19">
        <f t="shared" si="143"/>
        <v>0</v>
      </c>
      <c r="Z940" s="19"/>
      <c r="AA940" s="19"/>
      <c r="AB940" s="19">
        <f t="shared" si="144"/>
        <v>44527.97</v>
      </c>
      <c r="AC940" s="19">
        <f t="shared" si="145"/>
        <v>44527.97</v>
      </c>
      <c r="AD940" s="19">
        <f t="shared" si="146"/>
        <v>22263.985000000001</v>
      </c>
      <c r="AE940" s="19" t="s">
        <v>48</v>
      </c>
      <c r="AF940" s="25">
        <v>22133.4</v>
      </c>
      <c r="AG940" s="31">
        <f t="shared" si="147"/>
        <v>5.8999069279911404E-3</v>
      </c>
      <c r="AH940" t="e">
        <f ca="1">IF(_xlfn.XLOOKUP(D940,'参考（不要动）'!A:A,'参考（不要动）'!B:B)&lt;1,"无养老金")</f>
        <v>#NAME?</v>
      </c>
      <c r="AI940" t="e">
        <f>IF(_xlfn.XLOOKUP(D940,'参考（不要动）'!D:D,'参考（不要动）'!E:E)&lt;1,"无公益岗工资")</f>
        <v>#N/A</v>
      </c>
      <c r="AJ940" t="e">
        <f ca="1">IF(_xlfn.XLOOKUP(D940,'参考（不要动）'!G:G,'参考（不要动）'!H:H)&lt;1,"无其他工资")</f>
        <v>#NAME?</v>
      </c>
      <c r="AK940" t="e">
        <f>IF(_xlfn.XLOOKUP(D940,'参考（不要动）'!J:J,'参考（不要动）'!K:K)&lt;1,"无低保金")</f>
        <v>#N/A</v>
      </c>
      <c r="AL940" t="e">
        <f>IF(_xlfn.XLOOKUP(D940,'参考（不要动）'!M:M,'参考（不要动）'!N:N)&lt;1,"无五保金")</f>
        <v>#N/A</v>
      </c>
      <c r="AM940" t="e">
        <f>IF(_xlfn.XLOOKUP(D940,'参考（不要动）'!P:P,'参考（不要动）'!Q:Q)&lt;1,"无产业奖励2000元")</f>
        <v>#N/A</v>
      </c>
      <c r="AN940" t="e">
        <f>_xlfn.XLOOKUP(D940,'参考（不要动）'!S:S,'参考（不要动）'!W:W)</f>
        <v>#N/A</v>
      </c>
      <c r="AO940" t="str">
        <f t="shared" si="148"/>
        <v>合格</v>
      </c>
      <c r="AP940" s="31" t="e">
        <f t="shared" si="149"/>
        <v>#DIV/0!</v>
      </c>
      <c r="AQ940" s="31" t="e">
        <f t="shared" si="150"/>
        <v>#DIV/0!</v>
      </c>
    </row>
    <row r="941" spans="1:43" ht="15">
      <c r="A941" s="18">
        <v>939</v>
      </c>
      <c r="B941" s="19" t="s">
        <v>3061</v>
      </c>
      <c r="C941" s="19" t="s">
        <v>3929</v>
      </c>
      <c r="D941" s="19" t="s">
        <v>3930</v>
      </c>
      <c r="E941" s="19" t="s">
        <v>3931</v>
      </c>
      <c r="F941" s="19" t="s">
        <v>3932</v>
      </c>
      <c r="G941" s="51" t="s">
        <v>3929</v>
      </c>
      <c r="H941" s="19">
        <v>2</v>
      </c>
      <c r="I941" s="19">
        <v>2</v>
      </c>
      <c r="J941" s="19" t="s">
        <v>47</v>
      </c>
      <c r="K941" s="19">
        <f t="shared" si="141"/>
        <v>2190</v>
      </c>
      <c r="L941" s="19">
        <v>2190</v>
      </c>
      <c r="M941" s="19"/>
      <c r="N941" s="19">
        <v>4550</v>
      </c>
      <c r="O941" s="19">
        <f t="shared" si="142"/>
        <v>7347.3</v>
      </c>
      <c r="P941" s="19"/>
      <c r="Q941" s="19"/>
      <c r="R941" s="19">
        <v>5530</v>
      </c>
      <c r="S941" s="19"/>
      <c r="T941" s="19"/>
      <c r="U941" s="19"/>
      <c r="V941" s="19"/>
      <c r="W941" s="19">
        <v>1817.3</v>
      </c>
      <c r="X941" s="19">
        <v>25800</v>
      </c>
      <c r="Y941" s="19">
        <f t="shared" si="143"/>
        <v>10800</v>
      </c>
      <c r="Z941" s="19">
        <v>10800</v>
      </c>
      <c r="AA941" s="19"/>
      <c r="AB941" s="19">
        <f t="shared" si="144"/>
        <v>39887.300000000003</v>
      </c>
      <c r="AC941" s="19">
        <f t="shared" si="145"/>
        <v>29087.3</v>
      </c>
      <c r="AD941" s="19">
        <f t="shared" si="146"/>
        <v>14543.65</v>
      </c>
      <c r="AE941" s="19" t="s">
        <v>48</v>
      </c>
      <c r="AF941" s="25">
        <v>14371.43</v>
      </c>
      <c r="AG941" s="31">
        <f t="shared" si="147"/>
        <v>1.1983497814761599E-2</v>
      </c>
      <c r="AH941" t="e">
        <f ca="1">IF(_xlfn.XLOOKUP(D941,'参考（不要动）'!A:A,'参考（不要动）'!B:B)&lt;1,"无养老金")</f>
        <v>#NAME?</v>
      </c>
      <c r="AI941" t="b">
        <f>IF(_xlfn.XLOOKUP(D941,'参考（不要动）'!D:D,'参考（不要动）'!E:E)&lt;1,"无公益岗工资")</f>
        <v>0</v>
      </c>
      <c r="AJ941" t="e">
        <f ca="1">IF(_xlfn.XLOOKUP(D941,'参考（不要动）'!G:G,'参考（不要动）'!H:H)&lt;1,"无其他工资")</f>
        <v>#NAME?</v>
      </c>
      <c r="AK941" t="e">
        <f>IF(_xlfn.XLOOKUP(D941,'参考（不要动）'!J:J,'参考（不要动）'!K:K)&lt;1,"无低保金")</f>
        <v>#N/A</v>
      </c>
      <c r="AL941" t="e">
        <f>IF(_xlfn.XLOOKUP(D941,'参考（不要动）'!M:M,'参考（不要动）'!N:N)&lt;1,"无五保金")</f>
        <v>#N/A</v>
      </c>
      <c r="AM941" t="e">
        <f>IF(_xlfn.XLOOKUP(D941,'参考（不要动）'!P:P,'参考（不要动）'!Q:Q)&lt;1,"无产业奖励2000元")</f>
        <v>#N/A</v>
      </c>
      <c r="AN941" t="e">
        <f>_xlfn.XLOOKUP(D941,'参考（不要动）'!S:S,'参考（不要动）'!W:W)</f>
        <v>#N/A</v>
      </c>
      <c r="AO941" t="str">
        <f t="shared" si="148"/>
        <v>合格</v>
      </c>
      <c r="AP941" s="31">
        <f t="shared" si="149"/>
        <v>0.418604651162791</v>
      </c>
      <c r="AQ941" s="31" t="str">
        <f t="shared" si="150"/>
        <v>合格</v>
      </c>
    </row>
    <row r="942" spans="1:43" ht="15">
      <c r="A942" s="18">
        <v>940</v>
      </c>
      <c r="B942" s="19" t="s">
        <v>3061</v>
      </c>
      <c r="C942" s="19" t="s">
        <v>3933</v>
      </c>
      <c r="D942" s="19" t="s">
        <v>3934</v>
      </c>
      <c r="E942" s="19" t="s">
        <v>3935</v>
      </c>
      <c r="F942" s="19" t="s">
        <v>3936</v>
      </c>
      <c r="G942" s="51" t="s">
        <v>3933</v>
      </c>
      <c r="H942" s="19">
        <v>1</v>
      </c>
      <c r="I942" s="19">
        <v>1</v>
      </c>
      <c r="J942" s="19" t="s">
        <v>47</v>
      </c>
      <c r="K942" s="19">
        <f t="shared" si="141"/>
        <v>0</v>
      </c>
      <c r="L942" s="19"/>
      <c r="M942" s="19"/>
      <c r="N942" s="19">
        <v>7000</v>
      </c>
      <c r="O942" s="19">
        <f t="shared" si="142"/>
        <v>8667</v>
      </c>
      <c r="P942" s="19">
        <v>4295</v>
      </c>
      <c r="Q942" s="19"/>
      <c r="R942" s="19">
        <v>1740</v>
      </c>
      <c r="S942" s="19"/>
      <c r="T942" s="19"/>
      <c r="U942" s="19"/>
      <c r="V942" s="19"/>
      <c r="W942" s="19">
        <v>2632</v>
      </c>
      <c r="X942" s="19">
        <v>17200</v>
      </c>
      <c r="Y942" s="19">
        <f t="shared" si="143"/>
        <v>10800</v>
      </c>
      <c r="Z942" s="19">
        <v>10800</v>
      </c>
      <c r="AA942" s="19"/>
      <c r="AB942" s="19">
        <f t="shared" si="144"/>
        <v>32867</v>
      </c>
      <c r="AC942" s="19">
        <f t="shared" si="145"/>
        <v>22067</v>
      </c>
      <c r="AD942" s="19">
        <f t="shared" si="146"/>
        <v>22067</v>
      </c>
      <c r="AE942" s="19" t="s">
        <v>48</v>
      </c>
      <c r="AF942" s="25">
        <v>21990.28</v>
      </c>
      <c r="AG942" s="31">
        <f t="shared" si="147"/>
        <v>3.4888141487967E-3</v>
      </c>
      <c r="AH942" t="e">
        <f ca="1">IF(_xlfn.XLOOKUP(D942,'参考（不要动）'!A:A,'参考（不要动）'!B:B)&lt;1,"无养老金")</f>
        <v>#NAME?</v>
      </c>
      <c r="AI942" t="e">
        <f>IF(_xlfn.XLOOKUP(D942,'参考（不要动）'!D:D,'参考（不要动）'!E:E)&lt;1,"无公益岗工资")</f>
        <v>#N/A</v>
      </c>
      <c r="AJ942" t="e">
        <f ca="1">IF(_xlfn.XLOOKUP(D942,'参考（不要动）'!G:G,'参考（不要动）'!H:H)&lt;1,"无其他工资")</f>
        <v>#NAME?</v>
      </c>
      <c r="AK942" t="b">
        <f>IF(_xlfn.XLOOKUP(D942,'参考（不要动）'!J:J,'参考（不要动）'!K:K)&lt;1,"无低保金")</f>
        <v>0</v>
      </c>
      <c r="AL942" t="e">
        <f>IF(_xlfn.XLOOKUP(D942,'参考（不要动）'!M:M,'参考（不要动）'!N:N)&lt;1,"无五保金")</f>
        <v>#N/A</v>
      </c>
      <c r="AM942" t="e">
        <f>IF(_xlfn.XLOOKUP(D942,'参考（不要动）'!P:P,'参考（不要动）'!Q:Q)&lt;1,"无产业奖励2000元")</f>
        <v>#N/A</v>
      </c>
      <c r="AN942" t="e">
        <f>_xlfn.XLOOKUP(D942,'参考（不要动）'!S:S,'参考（不要动）'!W:W)</f>
        <v>#N/A</v>
      </c>
      <c r="AO942" t="str">
        <f t="shared" si="148"/>
        <v>合格</v>
      </c>
      <c r="AP942" s="31">
        <f t="shared" si="149"/>
        <v>0.62790697674418605</v>
      </c>
      <c r="AQ942" s="31" t="str">
        <f t="shared" si="150"/>
        <v>合格</v>
      </c>
    </row>
    <row r="943" spans="1:43" ht="15">
      <c r="A943" s="18">
        <v>941</v>
      </c>
      <c r="B943" s="19" t="s">
        <v>3061</v>
      </c>
      <c r="C943" s="19" t="s">
        <v>3937</v>
      </c>
      <c r="D943" s="19" t="s">
        <v>3938</v>
      </c>
      <c r="E943" s="19" t="s">
        <v>3939</v>
      </c>
      <c r="F943" s="19" t="s">
        <v>3940</v>
      </c>
      <c r="G943" s="51" t="s">
        <v>3937</v>
      </c>
      <c r="H943" s="19">
        <v>2</v>
      </c>
      <c r="I943" s="19">
        <v>2</v>
      </c>
      <c r="J943" s="19" t="s">
        <v>47</v>
      </c>
      <c r="K943" s="19">
        <f t="shared" si="141"/>
        <v>0</v>
      </c>
      <c r="L943" s="19"/>
      <c r="M943" s="19"/>
      <c r="N943" s="19"/>
      <c r="O943" s="19">
        <f t="shared" si="142"/>
        <v>7494.79</v>
      </c>
      <c r="P943" s="19"/>
      <c r="Q943" s="19"/>
      <c r="R943" s="19">
        <v>3480</v>
      </c>
      <c r="S943" s="19">
        <v>1920</v>
      </c>
      <c r="T943" s="19"/>
      <c r="U943" s="19"/>
      <c r="V943" s="19"/>
      <c r="W943" s="19">
        <v>2094.79</v>
      </c>
      <c r="X943" s="19">
        <v>86580</v>
      </c>
      <c r="Y943" s="19">
        <f t="shared" si="143"/>
        <v>29750</v>
      </c>
      <c r="Z943" s="19">
        <v>29750</v>
      </c>
      <c r="AA943" s="19"/>
      <c r="AB943" s="19">
        <f t="shared" si="144"/>
        <v>94074.79</v>
      </c>
      <c r="AC943" s="19">
        <f t="shared" si="145"/>
        <v>64324.79</v>
      </c>
      <c r="AD943" s="19">
        <f t="shared" si="146"/>
        <v>32162.395</v>
      </c>
      <c r="AE943" s="19" t="s">
        <v>53</v>
      </c>
      <c r="AF943" s="25">
        <v>31441.23</v>
      </c>
      <c r="AG943" s="31">
        <f t="shared" si="147"/>
        <v>2.29369207247936E-2</v>
      </c>
      <c r="AH943" t="e">
        <f ca="1">IF(_xlfn.XLOOKUP(D943,'参考（不要动）'!A:A,'参考（不要动）'!B:B)&lt;1,"无养老金")</f>
        <v>#NAME?</v>
      </c>
      <c r="AI943" t="e">
        <f>IF(_xlfn.XLOOKUP(D943,'参考（不要动）'!D:D,'参考（不要动）'!E:E)&lt;1,"无公益岗工资")</f>
        <v>#N/A</v>
      </c>
      <c r="AJ943" t="e">
        <f ca="1">IF(_xlfn.XLOOKUP(D943,'参考（不要动）'!G:G,'参考（不要动）'!H:H)&lt;1,"无其他工资")</f>
        <v>#NAME?</v>
      </c>
      <c r="AK943" t="e">
        <f>IF(_xlfn.XLOOKUP(D943,'参考（不要动）'!J:J,'参考（不要动）'!K:K)&lt;1,"无低保金")</f>
        <v>#N/A</v>
      </c>
      <c r="AL943" t="e">
        <f>IF(_xlfn.XLOOKUP(D943,'参考（不要动）'!M:M,'参考（不要动）'!N:N)&lt;1,"无五保金")</f>
        <v>#N/A</v>
      </c>
      <c r="AM943" t="e">
        <f>IF(_xlfn.XLOOKUP(D943,'参考（不要动）'!P:P,'参考（不要动）'!Q:Q)&lt;1,"无产业奖励2000元")</f>
        <v>#N/A</v>
      </c>
      <c r="AN943" t="e">
        <f>_xlfn.XLOOKUP(D943,'参考（不要动）'!S:S,'参考（不要动）'!W:W)</f>
        <v>#N/A</v>
      </c>
      <c r="AO943" t="str">
        <f t="shared" si="148"/>
        <v>合格</v>
      </c>
      <c r="AP943" s="31">
        <f t="shared" si="149"/>
        <v>0.343612843612844</v>
      </c>
      <c r="AQ943" s="31" t="str">
        <f t="shared" si="150"/>
        <v>合格</v>
      </c>
    </row>
    <row r="944" spans="1:43" ht="15">
      <c r="A944" s="18">
        <v>942</v>
      </c>
      <c r="B944" s="19" t="s">
        <v>3061</v>
      </c>
      <c r="C944" s="19" t="s">
        <v>3941</v>
      </c>
      <c r="D944" s="19" t="s">
        <v>3942</v>
      </c>
      <c r="E944" s="19" t="s">
        <v>3943</v>
      </c>
      <c r="F944" s="19" t="s">
        <v>3944</v>
      </c>
      <c r="G944" s="51" t="s">
        <v>3941</v>
      </c>
      <c r="H944" s="19">
        <v>2</v>
      </c>
      <c r="I944" s="19">
        <v>2</v>
      </c>
      <c r="J944" s="19" t="s">
        <v>47</v>
      </c>
      <c r="K944" s="19">
        <f t="shared" si="141"/>
        <v>0</v>
      </c>
      <c r="L944" s="19"/>
      <c r="M944" s="19"/>
      <c r="N944" s="19">
        <v>4550</v>
      </c>
      <c r="O944" s="19">
        <f t="shared" si="142"/>
        <v>9397.4</v>
      </c>
      <c r="P944" s="19"/>
      <c r="Q944" s="19"/>
      <c r="R944" s="19">
        <v>1860</v>
      </c>
      <c r="S944" s="19"/>
      <c r="T944" s="19"/>
      <c r="U944" s="19"/>
      <c r="V944" s="19"/>
      <c r="W944" s="19">
        <v>7537.4</v>
      </c>
      <c r="X944" s="19">
        <v>25800</v>
      </c>
      <c r="Y944" s="19">
        <f t="shared" si="143"/>
        <v>14000</v>
      </c>
      <c r="Z944" s="19">
        <v>14000</v>
      </c>
      <c r="AA944" s="19"/>
      <c r="AB944" s="19">
        <f t="shared" si="144"/>
        <v>39747.4</v>
      </c>
      <c r="AC944" s="19">
        <f t="shared" si="145"/>
        <v>25747.4</v>
      </c>
      <c r="AD944" s="19">
        <f t="shared" si="146"/>
        <v>12873.7</v>
      </c>
      <c r="AE944" s="19" t="s">
        <v>53</v>
      </c>
      <c r="AF944" s="25">
        <v>12795.35</v>
      </c>
      <c r="AG944" s="31">
        <f t="shared" si="147"/>
        <v>6.12331823670321E-3</v>
      </c>
      <c r="AH944" t="e">
        <f ca="1">IF(_xlfn.XLOOKUP(D944,'参考（不要动）'!A:A,'参考（不要动）'!B:B)&lt;1,"无养老金")</f>
        <v>#NAME?</v>
      </c>
      <c r="AI944" t="e">
        <f>IF(_xlfn.XLOOKUP(D944,'参考（不要动）'!D:D,'参考（不要动）'!E:E)&lt;1,"无公益岗工资")</f>
        <v>#N/A</v>
      </c>
      <c r="AJ944" t="e">
        <f ca="1">IF(_xlfn.XLOOKUP(D944,'参考（不要动）'!G:G,'参考（不要动）'!H:H)&lt;1,"无其他工资")</f>
        <v>#NAME?</v>
      </c>
      <c r="AK944" t="e">
        <f>IF(_xlfn.XLOOKUP(D944,'参考（不要动）'!J:J,'参考（不要动）'!K:K)&lt;1,"无低保金")</f>
        <v>#N/A</v>
      </c>
      <c r="AL944" t="e">
        <f>IF(_xlfn.XLOOKUP(D944,'参考（不要动）'!M:M,'参考（不要动）'!N:N)&lt;1,"无五保金")</f>
        <v>#N/A</v>
      </c>
      <c r="AM944" t="e">
        <f>IF(_xlfn.XLOOKUP(D944,'参考（不要动）'!P:P,'参考（不要动）'!Q:Q)&lt;1,"无产业奖励2000元")</f>
        <v>#N/A</v>
      </c>
      <c r="AN944" t="e">
        <f>_xlfn.XLOOKUP(D944,'参考（不要动）'!S:S,'参考（不要动）'!W:W)</f>
        <v>#N/A</v>
      </c>
      <c r="AO944" t="str">
        <f t="shared" si="148"/>
        <v>合格</v>
      </c>
      <c r="AP944" s="31">
        <f t="shared" si="149"/>
        <v>0.54263565891472898</v>
      </c>
      <c r="AQ944" s="31" t="str">
        <f t="shared" si="150"/>
        <v>合格</v>
      </c>
    </row>
    <row r="945" spans="1:43" ht="15">
      <c r="A945" s="18">
        <v>943</v>
      </c>
      <c r="B945" s="19" t="s">
        <v>3061</v>
      </c>
      <c r="C945" s="19" t="s">
        <v>3945</v>
      </c>
      <c r="D945" s="19" t="s">
        <v>3946</v>
      </c>
      <c r="E945" s="19" t="s">
        <v>3947</v>
      </c>
      <c r="F945" s="19" t="s">
        <v>3948</v>
      </c>
      <c r="G945" s="51" t="s">
        <v>3945</v>
      </c>
      <c r="H945" s="19">
        <v>2</v>
      </c>
      <c r="I945" s="19">
        <v>2</v>
      </c>
      <c r="J945" s="19" t="s">
        <v>47</v>
      </c>
      <c r="K945" s="19">
        <f t="shared" si="141"/>
        <v>40000</v>
      </c>
      <c r="L945" s="19"/>
      <c r="M945" s="19">
        <v>40000</v>
      </c>
      <c r="N945" s="19">
        <v>4500</v>
      </c>
      <c r="O945" s="19">
        <f t="shared" si="142"/>
        <v>5046.0600000000004</v>
      </c>
      <c r="P945" s="19"/>
      <c r="Q945" s="19"/>
      <c r="R945" s="19">
        <v>2755</v>
      </c>
      <c r="S945" s="19"/>
      <c r="T945" s="19"/>
      <c r="U945" s="19"/>
      <c r="V945" s="19"/>
      <c r="W945" s="19">
        <v>2291.06</v>
      </c>
      <c r="X945" s="19"/>
      <c r="Y945" s="19">
        <f t="shared" si="143"/>
        <v>0</v>
      </c>
      <c r="Z945" s="19"/>
      <c r="AA945" s="19"/>
      <c r="AB945" s="19">
        <f t="shared" si="144"/>
        <v>49546.06</v>
      </c>
      <c r="AC945" s="19">
        <f t="shared" si="145"/>
        <v>49546.06</v>
      </c>
      <c r="AD945" s="19">
        <f t="shared" si="146"/>
        <v>24773.03</v>
      </c>
      <c r="AE945" s="19" t="s">
        <v>53</v>
      </c>
      <c r="AF945" s="25">
        <v>23815.86</v>
      </c>
      <c r="AG945" s="31">
        <f t="shared" si="147"/>
        <v>4.0190444518904599E-2</v>
      </c>
      <c r="AH945" t="e">
        <f ca="1">IF(_xlfn.XLOOKUP(D945,'参考（不要动）'!A:A,'参考（不要动）'!B:B)&lt;1,"无养老金")</f>
        <v>#NAME?</v>
      </c>
      <c r="AI945" t="e">
        <f>IF(_xlfn.XLOOKUP(D945,'参考（不要动）'!D:D,'参考（不要动）'!E:E)&lt;1,"无公益岗工资")</f>
        <v>#N/A</v>
      </c>
      <c r="AJ945" t="e">
        <f ca="1">IF(_xlfn.XLOOKUP(D945,'参考（不要动）'!G:G,'参考（不要动）'!H:H)&lt;1,"无其他工资")</f>
        <v>#NAME?</v>
      </c>
      <c r="AK945" t="e">
        <f>IF(_xlfn.XLOOKUP(D945,'参考（不要动）'!J:J,'参考（不要动）'!K:K)&lt;1,"无低保金")</f>
        <v>#N/A</v>
      </c>
      <c r="AL945" t="e">
        <f>IF(_xlfn.XLOOKUP(D945,'参考（不要动）'!M:M,'参考（不要动）'!N:N)&lt;1,"无五保金")</f>
        <v>#N/A</v>
      </c>
      <c r="AM945" t="e">
        <f>IF(_xlfn.XLOOKUP(D945,'参考（不要动）'!P:P,'参考（不要动）'!Q:Q)&lt;1,"无产业奖励2000元")</f>
        <v>#N/A</v>
      </c>
      <c r="AN945" t="e">
        <f>_xlfn.XLOOKUP(D945,'参考（不要动）'!S:S,'参考（不要动）'!W:W)</f>
        <v>#N/A</v>
      </c>
      <c r="AO945" t="str">
        <f t="shared" si="148"/>
        <v>合格</v>
      </c>
      <c r="AP945" s="31" t="e">
        <f t="shared" si="149"/>
        <v>#DIV/0!</v>
      </c>
      <c r="AQ945" s="31" t="e">
        <f t="shared" si="150"/>
        <v>#DIV/0!</v>
      </c>
    </row>
    <row r="946" spans="1:43" ht="15">
      <c r="A946" s="18">
        <v>944</v>
      </c>
      <c r="B946" s="19" t="s">
        <v>3061</v>
      </c>
      <c r="C946" s="19" t="s">
        <v>3949</v>
      </c>
      <c r="D946" s="19" t="s">
        <v>3950</v>
      </c>
      <c r="E946" s="19" t="s">
        <v>3951</v>
      </c>
      <c r="F946" s="19" t="s">
        <v>3952</v>
      </c>
      <c r="G946" s="51" t="s">
        <v>3949</v>
      </c>
      <c r="H946" s="19">
        <v>1</v>
      </c>
      <c r="I946" s="19">
        <v>1</v>
      </c>
      <c r="J946" s="19" t="s">
        <v>47</v>
      </c>
      <c r="K946" s="19">
        <f t="shared" si="141"/>
        <v>8760</v>
      </c>
      <c r="L946" s="19">
        <v>8760</v>
      </c>
      <c r="M946" s="19"/>
      <c r="N946" s="19"/>
      <c r="O946" s="19">
        <f t="shared" si="142"/>
        <v>4295</v>
      </c>
      <c r="P946" s="19">
        <v>4295</v>
      </c>
      <c r="Q946" s="19"/>
      <c r="R946" s="19"/>
      <c r="S946" s="19"/>
      <c r="T946" s="19"/>
      <c r="U946" s="19"/>
      <c r="V946" s="19"/>
      <c r="W946" s="19"/>
      <c r="X946" s="19">
        <v>38190</v>
      </c>
      <c r="Y946" s="19">
        <f t="shared" si="143"/>
        <v>22275</v>
      </c>
      <c r="Z946" s="19">
        <v>22275</v>
      </c>
      <c r="AA946" s="19"/>
      <c r="AB946" s="19">
        <f t="shared" si="144"/>
        <v>51245</v>
      </c>
      <c r="AC946" s="19">
        <f t="shared" si="145"/>
        <v>28970</v>
      </c>
      <c r="AD946" s="19">
        <f t="shared" si="146"/>
        <v>28970</v>
      </c>
      <c r="AE946" s="19" t="s">
        <v>124</v>
      </c>
      <c r="AF946" s="25">
        <v>27193</v>
      </c>
      <c r="AG946" s="31">
        <f t="shared" si="147"/>
        <v>6.5347699775677601E-2</v>
      </c>
      <c r="AH946" t="e">
        <f ca="1">IF(_xlfn.XLOOKUP(D946,'参考（不要动）'!A:A,'参考（不要动）'!B:B)&lt;1,"无养老金")</f>
        <v>#NAME?</v>
      </c>
      <c r="AI946" t="b">
        <f>IF(_xlfn.XLOOKUP(D946,'参考（不要动）'!D:D,'参考（不要动）'!E:E)&lt;1,"无公益岗工资")</f>
        <v>0</v>
      </c>
      <c r="AJ946" t="e">
        <f ca="1">IF(_xlfn.XLOOKUP(D946,'参考（不要动）'!G:G,'参考（不要动）'!H:H)&lt;1,"无其他工资")</f>
        <v>#NAME?</v>
      </c>
      <c r="AK946" t="b">
        <f>IF(_xlfn.XLOOKUP(D946,'参考（不要动）'!J:J,'参考（不要动）'!K:K)&lt;1,"无低保金")</f>
        <v>0</v>
      </c>
      <c r="AL946" t="e">
        <f>IF(_xlfn.XLOOKUP(D946,'参考（不要动）'!M:M,'参考（不要动）'!N:N)&lt;1,"无五保金")</f>
        <v>#N/A</v>
      </c>
      <c r="AM946" t="e">
        <f>IF(_xlfn.XLOOKUP(D946,'参考（不要动）'!P:P,'参考（不要动）'!Q:Q)&lt;1,"无产业奖励2000元")</f>
        <v>#N/A</v>
      </c>
      <c r="AN946" t="e">
        <f>_xlfn.XLOOKUP(D946,'参考（不要动）'!S:S,'参考（不要动）'!W:W)</f>
        <v>#N/A</v>
      </c>
      <c r="AO946" t="str">
        <f t="shared" si="148"/>
        <v>合格</v>
      </c>
      <c r="AP946" s="31">
        <f t="shared" si="149"/>
        <v>0.58326787117046397</v>
      </c>
      <c r="AQ946" s="31" t="str">
        <f t="shared" si="150"/>
        <v>合格</v>
      </c>
    </row>
    <row r="947" spans="1:43" ht="15">
      <c r="A947" s="18">
        <v>945</v>
      </c>
      <c r="B947" s="19" t="s">
        <v>3953</v>
      </c>
      <c r="C947" s="19" t="s">
        <v>3954</v>
      </c>
      <c r="D947" s="19" t="s">
        <v>3955</v>
      </c>
      <c r="E947" s="19" t="s">
        <v>3956</v>
      </c>
      <c r="F947" s="19" t="s">
        <v>3957</v>
      </c>
      <c r="G947" s="51" t="s">
        <v>3954</v>
      </c>
      <c r="H947" s="19">
        <v>1</v>
      </c>
      <c r="I947" s="19">
        <v>1</v>
      </c>
      <c r="J947" s="19" t="s">
        <v>47</v>
      </c>
      <c r="K947" s="19">
        <f t="shared" si="141"/>
        <v>0</v>
      </c>
      <c r="L947" s="19"/>
      <c r="M947" s="19"/>
      <c r="N947" s="19">
        <v>13000</v>
      </c>
      <c r="O947" s="19">
        <f t="shared" si="142"/>
        <v>13689.35</v>
      </c>
      <c r="P947" s="19">
        <v>3595</v>
      </c>
      <c r="Q947" s="19"/>
      <c r="R947" s="19">
        <v>1920</v>
      </c>
      <c r="S947" s="19"/>
      <c r="T947" s="19"/>
      <c r="U947" s="19"/>
      <c r="V947" s="19"/>
      <c r="W947" s="19">
        <v>8174.35</v>
      </c>
      <c r="X947" s="19"/>
      <c r="Y947" s="19">
        <f t="shared" si="143"/>
        <v>0</v>
      </c>
      <c r="Z947" s="19"/>
      <c r="AA947" s="19"/>
      <c r="AB947" s="19">
        <f t="shared" si="144"/>
        <v>26689.35</v>
      </c>
      <c r="AC947" s="19">
        <f t="shared" si="145"/>
        <v>26689.35</v>
      </c>
      <c r="AD947" s="19">
        <f t="shared" si="146"/>
        <v>26689.35</v>
      </c>
      <c r="AE947" s="19" t="s">
        <v>53</v>
      </c>
      <c r="AF947" s="25">
        <v>26417.84</v>
      </c>
      <c r="AG947" s="31">
        <f t="shared" si="147"/>
        <v>1.02775245818734E-2</v>
      </c>
      <c r="AH947" t="e">
        <f ca="1">IF(_xlfn.XLOOKUP(D947,'参考（不要动）'!A:A,'参考（不要动）'!B:B)&lt;1,"无养老金")</f>
        <v>#NAME?</v>
      </c>
      <c r="AI947" t="e">
        <f>IF(_xlfn.XLOOKUP(D947,'参考（不要动）'!D:D,'参考（不要动）'!E:E)&lt;1,"无公益岗工资")</f>
        <v>#N/A</v>
      </c>
      <c r="AJ947" t="e">
        <f ca="1">IF(_xlfn.XLOOKUP(D947,'参考（不要动）'!G:G,'参考（不要动）'!H:H)&lt;1,"无其他工资")</f>
        <v>#NAME?</v>
      </c>
      <c r="AK947" t="b">
        <f>IF(_xlfn.XLOOKUP(D947,'参考（不要动）'!J:J,'参考（不要动）'!K:K)&lt;1,"无低保金")</f>
        <v>0</v>
      </c>
      <c r="AL947" t="e">
        <f>IF(_xlfn.XLOOKUP(D947,'参考（不要动）'!M:M,'参考（不要动）'!N:N)&lt;1,"无五保金")</f>
        <v>#N/A</v>
      </c>
      <c r="AM947" t="e">
        <f>IF(_xlfn.XLOOKUP(D947,'参考（不要动）'!P:P,'参考（不要动）'!Q:Q)&lt;1,"无产业奖励2000元")</f>
        <v>#N/A</v>
      </c>
      <c r="AN947" t="e">
        <f>_xlfn.XLOOKUP(D947,'参考（不要动）'!S:S,'参考（不要动）'!W:W)</f>
        <v>#N/A</v>
      </c>
      <c r="AO947" t="str">
        <f t="shared" si="148"/>
        <v>合格</v>
      </c>
      <c r="AP947" s="31" t="e">
        <f t="shared" si="149"/>
        <v>#DIV/0!</v>
      </c>
      <c r="AQ947" s="31" t="e">
        <f t="shared" si="150"/>
        <v>#DIV/0!</v>
      </c>
    </row>
    <row r="948" spans="1:43" ht="15">
      <c r="A948" s="18">
        <v>946</v>
      </c>
      <c r="B948" s="19" t="s">
        <v>3953</v>
      </c>
      <c r="C948" s="19" t="s">
        <v>3958</v>
      </c>
      <c r="D948" s="19" t="s">
        <v>3959</v>
      </c>
      <c r="E948" s="19" t="s">
        <v>3960</v>
      </c>
      <c r="F948" s="19" t="s">
        <v>3961</v>
      </c>
      <c r="G948" s="51" t="s">
        <v>3958</v>
      </c>
      <c r="H948" s="19">
        <v>1</v>
      </c>
      <c r="I948" s="19">
        <v>1</v>
      </c>
      <c r="J948" s="19" t="s">
        <v>47</v>
      </c>
      <c r="K948" s="19">
        <f t="shared" si="141"/>
        <v>0</v>
      </c>
      <c r="L948" s="19"/>
      <c r="M948" s="19"/>
      <c r="N948" s="19">
        <v>13000</v>
      </c>
      <c r="O948" s="19">
        <f t="shared" si="142"/>
        <v>11022.66</v>
      </c>
      <c r="P948" s="19"/>
      <c r="Q948" s="19"/>
      <c r="R948" s="19">
        <v>2040</v>
      </c>
      <c r="S948" s="19"/>
      <c r="T948" s="19"/>
      <c r="U948" s="19"/>
      <c r="V948" s="19"/>
      <c r="W948" s="19">
        <v>8982.66</v>
      </c>
      <c r="X948" s="19"/>
      <c r="Y948" s="19">
        <f t="shared" si="143"/>
        <v>0</v>
      </c>
      <c r="Z948" s="19"/>
      <c r="AA948" s="19"/>
      <c r="AB948" s="19">
        <f t="shared" si="144"/>
        <v>24022.66</v>
      </c>
      <c r="AC948" s="19">
        <f t="shared" si="145"/>
        <v>24022.66</v>
      </c>
      <c r="AD948" s="19">
        <f t="shared" si="146"/>
        <v>24022.66</v>
      </c>
      <c r="AE948" s="19" t="s">
        <v>53</v>
      </c>
      <c r="AF948" s="25">
        <v>23983</v>
      </c>
      <c r="AG948" s="31">
        <f t="shared" si="147"/>
        <v>1.6536713505399599E-3</v>
      </c>
      <c r="AH948" t="e">
        <f ca="1">IF(_xlfn.XLOOKUP(D948,'参考（不要动）'!A:A,'参考（不要动）'!B:B)&lt;1,"无养老金")</f>
        <v>#NAME?</v>
      </c>
      <c r="AI948" t="e">
        <f>IF(_xlfn.XLOOKUP(D948,'参考（不要动）'!D:D,'参考（不要动）'!E:E)&lt;1,"无公益岗工资")</f>
        <v>#N/A</v>
      </c>
      <c r="AJ948" t="e">
        <f ca="1">IF(_xlfn.XLOOKUP(D948,'参考（不要动）'!G:G,'参考（不要动）'!H:H)&lt;1,"无其他工资")</f>
        <v>#NAME?</v>
      </c>
      <c r="AK948" t="e">
        <f>IF(_xlfn.XLOOKUP(D948,'参考（不要动）'!J:J,'参考（不要动）'!K:K)&lt;1,"无低保金")</f>
        <v>#N/A</v>
      </c>
      <c r="AL948" t="e">
        <f>IF(_xlfn.XLOOKUP(D948,'参考（不要动）'!M:M,'参考（不要动）'!N:N)&lt;1,"无五保金")</f>
        <v>#N/A</v>
      </c>
      <c r="AM948" t="e">
        <f>IF(_xlfn.XLOOKUP(D948,'参考（不要动）'!P:P,'参考（不要动）'!Q:Q)&lt;1,"无产业奖励2000元")</f>
        <v>#N/A</v>
      </c>
      <c r="AN948" t="e">
        <f>_xlfn.XLOOKUP(D948,'参考（不要动）'!S:S,'参考（不要动）'!W:W)</f>
        <v>#N/A</v>
      </c>
      <c r="AO948" t="str">
        <f t="shared" si="148"/>
        <v>合格</v>
      </c>
      <c r="AP948" s="31" t="e">
        <f t="shared" si="149"/>
        <v>#DIV/0!</v>
      </c>
      <c r="AQ948" s="31" t="e">
        <f t="shared" si="150"/>
        <v>#DIV/0!</v>
      </c>
    </row>
    <row r="949" spans="1:43" ht="15">
      <c r="A949" s="18">
        <v>947</v>
      </c>
      <c r="B949" s="19" t="s">
        <v>3953</v>
      </c>
      <c r="C949" s="19" t="s">
        <v>3962</v>
      </c>
      <c r="D949" s="19" t="s">
        <v>3963</v>
      </c>
      <c r="E949" s="19" t="s">
        <v>3964</v>
      </c>
      <c r="F949" s="19" t="s">
        <v>3965</v>
      </c>
      <c r="G949" s="51" t="s">
        <v>3962</v>
      </c>
      <c r="H949" s="19">
        <v>1</v>
      </c>
      <c r="I949" s="19">
        <v>1</v>
      </c>
      <c r="J949" s="19" t="s">
        <v>47</v>
      </c>
      <c r="K949" s="19">
        <f t="shared" si="141"/>
        <v>0</v>
      </c>
      <c r="L949" s="19"/>
      <c r="M949" s="19"/>
      <c r="N949" s="19">
        <v>18000</v>
      </c>
      <c r="O949" s="19">
        <f t="shared" si="142"/>
        <v>9717.17</v>
      </c>
      <c r="P949" s="19"/>
      <c r="Q949" s="19"/>
      <c r="R949" s="19">
        <v>1920</v>
      </c>
      <c r="S949" s="19"/>
      <c r="T949" s="19"/>
      <c r="U949" s="19"/>
      <c r="V949" s="19"/>
      <c r="W949" s="19">
        <v>7797.17</v>
      </c>
      <c r="X949" s="19"/>
      <c r="Y949" s="19">
        <f t="shared" si="143"/>
        <v>0</v>
      </c>
      <c r="Z949" s="19"/>
      <c r="AA949" s="19"/>
      <c r="AB949" s="19">
        <f t="shared" si="144"/>
        <v>27717.17</v>
      </c>
      <c r="AC949" s="19">
        <f t="shared" si="145"/>
        <v>27717.17</v>
      </c>
      <c r="AD949" s="19">
        <f t="shared" si="146"/>
        <v>27717.17</v>
      </c>
      <c r="AE949" s="19" t="s">
        <v>53</v>
      </c>
      <c r="AF949" s="25">
        <v>27629.62</v>
      </c>
      <c r="AG949" s="31">
        <f t="shared" si="147"/>
        <v>3.1687008362764001E-3</v>
      </c>
      <c r="AH949" t="e">
        <f ca="1">IF(_xlfn.XLOOKUP(D949,'参考（不要动）'!A:A,'参考（不要动）'!B:B)&lt;1,"无养老金")</f>
        <v>#NAME?</v>
      </c>
      <c r="AI949" t="e">
        <f>IF(_xlfn.XLOOKUP(D949,'参考（不要动）'!D:D,'参考（不要动）'!E:E)&lt;1,"无公益岗工资")</f>
        <v>#N/A</v>
      </c>
      <c r="AJ949" t="e">
        <f ca="1">IF(_xlfn.XLOOKUP(D949,'参考（不要动）'!G:G,'参考（不要动）'!H:H)&lt;1,"无其他工资")</f>
        <v>#NAME?</v>
      </c>
      <c r="AK949" t="e">
        <f>IF(_xlfn.XLOOKUP(D949,'参考（不要动）'!J:J,'参考（不要动）'!K:K)&lt;1,"无低保金")</f>
        <v>#N/A</v>
      </c>
      <c r="AL949" t="e">
        <f>IF(_xlfn.XLOOKUP(D949,'参考（不要动）'!M:M,'参考（不要动）'!N:N)&lt;1,"无五保金")</f>
        <v>#N/A</v>
      </c>
      <c r="AM949" t="e">
        <f>IF(_xlfn.XLOOKUP(D949,'参考（不要动）'!P:P,'参考（不要动）'!Q:Q)&lt;1,"无产业奖励2000元")</f>
        <v>#N/A</v>
      </c>
      <c r="AN949" t="e">
        <f>_xlfn.XLOOKUP(D949,'参考（不要动）'!S:S,'参考（不要动）'!W:W)</f>
        <v>#N/A</v>
      </c>
      <c r="AO949" t="str">
        <f t="shared" si="148"/>
        <v>合格</v>
      </c>
      <c r="AP949" s="31" t="e">
        <f t="shared" si="149"/>
        <v>#DIV/0!</v>
      </c>
      <c r="AQ949" s="31" t="e">
        <f t="shared" si="150"/>
        <v>#DIV/0!</v>
      </c>
    </row>
    <row r="950" spans="1:43" ht="15">
      <c r="A950" s="18">
        <v>948</v>
      </c>
      <c r="B950" s="19" t="s">
        <v>3953</v>
      </c>
      <c r="C950" s="19" t="s">
        <v>3966</v>
      </c>
      <c r="D950" s="19" t="s">
        <v>3967</v>
      </c>
      <c r="E950" s="19" t="s">
        <v>3968</v>
      </c>
      <c r="F950" s="19" t="s">
        <v>945</v>
      </c>
      <c r="G950" s="51" t="s">
        <v>3966</v>
      </c>
      <c r="H950" s="19">
        <v>2</v>
      </c>
      <c r="I950" s="19">
        <v>2</v>
      </c>
      <c r="J950" s="19" t="s">
        <v>47</v>
      </c>
      <c r="K950" s="19">
        <f t="shared" si="141"/>
        <v>0</v>
      </c>
      <c r="L950" s="19"/>
      <c r="M950" s="19"/>
      <c r="N950" s="19"/>
      <c r="O950" s="19">
        <f t="shared" si="142"/>
        <v>6818.38</v>
      </c>
      <c r="P950" s="19"/>
      <c r="Q950" s="19"/>
      <c r="R950" s="19">
        <v>3840</v>
      </c>
      <c r="S950" s="19"/>
      <c r="T950" s="19"/>
      <c r="U950" s="19"/>
      <c r="V950" s="19"/>
      <c r="W950" s="19">
        <v>2978.38</v>
      </c>
      <c r="X950" s="19">
        <v>29760</v>
      </c>
      <c r="Y950" s="19">
        <f t="shared" si="143"/>
        <v>12000</v>
      </c>
      <c r="Z950" s="19">
        <v>12000</v>
      </c>
      <c r="AA950" s="19"/>
      <c r="AB950" s="19">
        <f t="shared" si="144"/>
        <v>36578.379999999997</v>
      </c>
      <c r="AC950" s="19">
        <f t="shared" si="145"/>
        <v>24578.38</v>
      </c>
      <c r="AD950" s="19">
        <f t="shared" si="146"/>
        <v>12289.19</v>
      </c>
      <c r="AE950" s="19" t="s">
        <v>53</v>
      </c>
      <c r="AF950" s="25">
        <v>12223.42</v>
      </c>
      <c r="AG950" s="31">
        <f t="shared" si="147"/>
        <v>5.3806545140394797E-3</v>
      </c>
      <c r="AH950" t="e">
        <f ca="1">IF(_xlfn.XLOOKUP(D950,'参考（不要动）'!A:A,'参考（不要动）'!B:B)&lt;1,"无养老金")</f>
        <v>#NAME?</v>
      </c>
      <c r="AI950" t="e">
        <f>IF(_xlfn.XLOOKUP(D950,'参考（不要动）'!D:D,'参考（不要动）'!E:E)&lt;1,"无公益岗工资")</f>
        <v>#N/A</v>
      </c>
      <c r="AJ950" t="e">
        <f ca="1">IF(_xlfn.XLOOKUP(D950,'参考（不要动）'!G:G,'参考（不要动）'!H:H)&lt;1,"无其他工资")</f>
        <v>#NAME?</v>
      </c>
      <c r="AK950" t="e">
        <f>IF(_xlfn.XLOOKUP(D950,'参考（不要动）'!J:J,'参考（不要动）'!K:K)&lt;1,"无低保金")</f>
        <v>#N/A</v>
      </c>
      <c r="AL950" t="e">
        <f>IF(_xlfn.XLOOKUP(D950,'参考（不要动）'!M:M,'参考（不要动）'!N:N)&lt;1,"无五保金")</f>
        <v>#N/A</v>
      </c>
      <c r="AM950" t="e">
        <f>IF(_xlfn.XLOOKUP(D950,'参考（不要动）'!P:P,'参考（不要动）'!Q:Q)&lt;1,"无产业奖励2000元")</f>
        <v>#N/A</v>
      </c>
      <c r="AN950" t="e">
        <f>_xlfn.XLOOKUP(D950,'参考（不要动）'!S:S,'参考（不要动）'!W:W)</f>
        <v>#N/A</v>
      </c>
      <c r="AO950" t="str">
        <f t="shared" si="148"/>
        <v>合格</v>
      </c>
      <c r="AP950" s="31">
        <f t="shared" si="149"/>
        <v>0.40322580645161299</v>
      </c>
      <c r="AQ950" s="31" t="str">
        <f t="shared" si="150"/>
        <v>合格</v>
      </c>
    </row>
    <row r="951" spans="1:43" ht="15">
      <c r="A951" s="18">
        <v>949</v>
      </c>
      <c r="B951" s="19" t="s">
        <v>3953</v>
      </c>
      <c r="C951" s="19" t="s">
        <v>3969</v>
      </c>
      <c r="D951" s="19" t="s">
        <v>3970</v>
      </c>
      <c r="E951" s="19" t="s">
        <v>3971</v>
      </c>
      <c r="F951" s="19" t="s">
        <v>3972</v>
      </c>
      <c r="G951" s="51" t="s">
        <v>3973</v>
      </c>
      <c r="H951" s="19">
        <v>3</v>
      </c>
      <c r="I951" s="19">
        <v>3</v>
      </c>
      <c r="J951" s="19" t="s">
        <v>47</v>
      </c>
      <c r="K951" s="19">
        <f t="shared" si="141"/>
        <v>10000</v>
      </c>
      <c r="L951" s="19"/>
      <c r="M951" s="19">
        <v>10000</v>
      </c>
      <c r="N951" s="19"/>
      <c r="O951" s="19">
        <f t="shared" si="142"/>
        <v>5848.82</v>
      </c>
      <c r="P951" s="19"/>
      <c r="Q951" s="19"/>
      <c r="R951" s="19">
        <v>1800</v>
      </c>
      <c r="S951" s="19"/>
      <c r="T951" s="19"/>
      <c r="U951" s="19"/>
      <c r="V951" s="19"/>
      <c r="W951" s="19">
        <v>4048.82</v>
      </c>
      <c r="X951" s="19">
        <v>77000</v>
      </c>
      <c r="Y951" s="19">
        <f t="shared" si="143"/>
        <v>27500</v>
      </c>
      <c r="Z951" s="19">
        <v>27500</v>
      </c>
      <c r="AA951" s="19"/>
      <c r="AB951" s="19">
        <f t="shared" si="144"/>
        <v>92848.82</v>
      </c>
      <c r="AC951" s="19">
        <f t="shared" si="145"/>
        <v>65348.82</v>
      </c>
      <c r="AD951" s="19">
        <f t="shared" si="146"/>
        <v>21782.94</v>
      </c>
      <c r="AE951" s="19" t="s">
        <v>53</v>
      </c>
      <c r="AF951" s="25">
        <v>20505.009999999998</v>
      </c>
      <c r="AG951" s="31">
        <f t="shared" si="147"/>
        <v>6.2322817691871403E-2</v>
      </c>
      <c r="AH951" t="e">
        <f ca="1">IF(_xlfn.XLOOKUP(D951,'参考（不要动）'!A:A,'参考（不要动）'!B:B)&lt;1,"无养老金")</f>
        <v>#NAME?</v>
      </c>
      <c r="AI951" t="e">
        <f>IF(_xlfn.XLOOKUP(D951,'参考（不要动）'!D:D,'参考（不要动）'!E:E)&lt;1,"无公益岗工资")</f>
        <v>#N/A</v>
      </c>
      <c r="AJ951" t="e">
        <f ca="1">IF(_xlfn.XLOOKUP(D951,'参考（不要动）'!G:G,'参考（不要动）'!H:H)&lt;1,"无其他工资")</f>
        <v>#NAME?</v>
      </c>
      <c r="AK951" t="e">
        <f>IF(_xlfn.XLOOKUP(D951,'参考（不要动）'!J:J,'参考（不要动）'!K:K)&lt;1,"无低保金")</f>
        <v>#N/A</v>
      </c>
      <c r="AL951" t="e">
        <f>IF(_xlfn.XLOOKUP(D951,'参考（不要动）'!M:M,'参考（不要动）'!N:N)&lt;1,"无五保金")</f>
        <v>#N/A</v>
      </c>
      <c r="AM951" t="e">
        <f>IF(_xlfn.XLOOKUP(D951,'参考（不要动）'!P:P,'参考（不要动）'!Q:Q)&lt;1,"无产业奖励2000元")</f>
        <v>#N/A</v>
      </c>
      <c r="AN951" t="e">
        <f>_xlfn.XLOOKUP(D951,'参考（不要动）'!S:S,'参考（不要动）'!W:W)</f>
        <v>#N/A</v>
      </c>
      <c r="AO951" t="str">
        <f t="shared" si="148"/>
        <v>合格</v>
      </c>
      <c r="AP951" s="31">
        <f t="shared" si="149"/>
        <v>0.35714285714285698</v>
      </c>
      <c r="AQ951" s="31" t="str">
        <f t="shared" si="150"/>
        <v>合格</v>
      </c>
    </row>
    <row r="952" spans="1:43" ht="15">
      <c r="A952" s="18">
        <v>950</v>
      </c>
      <c r="B952" s="19" t="s">
        <v>3953</v>
      </c>
      <c r="C952" s="19" t="s">
        <v>3974</v>
      </c>
      <c r="D952" s="19" t="s">
        <v>3975</v>
      </c>
      <c r="E952" s="19" t="s">
        <v>3976</v>
      </c>
      <c r="F952" s="19" t="s">
        <v>3977</v>
      </c>
      <c r="G952" s="51" t="s">
        <v>3974</v>
      </c>
      <c r="H952" s="19">
        <v>1</v>
      </c>
      <c r="I952" s="19">
        <v>1</v>
      </c>
      <c r="J952" s="19" t="s">
        <v>47</v>
      </c>
      <c r="K952" s="19">
        <f t="shared" si="141"/>
        <v>0</v>
      </c>
      <c r="L952" s="19"/>
      <c r="M952" s="19"/>
      <c r="N952" s="19">
        <v>18000</v>
      </c>
      <c r="O952" s="19">
        <f t="shared" si="142"/>
        <v>10526.42</v>
      </c>
      <c r="P952" s="19">
        <v>4295</v>
      </c>
      <c r="Q952" s="19"/>
      <c r="R952" s="19">
        <v>1800</v>
      </c>
      <c r="S952" s="19"/>
      <c r="T952" s="19"/>
      <c r="U952" s="19"/>
      <c r="V952" s="19"/>
      <c r="W952" s="19">
        <v>4431.42</v>
      </c>
      <c r="X952" s="19"/>
      <c r="Y952" s="19">
        <f t="shared" si="143"/>
        <v>0</v>
      </c>
      <c r="Z952" s="19"/>
      <c r="AA952" s="19"/>
      <c r="AB952" s="19">
        <f t="shared" si="144"/>
        <v>28526.42</v>
      </c>
      <c r="AC952" s="19">
        <f t="shared" si="145"/>
        <v>28526.42</v>
      </c>
      <c r="AD952" s="19">
        <f t="shared" si="146"/>
        <v>28526.42</v>
      </c>
      <c r="AE952" s="19" t="s">
        <v>53</v>
      </c>
      <c r="AF952" s="25">
        <v>28284.560000000001</v>
      </c>
      <c r="AG952" s="31">
        <f t="shared" si="147"/>
        <v>8.5509550086689309E-3</v>
      </c>
      <c r="AH952" t="e">
        <f ca="1">IF(_xlfn.XLOOKUP(D952,'参考（不要动）'!A:A,'参考（不要动）'!B:B)&lt;1,"无养老金")</f>
        <v>#NAME?</v>
      </c>
      <c r="AI952" t="e">
        <f>IF(_xlfn.XLOOKUP(D952,'参考（不要动）'!D:D,'参考（不要动）'!E:E)&lt;1,"无公益岗工资")</f>
        <v>#N/A</v>
      </c>
      <c r="AJ952" t="e">
        <f ca="1">IF(_xlfn.XLOOKUP(D952,'参考（不要动）'!G:G,'参考（不要动）'!H:H)&lt;1,"无其他工资")</f>
        <v>#NAME?</v>
      </c>
      <c r="AK952" t="b">
        <f>IF(_xlfn.XLOOKUP(D952,'参考（不要动）'!J:J,'参考（不要动）'!K:K)&lt;1,"无低保金")</f>
        <v>0</v>
      </c>
      <c r="AL952" t="e">
        <f>IF(_xlfn.XLOOKUP(D952,'参考（不要动）'!M:M,'参考（不要动）'!N:N)&lt;1,"无五保金")</f>
        <v>#N/A</v>
      </c>
      <c r="AM952" t="e">
        <f>IF(_xlfn.XLOOKUP(D952,'参考（不要动）'!P:P,'参考（不要动）'!Q:Q)&lt;1,"无产业奖励2000元")</f>
        <v>#N/A</v>
      </c>
      <c r="AN952" t="e">
        <f>_xlfn.XLOOKUP(D952,'参考（不要动）'!S:S,'参考（不要动）'!W:W)</f>
        <v>#N/A</v>
      </c>
      <c r="AO952" t="str">
        <f t="shared" si="148"/>
        <v>合格</v>
      </c>
      <c r="AP952" s="31" t="e">
        <f t="shared" si="149"/>
        <v>#DIV/0!</v>
      </c>
      <c r="AQ952" s="31" t="e">
        <f t="shared" si="150"/>
        <v>#DIV/0!</v>
      </c>
    </row>
    <row r="953" spans="1:43" ht="15">
      <c r="A953" s="18">
        <v>951</v>
      </c>
      <c r="B953" s="19" t="s">
        <v>3978</v>
      </c>
      <c r="C953" s="19" t="s">
        <v>3979</v>
      </c>
      <c r="D953" s="19" t="s">
        <v>3980</v>
      </c>
      <c r="E953" s="19" t="s">
        <v>3981</v>
      </c>
      <c r="F953" s="19" t="s">
        <v>3982</v>
      </c>
      <c r="G953" s="51" t="s">
        <v>3979</v>
      </c>
      <c r="H953" s="19">
        <v>3</v>
      </c>
      <c r="I953" s="19">
        <v>3</v>
      </c>
      <c r="J953" s="19" t="s">
        <v>47</v>
      </c>
      <c r="K953" s="19"/>
      <c r="L953" s="19"/>
      <c r="M953" s="19"/>
      <c r="N953" s="19">
        <v>5000</v>
      </c>
      <c r="O953" s="19"/>
      <c r="P953" s="19"/>
      <c r="Q953" s="19"/>
      <c r="R953" s="19"/>
      <c r="S953" s="19"/>
      <c r="T953" s="19"/>
      <c r="U953" s="19"/>
      <c r="V953" s="19"/>
      <c r="W953" s="19">
        <v>1820.43</v>
      </c>
      <c r="X953" s="19">
        <v>140000</v>
      </c>
      <c r="Y953" s="19">
        <f t="shared" ref="Y953:Y984" si="151">Z953</f>
        <v>45000</v>
      </c>
      <c r="Z953" s="19">
        <v>45000</v>
      </c>
      <c r="AA953" s="19"/>
      <c r="AB953" s="19">
        <f t="shared" si="144"/>
        <v>146820.43</v>
      </c>
      <c r="AC953" s="19">
        <f t="shared" si="145"/>
        <v>101820.43</v>
      </c>
      <c r="AD953" s="19">
        <f t="shared" si="146"/>
        <v>33940.143333333297</v>
      </c>
      <c r="AE953" s="19" t="s">
        <v>48</v>
      </c>
      <c r="AF953" s="25">
        <v>31324.26</v>
      </c>
      <c r="AG953" s="30">
        <f t="shared" si="147"/>
        <v>8.3509820609754204E-2</v>
      </c>
      <c r="AH953" t="e">
        <f ca="1">IF(_xlfn.XLOOKUP(D953,'参考（不要动）'!A:A,'参考（不要动）'!B:B)&lt;1,"无养老金")</f>
        <v>#NAME?</v>
      </c>
      <c r="AI953" t="e">
        <f>IF(_xlfn.XLOOKUP(D953,'参考（不要动）'!D:D,'参考（不要动）'!E:E)&lt;1,"无公益岗工资")</f>
        <v>#N/A</v>
      </c>
      <c r="AJ953" t="e">
        <f ca="1">IF(_xlfn.XLOOKUP(D953,'参考（不要动）'!G:G,'参考（不要动）'!H:H)&lt;1,"无其他工资")</f>
        <v>#NAME?</v>
      </c>
      <c r="AK953" t="e">
        <f>IF(_xlfn.XLOOKUP(D953,'参考（不要动）'!J:J,'参考（不要动）'!K:K)&lt;1,"无低保金")</f>
        <v>#N/A</v>
      </c>
      <c r="AL953" t="e">
        <f>IF(_xlfn.XLOOKUP(D953,'参考（不要动）'!M:M,'参考（不要动）'!N:N)&lt;1,"无五保金")</f>
        <v>#N/A</v>
      </c>
      <c r="AM953" t="e">
        <f>IF(_xlfn.XLOOKUP(D953,'参考（不要动）'!P:P,'参考（不要动）'!Q:Q)&lt;1,"无产业奖励2000元")</f>
        <v>#N/A</v>
      </c>
      <c r="AN953" t="e">
        <f>_xlfn.XLOOKUP(D953,'参考（不要动）'!S:S,'参考（不要动）'!W:W)</f>
        <v>#N/A</v>
      </c>
      <c r="AO953" t="str">
        <f t="shared" si="148"/>
        <v>合格</v>
      </c>
      <c r="AP953" s="31">
        <f t="shared" si="149"/>
        <v>0.32142857142857101</v>
      </c>
      <c r="AQ953" s="31" t="str">
        <f t="shared" si="150"/>
        <v>合格</v>
      </c>
    </row>
    <row r="954" spans="1:43" ht="15">
      <c r="A954" s="18">
        <v>952</v>
      </c>
      <c r="B954" s="19" t="s">
        <v>3978</v>
      </c>
      <c r="C954" s="19" t="s">
        <v>3983</v>
      </c>
      <c r="D954" s="19" t="s">
        <v>3984</v>
      </c>
      <c r="E954" s="19" t="s">
        <v>3985</v>
      </c>
      <c r="F954" s="19" t="s">
        <v>3986</v>
      </c>
      <c r="G954" s="51" t="s">
        <v>3983</v>
      </c>
      <c r="H954" s="19">
        <v>2</v>
      </c>
      <c r="I954" s="19">
        <v>2</v>
      </c>
      <c r="J954" s="19" t="s">
        <v>47</v>
      </c>
      <c r="K954" s="19"/>
      <c r="L954" s="19"/>
      <c r="M954" s="19"/>
      <c r="N954" s="19">
        <v>40000</v>
      </c>
      <c r="O954" s="19"/>
      <c r="P954" s="19">
        <v>3245</v>
      </c>
      <c r="Q954" s="19"/>
      <c r="R954" s="19">
        <v>1980</v>
      </c>
      <c r="S954" s="19"/>
      <c r="T954" s="19"/>
      <c r="U954" s="19"/>
      <c r="V954" s="19"/>
      <c r="W954" s="19">
        <v>9887.15</v>
      </c>
      <c r="X954" s="19">
        <v>21000</v>
      </c>
      <c r="Y954" s="19">
        <f t="shared" si="151"/>
        <v>10000</v>
      </c>
      <c r="Z954" s="19">
        <v>10000</v>
      </c>
      <c r="AA954" s="19"/>
      <c r="AB954" s="19">
        <f t="shared" si="144"/>
        <v>76112.149999999994</v>
      </c>
      <c r="AC954" s="19">
        <f t="shared" si="145"/>
        <v>66112.149999999994</v>
      </c>
      <c r="AD954" s="19">
        <f t="shared" si="146"/>
        <v>33056.074999999997</v>
      </c>
      <c r="AE954" s="19" t="s">
        <v>53</v>
      </c>
      <c r="AF954" s="25">
        <v>29943.58</v>
      </c>
      <c r="AG954" s="30">
        <f t="shared" si="147"/>
        <v>0.10394531983149601</v>
      </c>
      <c r="AH954" t="e">
        <f ca="1">IF(_xlfn.XLOOKUP(D954,'参考（不要动）'!A:A,'参考（不要动）'!B:B)&lt;1,"无养老金")</f>
        <v>#NAME?</v>
      </c>
      <c r="AI954" t="e">
        <f>IF(_xlfn.XLOOKUP(D954,'参考（不要动）'!D:D,'参考（不要动）'!E:E)&lt;1,"无公益岗工资")</f>
        <v>#N/A</v>
      </c>
      <c r="AJ954" t="e">
        <f ca="1">IF(_xlfn.XLOOKUP(D954,'参考（不要动）'!G:G,'参考（不要动）'!H:H)&lt;1,"无其他工资")</f>
        <v>#NAME?</v>
      </c>
      <c r="AK954" t="b">
        <f>IF(_xlfn.XLOOKUP(D954,'参考（不要动）'!J:J,'参考（不要动）'!K:K)&lt;1,"无低保金")</f>
        <v>0</v>
      </c>
      <c r="AL954" t="e">
        <f>IF(_xlfn.XLOOKUP(D954,'参考（不要动）'!M:M,'参考（不要动）'!N:N)&lt;1,"无五保金")</f>
        <v>#N/A</v>
      </c>
      <c r="AM954" t="e">
        <f>IF(_xlfn.XLOOKUP(D954,'参考（不要动）'!P:P,'参考（不要动）'!Q:Q)&lt;1,"无产业奖励2000元")</f>
        <v>#N/A</v>
      </c>
      <c r="AN954" t="e">
        <f>_xlfn.XLOOKUP(D954,'参考（不要动）'!S:S,'参考（不要动）'!W:W)</f>
        <v>#N/A</v>
      </c>
      <c r="AO954" t="str">
        <f t="shared" si="148"/>
        <v>合格</v>
      </c>
      <c r="AP954" s="31">
        <f t="shared" si="149"/>
        <v>0.476190476190476</v>
      </c>
      <c r="AQ954" s="31" t="str">
        <f t="shared" si="150"/>
        <v>合格</v>
      </c>
    </row>
    <row r="955" spans="1:43" ht="15">
      <c r="A955" s="18">
        <v>953</v>
      </c>
      <c r="B955" s="19" t="s">
        <v>3978</v>
      </c>
      <c r="C955" s="19" t="s">
        <v>3987</v>
      </c>
      <c r="D955" s="19" t="s">
        <v>3988</v>
      </c>
      <c r="E955" s="19" t="s">
        <v>3989</v>
      </c>
      <c r="F955" s="19" t="s">
        <v>3990</v>
      </c>
      <c r="G955" s="51" t="s">
        <v>3987</v>
      </c>
      <c r="H955" s="19">
        <v>3</v>
      </c>
      <c r="I955" s="19">
        <v>3</v>
      </c>
      <c r="J955" s="19" t="s">
        <v>47</v>
      </c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>
        <v>2340.1799999999998</v>
      </c>
      <c r="X955" s="19">
        <v>108000</v>
      </c>
      <c r="Y955" s="19">
        <f t="shared" si="151"/>
        <v>40000</v>
      </c>
      <c r="Z955" s="19">
        <v>40000</v>
      </c>
      <c r="AA955" s="19"/>
      <c r="AB955" s="19">
        <f t="shared" si="144"/>
        <v>110340.18</v>
      </c>
      <c r="AC955" s="19">
        <f t="shared" si="145"/>
        <v>70340.179999999993</v>
      </c>
      <c r="AD955" s="19">
        <f t="shared" si="146"/>
        <v>23446.726666666698</v>
      </c>
      <c r="AE955" s="19" t="s">
        <v>53</v>
      </c>
      <c r="AF955" s="25">
        <v>20764.54</v>
      </c>
      <c r="AG955" s="30">
        <f t="shared" si="147"/>
        <v>0.12917149460892</v>
      </c>
      <c r="AH955" t="e">
        <f ca="1">IF(_xlfn.XLOOKUP(D955,'参考（不要动）'!A:A,'参考（不要动）'!B:B)&lt;1,"无养老金")</f>
        <v>#NAME?</v>
      </c>
      <c r="AI955" t="e">
        <f>IF(_xlfn.XLOOKUP(D955,'参考（不要动）'!D:D,'参考（不要动）'!E:E)&lt;1,"无公益岗工资")</f>
        <v>#N/A</v>
      </c>
      <c r="AJ955" t="e">
        <f ca="1">IF(_xlfn.XLOOKUP(D955,'参考（不要动）'!G:G,'参考（不要动）'!H:H)&lt;1,"无其他工资")</f>
        <v>#NAME?</v>
      </c>
      <c r="AK955" t="e">
        <f>IF(_xlfn.XLOOKUP(D955,'参考（不要动）'!J:J,'参考（不要动）'!K:K)&lt;1,"无低保金")</f>
        <v>#N/A</v>
      </c>
      <c r="AL955" t="e">
        <f>IF(_xlfn.XLOOKUP(D955,'参考（不要动）'!M:M,'参考（不要动）'!N:N)&lt;1,"无五保金")</f>
        <v>#N/A</v>
      </c>
      <c r="AM955" t="e">
        <f>IF(_xlfn.XLOOKUP(D955,'参考（不要动）'!P:P,'参考（不要动）'!Q:Q)&lt;1,"无产业奖励2000元")</f>
        <v>#N/A</v>
      </c>
      <c r="AN955" t="e">
        <f>_xlfn.XLOOKUP(D955,'参考（不要动）'!S:S,'参考（不要动）'!W:W)</f>
        <v>#N/A</v>
      </c>
      <c r="AO955" t="str">
        <f t="shared" si="148"/>
        <v>合格</v>
      </c>
      <c r="AP955" s="31">
        <f t="shared" si="149"/>
        <v>0.37037037037037002</v>
      </c>
      <c r="AQ955" s="31" t="str">
        <f t="shared" si="150"/>
        <v>合格</v>
      </c>
    </row>
    <row r="956" spans="1:43" ht="15">
      <c r="A956" s="18">
        <v>954</v>
      </c>
      <c r="B956" s="19" t="s">
        <v>3978</v>
      </c>
      <c r="C956" s="19" t="s">
        <v>3991</v>
      </c>
      <c r="D956" s="19" t="s">
        <v>3992</v>
      </c>
      <c r="E956" s="19" t="s">
        <v>3993</v>
      </c>
      <c r="F956" s="19" t="s">
        <v>2086</v>
      </c>
      <c r="G956" s="51" t="s">
        <v>3991</v>
      </c>
      <c r="H956" s="19">
        <v>4</v>
      </c>
      <c r="I956" s="19">
        <v>4</v>
      </c>
      <c r="J956" s="19" t="s">
        <v>47</v>
      </c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>
        <v>2431.7600000000002</v>
      </c>
      <c r="X956" s="19">
        <v>157741.20000000001</v>
      </c>
      <c r="Y956" s="19">
        <f t="shared" si="151"/>
        <v>45000</v>
      </c>
      <c r="Z956" s="19">
        <v>45000</v>
      </c>
      <c r="AA956" s="19"/>
      <c r="AB956" s="19">
        <f t="shared" si="144"/>
        <v>160172.96</v>
      </c>
      <c r="AC956" s="19">
        <f t="shared" si="145"/>
        <v>115172.96</v>
      </c>
      <c r="AD956" s="19">
        <f t="shared" si="146"/>
        <v>28793.24</v>
      </c>
      <c r="AE956" s="19" t="s">
        <v>53</v>
      </c>
      <c r="AF956" s="25">
        <v>22603.9</v>
      </c>
      <c r="AG956" s="32">
        <f t="shared" si="147"/>
        <v>0.27381735010330099</v>
      </c>
      <c r="AH956" t="e">
        <f ca="1">IF(_xlfn.XLOOKUP(D956,'参考（不要动）'!A:A,'参考（不要动）'!B:B)&lt;1,"无养老金")</f>
        <v>#NAME?</v>
      </c>
      <c r="AI956" t="e">
        <f>IF(_xlfn.XLOOKUP(D956,'参考（不要动）'!D:D,'参考（不要动）'!E:E)&lt;1,"无公益岗工资")</f>
        <v>#N/A</v>
      </c>
      <c r="AJ956" t="e">
        <f ca="1">IF(_xlfn.XLOOKUP(D956,'参考（不要动）'!G:G,'参考（不要动）'!H:H)&lt;1,"无其他工资")</f>
        <v>#NAME?</v>
      </c>
      <c r="AK956" t="e">
        <f>IF(_xlfn.XLOOKUP(D956,'参考（不要动）'!J:J,'参考（不要动）'!K:K)&lt;1,"无低保金")</f>
        <v>#N/A</v>
      </c>
      <c r="AL956" t="e">
        <f>IF(_xlfn.XLOOKUP(D956,'参考（不要动）'!M:M,'参考（不要动）'!N:N)&lt;1,"无五保金")</f>
        <v>#N/A</v>
      </c>
      <c r="AM956" t="e">
        <f>IF(_xlfn.XLOOKUP(D956,'参考（不要动）'!P:P,'参考（不要动）'!Q:Q)&lt;1,"无产业奖励2000元")</f>
        <v>#N/A</v>
      </c>
      <c r="AN956" t="e">
        <f>_xlfn.XLOOKUP(D956,'参考（不要动）'!S:S,'参考（不要动）'!W:W)</f>
        <v>#N/A</v>
      </c>
      <c r="AO956" t="str">
        <f t="shared" si="148"/>
        <v>合格</v>
      </c>
      <c r="AP956" s="31">
        <f t="shared" si="149"/>
        <v>0.28527740374740401</v>
      </c>
      <c r="AQ956" s="31" t="str">
        <f t="shared" si="150"/>
        <v>合格</v>
      </c>
    </row>
    <row r="957" spans="1:43" ht="15">
      <c r="A957" s="18">
        <v>955</v>
      </c>
      <c r="B957" s="19" t="s">
        <v>3978</v>
      </c>
      <c r="C957" s="19" t="s">
        <v>3994</v>
      </c>
      <c r="D957" s="19" t="s">
        <v>3995</v>
      </c>
      <c r="E957" s="19" t="s">
        <v>3996</v>
      </c>
      <c r="F957" s="19" t="s">
        <v>3997</v>
      </c>
      <c r="G957" s="51" t="s">
        <v>3994</v>
      </c>
      <c r="H957" s="19">
        <v>7</v>
      </c>
      <c r="I957" s="19">
        <v>7</v>
      </c>
      <c r="J957" s="19" t="s">
        <v>47</v>
      </c>
      <c r="K957" s="19"/>
      <c r="L957" s="19"/>
      <c r="M957" s="19"/>
      <c r="N957" s="19"/>
      <c r="O957" s="19"/>
      <c r="P957" s="19"/>
      <c r="Q957" s="19"/>
      <c r="R957" s="19">
        <v>3720</v>
      </c>
      <c r="S957" s="19"/>
      <c r="T957" s="19"/>
      <c r="U957" s="19"/>
      <c r="V957" s="19"/>
      <c r="W957" s="19">
        <v>9918.0499999999993</v>
      </c>
      <c r="X957" s="19">
        <v>170000</v>
      </c>
      <c r="Y957" s="19">
        <f t="shared" si="151"/>
        <v>65000</v>
      </c>
      <c r="Z957" s="19">
        <v>65000</v>
      </c>
      <c r="AA957" s="19"/>
      <c r="AB957" s="19">
        <f t="shared" si="144"/>
        <v>183638.05</v>
      </c>
      <c r="AC957" s="19">
        <f t="shared" si="145"/>
        <v>118638.05</v>
      </c>
      <c r="AD957" s="19">
        <f t="shared" si="146"/>
        <v>16948.2928571429</v>
      </c>
      <c r="AE957" s="19" t="s">
        <v>53</v>
      </c>
      <c r="AF957" s="25">
        <v>16335.34</v>
      </c>
      <c r="AG957" s="31">
        <f t="shared" si="147"/>
        <v>3.7523115964705998E-2</v>
      </c>
      <c r="AH957" t="e">
        <f ca="1">IF(_xlfn.XLOOKUP(D957,'参考（不要动）'!A:A,'参考（不要动）'!B:B)&lt;1,"无养老金")</f>
        <v>#NAME?</v>
      </c>
      <c r="AI957" t="e">
        <f>IF(_xlfn.XLOOKUP(D957,'参考（不要动）'!D:D,'参考（不要动）'!E:E)&lt;1,"无公益岗工资")</f>
        <v>#N/A</v>
      </c>
      <c r="AJ957" t="e">
        <f ca="1">IF(_xlfn.XLOOKUP(D957,'参考（不要动）'!G:G,'参考（不要动）'!H:H)&lt;1,"无其他工资")</f>
        <v>#NAME?</v>
      </c>
      <c r="AK957" t="e">
        <f>IF(_xlfn.XLOOKUP(D957,'参考（不要动）'!J:J,'参考（不要动）'!K:K)&lt;1,"无低保金")</f>
        <v>#N/A</v>
      </c>
      <c r="AL957" t="e">
        <f>IF(_xlfn.XLOOKUP(D957,'参考（不要动）'!M:M,'参考（不要动）'!N:N)&lt;1,"无五保金")</f>
        <v>#N/A</v>
      </c>
      <c r="AM957" t="e">
        <f>IF(_xlfn.XLOOKUP(D957,'参考（不要动）'!P:P,'参考（不要动）'!Q:Q)&lt;1,"无产业奖励2000元")</f>
        <v>#N/A</v>
      </c>
      <c r="AN957" t="e">
        <f>_xlfn.XLOOKUP(D957,'参考（不要动）'!S:S,'参考（不要动）'!W:W)</f>
        <v>#N/A</v>
      </c>
      <c r="AO957" t="str">
        <f t="shared" si="148"/>
        <v>合格</v>
      </c>
      <c r="AP957" s="31">
        <f t="shared" si="149"/>
        <v>0.38235294117647101</v>
      </c>
      <c r="AQ957" s="31" t="str">
        <f t="shared" si="150"/>
        <v>合格</v>
      </c>
    </row>
    <row r="958" spans="1:43" ht="15">
      <c r="A958" s="18">
        <v>956</v>
      </c>
      <c r="B958" s="19" t="s">
        <v>3978</v>
      </c>
      <c r="C958" s="19" t="s">
        <v>3998</v>
      </c>
      <c r="D958" s="19" t="s">
        <v>3999</v>
      </c>
      <c r="E958" s="19" t="s">
        <v>4000</v>
      </c>
      <c r="F958" s="19" t="s">
        <v>4001</v>
      </c>
      <c r="G958" s="51" t="s">
        <v>3998</v>
      </c>
      <c r="H958" s="19">
        <v>4</v>
      </c>
      <c r="I958" s="19">
        <v>4</v>
      </c>
      <c r="J958" s="19" t="s">
        <v>47</v>
      </c>
      <c r="K958" s="19"/>
      <c r="L958" s="19">
        <v>8760</v>
      </c>
      <c r="M958" s="22"/>
      <c r="N958" s="19">
        <v>13000</v>
      </c>
      <c r="O958" s="19"/>
      <c r="P958" s="19">
        <v>3245</v>
      </c>
      <c r="Q958" s="19"/>
      <c r="R958" s="19">
        <v>1980</v>
      </c>
      <c r="S958" s="19"/>
      <c r="T958" s="19"/>
      <c r="U958" s="19"/>
      <c r="V958" s="19"/>
      <c r="W958" s="19">
        <v>9716.99</v>
      </c>
      <c r="X958" s="19">
        <v>172000</v>
      </c>
      <c r="Y958" s="19">
        <f t="shared" si="151"/>
        <v>65000</v>
      </c>
      <c r="Z958" s="19">
        <v>65000</v>
      </c>
      <c r="AA958" s="19"/>
      <c r="AB958" s="19">
        <f t="shared" si="144"/>
        <v>208701.99</v>
      </c>
      <c r="AC958" s="19">
        <f t="shared" si="145"/>
        <v>143701.99</v>
      </c>
      <c r="AD958" s="19">
        <f t="shared" si="146"/>
        <v>35925.497499999998</v>
      </c>
      <c r="AE958" s="19" t="s">
        <v>48</v>
      </c>
      <c r="AF958" s="25">
        <v>30869.25</v>
      </c>
      <c r="AG958" s="30">
        <f t="shared" si="147"/>
        <v>0.163795605659353</v>
      </c>
      <c r="AH958" t="e">
        <f ca="1">IF(_xlfn.XLOOKUP(D958,'参考（不要动）'!A:A,'参考（不要动）'!B:B)&lt;1,"无养老金")</f>
        <v>#NAME?</v>
      </c>
      <c r="AI958" t="b">
        <f>IF(_xlfn.XLOOKUP(D958,'参考（不要动）'!D:D,'参考（不要动）'!E:E)&lt;1,"无公益岗工资")</f>
        <v>0</v>
      </c>
      <c r="AJ958" t="e">
        <f ca="1">IF(_xlfn.XLOOKUP(D958,'参考（不要动）'!G:G,'参考（不要动）'!H:H)&lt;1,"无其他工资")</f>
        <v>#NAME?</v>
      </c>
      <c r="AK958" t="b">
        <f>IF(_xlfn.XLOOKUP(D958,'参考（不要动）'!J:J,'参考（不要动）'!K:K)&lt;1,"无低保金")</f>
        <v>0</v>
      </c>
      <c r="AL958" t="e">
        <f>IF(_xlfn.XLOOKUP(D958,'参考（不要动）'!M:M,'参考（不要动）'!N:N)&lt;1,"无五保金")</f>
        <v>#N/A</v>
      </c>
      <c r="AM958" t="e">
        <f>IF(_xlfn.XLOOKUP(D958,'参考（不要动）'!P:P,'参考（不要动）'!Q:Q)&lt;1,"无产业奖励2000元")</f>
        <v>#N/A</v>
      </c>
      <c r="AN958" t="e">
        <f>_xlfn.XLOOKUP(D958,'参考（不要动）'!S:S,'参考（不要动）'!W:W)</f>
        <v>#N/A</v>
      </c>
      <c r="AO958" t="str">
        <f t="shared" si="148"/>
        <v>合格</v>
      </c>
      <c r="AP958" s="31">
        <f t="shared" si="149"/>
        <v>0.377906976744186</v>
      </c>
      <c r="AQ958" s="31" t="str">
        <f t="shared" si="150"/>
        <v>合格</v>
      </c>
    </row>
    <row r="959" spans="1:43" ht="15">
      <c r="A959" s="18">
        <v>957</v>
      </c>
      <c r="B959" s="19" t="s">
        <v>3978</v>
      </c>
      <c r="C959" s="19" t="s">
        <v>4002</v>
      </c>
      <c r="D959" s="19" t="s">
        <v>4003</v>
      </c>
      <c r="E959" s="19" t="s">
        <v>4004</v>
      </c>
      <c r="F959" s="19" t="s">
        <v>4005</v>
      </c>
      <c r="G959" s="51" t="s">
        <v>4002</v>
      </c>
      <c r="H959" s="19">
        <v>2</v>
      </c>
      <c r="I959" s="19">
        <v>2</v>
      </c>
      <c r="J959" s="19" t="s">
        <v>47</v>
      </c>
      <c r="K959" s="19"/>
      <c r="L959" s="19"/>
      <c r="M959" s="19"/>
      <c r="N959" s="19">
        <v>32000</v>
      </c>
      <c r="O959" s="19"/>
      <c r="P959" s="19"/>
      <c r="Q959" s="19"/>
      <c r="R959" s="19">
        <v>1860</v>
      </c>
      <c r="S959" s="19"/>
      <c r="T959" s="19"/>
      <c r="U959" s="19"/>
      <c r="V959" s="19"/>
      <c r="W959" s="19">
        <v>6881.08</v>
      </c>
      <c r="X959" s="19">
        <v>55000</v>
      </c>
      <c r="Y959" s="19">
        <f t="shared" si="151"/>
        <v>25000</v>
      </c>
      <c r="Z959" s="19">
        <v>25000</v>
      </c>
      <c r="AA959" s="19"/>
      <c r="AB959" s="19">
        <f t="shared" si="144"/>
        <v>95741.08</v>
      </c>
      <c r="AC959" s="19">
        <f t="shared" si="145"/>
        <v>70741.08</v>
      </c>
      <c r="AD959" s="19">
        <f t="shared" si="146"/>
        <v>35370.54</v>
      </c>
      <c r="AE959" s="19" t="s">
        <v>48</v>
      </c>
      <c r="AF959" s="25">
        <v>27353.99</v>
      </c>
      <c r="AG959" s="32">
        <f t="shared" si="147"/>
        <v>0.29306693465925798</v>
      </c>
      <c r="AH959" t="e">
        <f ca="1">IF(_xlfn.XLOOKUP(D959,'参考（不要动）'!A:A,'参考（不要动）'!B:B)&lt;1,"无养老金")</f>
        <v>#NAME?</v>
      </c>
      <c r="AI959" t="e">
        <f>IF(_xlfn.XLOOKUP(D959,'参考（不要动）'!D:D,'参考（不要动）'!E:E)&lt;1,"无公益岗工资")</f>
        <v>#N/A</v>
      </c>
      <c r="AJ959" t="e">
        <f ca="1">IF(_xlfn.XLOOKUP(D959,'参考（不要动）'!G:G,'参考（不要动）'!H:H)&lt;1,"无其他工资")</f>
        <v>#NAME?</v>
      </c>
      <c r="AK959" t="e">
        <f>IF(_xlfn.XLOOKUP(D959,'参考（不要动）'!J:J,'参考（不要动）'!K:K)&lt;1,"无低保金")</f>
        <v>#N/A</v>
      </c>
      <c r="AL959" t="e">
        <f>IF(_xlfn.XLOOKUP(D959,'参考（不要动）'!M:M,'参考（不要动）'!N:N)&lt;1,"无五保金")</f>
        <v>#N/A</v>
      </c>
      <c r="AM959" t="e">
        <f>IF(_xlfn.XLOOKUP(D959,'参考（不要动）'!P:P,'参考（不要动）'!Q:Q)&lt;1,"无产业奖励2000元")</f>
        <v>#N/A</v>
      </c>
      <c r="AN959" t="e">
        <f>_xlfn.XLOOKUP(D959,'参考（不要动）'!S:S,'参考（不要动）'!W:W)</f>
        <v>#N/A</v>
      </c>
      <c r="AO959" t="str">
        <f t="shared" si="148"/>
        <v>合格</v>
      </c>
      <c r="AP959" s="31">
        <f t="shared" si="149"/>
        <v>0.45454545454545497</v>
      </c>
      <c r="AQ959" s="31" t="str">
        <f t="shared" si="150"/>
        <v>合格</v>
      </c>
    </row>
    <row r="960" spans="1:43" ht="15">
      <c r="A960" s="18">
        <v>958</v>
      </c>
      <c r="B960" s="19" t="s">
        <v>3978</v>
      </c>
      <c r="C960" s="19" t="s">
        <v>4006</v>
      </c>
      <c r="D960" s="19" t="s">
        <v>4007</v>
      </c>
      <c r="E960" s="19" t="s">
        <v>4008</v>
      </c>
      <c r="F960" s="19" t="s">
        <v>4009</v>
      </c>
      <c r="G960" s="51" t="s">
        <v>4006</v>
      </c>
      <c r="H960" s="19">
        <v>5</v>
      </c>
      <c r="I960" s="19">
        <v>5</v>
      </c>
      <c r="J960" s="19" t="s">
        <v>47</v>
      </c>
      <c r="K960" s="19"/>
      <c r="L960" s="19"/>
      <c r="M960" s="19"/>
      <c r="N960" s="19">
        <v>15000</v>
      </c>
      <c r="O960" s="19"/>
      <c r="P960" s="19"/>
      <c r="Q960" s="19"/>
      <c r="R960" s="19">
        <v>1980</v>
      </c>
      <c r="S960" s="19"/>
      <c r="T960" s="19"/>
      <c r="U960" s="19"/>
      <c r="V960" s="19"/>
      <c r="W960" s="19">
        <v>8769.7099999999991</v>
      </c>
      <c r="X960" s="19">
        <v>128000</v>
      </c>
      <c r="Y960" s="19">
        <f t="shared" si="151"/>
        <v>40000</v>
      </c>
      <c r="Z960" s="19">
        <v>40000</v>
      </c>
      <c r="AA960" s="19"/>
      <c r="AB960" s="19">
        <f t="shared" si="144"/>
        <v>153749.71</v>
      </c>
      <c r="AC960" s="19">
        <f t="shared" si="145"/>
        <v>113749.71</v>
      </c>
      <c r="AD960" s="19">
        <f t="shared" si="146"/>
        <v>22749.941999999999</v>
      </c>
      <c r="AE960" s="19" t="s">
        <v>48</v>
      </c>
      <c r="AF960" s="25">
        <v>21959.4</v>
      </c>
      <c r="AG960" s="31">
        <f t="shared" si="147"/>
        <v>3.6000163938905302E-2</v>
      </c>
      <c r="AH960" t="e">
        <f ca="1">IF(_xlfn.XLOOKUP(D960,'参考（不要动）'!A:A,'参考（不要动）'!B:B)&lt;1,"无养老金")</f>
        <v>#NAME?</v>
      </c>
      <c r="AI960" t="e">
        <f>IF(_xlfn.XLOOKUP(D960,'参考（不要动）'!D:D,'参考（不要动）'!E:E)&lt;1,"无公益岗工资")</f>
        <v>#N/A</v>
      </c>
      <c r="AJ960" t="e">
        <f ca="1">IF(_xlfn.XLOOKUP(D960,'参考（不要动）'!G:G,'参考（不要动）'!H:H)&lt;1,"无其他工资")</f>
        <v>#NAME?</v>
      </c>
      <c r="AK960" t="e">
        <f>IF(_xlfn.XLOOKUP(D960,'参考（不要动）'!J:J,'参考（不要动）'!K:K)&lt;1,"无低保金")</f>
        <v>#N/A</v>
      </c>
      <c r="AL960" t="e">
        <f>IF(_xlfn.XLOOKUP(D960,'参考（不要动）'!M:M,'参考（不要动）'!N:N)&lt;1,"无五保金")</f>
        <v>#N/A</v>
      </c>
      <c r="AM960" t="e">
        <f>IF(_xlfn.XLOOKUP(D960,'参考（不要动）'!P:P,'参考（不要动）'!Q:Q)&lt;1,"无产业奖励2000元")</f>
        <v>#N/A</v>
      </c>
      <c r="AN960" t="e">
        <f>_xlfn.XLOOKUP(D960,'参考（不要动）'!S:S,'参考（不要动）'!W:W)</f>
        <v>#N/A</v>
      </c>
      <c r="AO960" t="str">
        <f t="shared" si="148"/>
        <v>合格</v>
      </c>
      <c r="AP960" s="31">
        <f t="shared" si="149"/>
        <v>0.3125</v>
      </c>
      <c r="AQ960" s="31" t="str">
        <f t="shared" si="150"/>
        <v>合格</v>
      </c>
    </row>
    <row r="961" spans="1:43" ht="15">
      <c r="A961" s="18">
        <v>959</v>
      </c>
      <c r="B961" s="19" t="s">
        <v>3978</v>
      </c>
      <c r="C961" s="19" t="s">
        <v>4010</v>
      </c>
      <c r="D961" s="19" t="s">
        <v>4011</v>
      </c>
      <c r="E961" s="19" t="s">
        <v>4012</v>
      </c>
      <c r="F961" s="19" t="s">
        <v>4013</v>
      </c>
      <c r="G961" s="51" t="s">
        <v>4010</v>
      </c>
      <c r="H961" s="19">
        <v>4</v>
      </c>
      <c r="I961" s="19">
        <v>4</v>
      </c>
      <c r="J961" s="19" t="s">
        <v>47</v>
      </c>
      <c r="K961" s="19"/>
      <c r="L961" s="19">
        <v>8760</v>
      </c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>
        <v>10475.48</v>
      </c>
      <c r="X961" s="19">
        <v>127000</v>
      </c>
      <c r="Y961" s="19">
        <f t="shared" si="151"/>
        <v>60000</v>
      </c>
      <c r="Z961" s="19">
        <v>60000</v>
      </c>
      <c r="AA961" s="19"/>
      <c r="AB961" s="19">
        <f t="shared" si="144"/>
        <v>146235.48000000001</v>
      </c>
      <c r="AC961" s="19">
        <f t="shared" si="145"/>
        <v>86235.48</v>
      </c>
      <c r="AD961" s="19">
        <f t="shared" si="146"/>
        <v>21558.87</v>
      </c>
      <c r="AE961" s="19" t="s">
        <v>48</v>
      </c>
      <c r="AF961" s="25">
        <v>20587.509999999998</v>
      </c>
      <c r="AG961" s="31">
        <f t="shared" si="147"/>
        <v>4.71820050117766E-2</v>
      </c>
      <c r="AH961" t="e">
        <f ca="1">IF(_xlfn.XLOOKUP(D961,'参考（不要动）'!A:A,'参考（不要动）'!B:B)&lt;1,"无养老金")</f>
        <v>#NAME?</v>
      </c>
      <c r="AI961" t="b">
        <f>IF(_xlfn.XLOOKUP(D961,'参考（不要动）'!D:D,'参考（不要动）'!E:E)&lt;1,"无公益岗工资")</f>
        <v>0</v>
      </c>
      <c r="AJ961" t="e">
        <f ca="1">IF(_xlfn.XLOOKUP(D961,'参考（不要动）'!G:G,'参考（不要动）'!H:H)&lt;1,"无其他工资")</f>
        <v>#NAME?</v>
      </c>
      <c r="AK961" t="e">
        <f>IF(_xlfn.XLOOKUP(D961,'参考（不要动）'!J:J,'参考（不要动）'!K:K)&lt;1,"无低保金")</f>
        <v>#N/A</v>
      </c>
      <c r="AL961" t="e">
        <f>IF(_xlfn.XLOOKUP(D961,'参考（不要动）'!M:M,'参考（不要动）'!N:N)&lt;1,"无五保金")</f>
        <v>#N/A</v>
      </c>
      <c r="AM961" t="e">
        <f>IF(_xlfn.XLOOKUP(D961,'参考（不要动）'!P:P,'参考（不要动）'!Q:Q)&lt;1,"无产业奖励2000元")</f>
        <v>#N/A</v>
      </c>
      <c r="AN961" t="e">
        <f>_xlfn.XLOOKUP(D961,'参考（不要动）'!S:S,'参考（不要动）'!W:W)</f>
        <v>#N/A</v>
      </c>
      <c r="AO961" t="str">
        <f t="shared" si="148"/>
        <v>合格</v>
      </c>
      <c r="AP961" s="31">
        <f t="shared" si="149"/>
        <v>0.47244094488188998</v>
      </c>
      <c r="AQ961" s="31" t="str">
        <f t="shared" si="150"/>
        <v>合格</v>
      </c>
    </row>
    <row r="962" spans="1:43" ht="15">
      <c r="A962" s="18">
        <v>960</v>
      </c>
      <c r="B962" s="19" t="s">
        <v>3978</v>
      </c>
      <c r="C962" s="19" t="s">
        <v>4014</v>
      </c>
      <c r="D962" s="19" t="s">
        <v>4015</v>
      </c>
      <c r="E962" s="19" t="s">
        <v>4016</v>
      </c>
      <c r="F962" s="19" t="s">
        <v>4017</v>
      </c>
      <c r="G962" s="51" t="s">
        <v>4014</v>
      </c>
      <c r="H962" s="19">
        <v>5</v>
      </c>
      <c r="I962" s="19">
        <v>5</v>
      </c>
      <c r="J962" s="19" t="s">
        <v>47</v>
      </c>
      <c r="K962" s="19"/>
      <c r="L962" s="19"/>
      <c r="M962" s="19"/>
      <c r="N962" s="19">
        <v>40000</v>
      </c>
      <c r="O962" s="19"/>
      <c r="P962" s="19"/>
      <c r="Q962" s="19"/>
      <c r="R962" s="19">
        <v>1860</v>
      </c>
      <c r="S962" s="19"/>
      <c r="T962" s="19"/>
      <c r="U962" s="19"/>
      <c r="V962" s="19"/>
      <c r="W962" s="19">
        <v>9641.2000000000007</v>
      </c>
      <c r="X962" s="19">
        <v>180000</v>
      </c>
      <c r="Y962" s="19">
        <f t="shared" si="151"/>
        <v>65000</v>
      </c>
      <c r="Z962" s="19">
        <v>65000</v>
      </c>
      <c r="AA962" s="19"/>
      <c r="AB962" s="19">
        <f t="shared" si="144"/>
        <v>231501.2</v>
      </c>
      <c r="AC962" s="19">
        <f t="shared" si="145"/>
        <v>166501.20000000001</v>
      </c>
      <c r="AD962" s="19">
        <f t="shared" si="146"/>
        <v>33300.239999999998</v>
      </c>
      <c r="AE962" s="19" t="s">
        <v>48</v>
      </c>
      <c r="AF962" s="25">
        <v>27424.97</v>
      </c>
      <c r="AG962" s="32">
        <f t="shared" si="147"/>
        <v>0.214230681018065</v>
      </c>
      <c r="AH962" t="e">
        <f ca="1">IF(_xlfn.XLOOKUP(D962,'参考（不要动）'!A:A,'参考（不要动）'!B:B)&lt;1,"无养老金")</f>
        <v>#NAME?</v>
      </c>
      <c r="AI962" t="e">
        <f>IF(_xlfn.XLOOKUP(D962,'参考（不要动）'!D:D,'参考（不要动）'!E:E)&lt;1,"无公益岗工资")</f>
        <v>#N/A</v>
      </c>
      <c r="AJ962" t="e">
        <f ca="1">IF(_xlfn.XLOOKUP(D962,'参考（不要动）'!G:G,'参考（不要动）'!H:H)&lt;1,"无其他工资")</f>
        <v>#NAME?</v>
      </c>
      <c r="AK962" t="e">
        <f>IF(_xlfn.XLOOKUP(D962,'参考（不要动）'!J:J,'参考（不要动）'!K:K)&lt;1,"无低保金")</f>
        <v>#N/A</v>
      </c>
      <c r="AL962" t="e">
        <f>IF(_xlfn.XLOOKUP(D962,'参考（不要动）'!M:M,'参考（不要动）'!N:N)&lt;1,"无五保金")</f>
        <v>#N/A</v>
      </c>
      <c r="AM962" t="e">
        <f>IF(_xlfn.XLOOKUP(D962,'参考（不要动）'!P:P,'参考（不要动）'!Q:Q)&lt;1,"无产业奖励2000元")</f>
        <v>#N/A</v>
      </c>
      <c r="AN962" t="e">
        <f>_xlfn.XLOOKUP(D962,'参考（不要动）'!S:S,'参考（不要动）'!W:W)</f>
        <v>#N/A</v>
      </c>
      <c r="AO962" t="str">
        <f t="shared" si="148"/>
        <v>合格</v>
      </c>
      <c r="AP962" s="31">
        <f t="shared" si="149"/>
        <v>0.36111111111111099</v>
      </c>
      <c r="AQ962" s="31" t="str">
        <f t="shared" si="150"/>
        <v>合格</v>
      </c>
    </row>
    <row r="963" spans="1:43" ht="15">
      <c r="A963" s="18">
        <v>961</v>
      </c>
      <c r="B963" s="19" t="s">
        <v>3978</v>
      </c>
      <c r="C963" s="19" t="s">
        <v>4018</v>
      </c>
      <c r="D963" s="19" t="s">
        <v>4019</v>
      </c>
      <c r="E963" s="19" t="s">
        <v>4020</v>
      </c>
      <c r="F963" s="19" t="s">
        <v>4021</v>
      </c>
      <c r="G963" s="51" t="s">
        <v>4018</v>
      </c>
      <c r="H963" s="19">
        <v>2</v>
      </c>
      <c r="I963" s="19">
        <v>2</v>
      </c>
      <c r="J963" s="19" t="s">
        <v>47</v>
      </c>
      <c r="K963" s="19"/>
      <c r="L963" s="19"/>
      <c r="M963" s="19"/>
      <c r="N963" s="19">
        <v>15000</v>
      </c>
      <c r="O963" s="19"/>
      <c r="P963" s="19"/>
      <c r="Q963" s="19"/>
      <c r="R963" s="19">
        <v>3960</v>
      </c>
      <c r="S963" s="19"/>
      <c r="T963" s="19"/>
      <c r="U963" s="19"/>
      <c r="V963" s="19"/>
      <c r="W963" s="19">
        <v>8833.7199999999993</v>
      </c>
      <c r="X963" s="19">
        <v>20000</v>
      </c>
      <c r="Y963" s="19">
        <f t="shared" si="151"/>
        <v>8000</v>
      </c>
      <c r="Z963" s="19">
        <v>8000</v>
      </c>
      <c r="AA963" s="19"/>
      <c r="AB963" s="19">
        <f t="shared" si="144"/>
        <v>47793.72</v>
      </c>
      <c r="AC963" s="19">
        <f t="shared" si="145"/>
        <v>39793.72</v>
      </c>
      <c r="AD963" s="19">
        <f t="shared" si="146"/>
        <v>19896.86</v>
      </c>
      <c r="AE963" s="19" t="s">
        <v>53</v>
      </c>
      <c r="AF963" s="25">
        <v>17098.97</v>
      </c>
      <c r="AG963" s="30">
        <f t="shared" si="147"/>
        <v>0.16362915427069599</v>
      </c>
      <c r="AH963" t="e">
        <f ca="1">IF(_xlfn.XLOOKUP(D963,'参考（不要动）'!A:A,'参考（不要动）'!B:B)&lt;1,"无养老金")</f>
        <v>#NAME?</v>
      </c>
      <c r="AI963" t="e">
        <f>IF(_xlfn.XLOOKUP(D963,'参考（不要动）'!D:D,'参考（不要动）'!E:E)&lt;1,"无公益岗工资")</f>
        <v>#N/A</v>
      </c>
      <c r="AJ963" t="e">
        <f ca="1">IF(_xlfn.XLOOKUP(D963,'参考（不要动）'!G:G,'参考（不要动）'!H:H)&lt;1,"无其他工资")</f>
        <v>#NAME?</v>
      </c>
      <c r="AK963" t="e">
        <f>IF(_xlfn.XLOOKUP(D963,'参考（不要动）'!J:J,'参考（不要动）'!K:K)&lt;1,"无低保金")</f>
        <v>#N/A</v>
      </c>
      <c r="AL963" t="e">
        <f>IF(_xlfn.XLOOKUP(D963,'参考（不要动）'!M:M,'参考（不要动）'!N:N)&lt;1,"无五保金")</f>
        <v>#N/A</v>
      </c>
      <c r="AM963" t="e">
        <f>IF(_xlfn.XLOOKUP(D963,'参考（不要动）'!P:P,'参考（不要动）'!Q:Q)&lt;1,"无产业奖励2000元")</f>
        <v>#N/A</v>
      </c>
      <c r="AN963" t="e">
        <f>_xlfn.XLOOKUP(D963,'参考（不要动）'!S:S,'参考（不要动）'!W:W)</f>
        <v>#N/A</v>
      </c>
      <c r="AO963" t="str">
        <f t="shared" si="148"/>
        <v>合格</v>
      </c>
      <c r="AP963" s="31">
        <f t="shared" si="149"/>
        <v>0.4</v>
      </c>
      <c r="AQ963" s="31" t="str">
        <f t="shared" si="150"/>
        <v>合格</v>
      </c>
    </row>
    <row r="964" spans="1:43" ht="15">
      <c r="A964" s="18">
        <v>962</v>
      </c>
      <c r="B964" s="19" t="s">
        <v>3978</v>
      </c>
      <c r="C964" s="19" t="s">
        <v>4022</v>
      </c>
      <c r="D964" s="19" t="s">
        <v>4023</v>
      </c>
      <c r="E964" s="19" t="s">
        <v>4024</v>
      </c>
      <c r="F964" s="19" t="s">
        <v>4025</v>
      </c>
      <c r="G964" s="51" t="s">
        <v>4022</v>
      </c>
      <c r="H964" s="19">
        <v>3</v>
      </c>
      <c r="I964" s="19">
        <v>3</v>
      </c>
      <c r="J964" s="19" t="s">
        <v>47</v>
      </c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>
        <v>10901.72</v>
      </c>
      <c r="X964" s="19">
        <v>100000</v>
      </c>
      <c r="Y964" s="19">
        <f t="shared" si="151"/>
        <v>40000</v>
      </c>
      <c r="Z964" s="19">
        <v>40000</v>
      </c>
      <c r="AA964" s="19"/>
      <c r="AB964" s="19">
        <f t="shared" ref="AB964:AB1027" si="152">L964+M964+N964+P964+Q964+R964+S964+T964+W964+X964+U964+V964</f>
        <v>110901.72</v>
      </c>
      <c r="AC964" s="19">
        <f t="shared" ref="AC964:AC1027" si="153">AB964-Z964</f>
        <v>70901.72</v>
      </c>
      <c r="AD964" s="19">
        <f t="shared" ref="AD964:AD1027" si="154">AC964/I964</f>
        <v>23633.906666666699</v>
      </c>
      <c r="AE964" s="19" t="s">
        <v>53</v>
      </c>
      <c r="AF964" s="25">
        <v>20300.57</v>
      </c>
      <c r="AG964" s="30">
        <f t="shared" ref="AG964:AG1027" si="155">(AD964-AF964)/AF964</f>
        <v>0.16419916616463001</v>
      </c>
      <c r="AH964" t="e">
        <f ca="1">IF(_xlfn.XLOOKUP(D964,'参考（不要动）'!A:A,'参考（不要动）'!B:B)&lt;1,"无养老金")</f>
        <v>#NAME?</v>
      </c>
      <c r="AI964" t="e">
        <f>IF(_xlfn.XLOOKUP(D964,'参考（不要动）'!D:D,'参考（不要动）'!E:E)&lt;1,"无公益岗工资")</f>
        <v>#N/A</v>
      </c>
      <c r="AJ964" t="e">
        <f ca="1">IF(_xlfn.XLOOKUP(D964,'参考（不要动）'!G:G,'参考（不要动）'!H:H)&lt;1,"无其他工资")</f>
        <v>#NAME?</v>
      </c>
      <c r="AK964" t="e">
        <f>IF(_xlfn.XLOOKUP(D964,'参考（不要动）'!J:J,'参考（不要动）'!K:K)&lt;1,"无低保金")</f>
        <v>#N/A</v>
      </c>
      <c r="AL964" t="e">
        <f>IF(_xlfn.XLOOKUP(D964,'参考（不要动）'!M:M,'参考（不要动）'!N:N)&lt;1,"无五保金")</f>
        <v>#N/A</v>
      </c>
      <c r="AM964" t="e">
        <f>IF(_xlfn.XLOOKUP(D964,'参考（不要动）'!P:P,'参考（不要动）'!Q:Q)&lt;1,"无产业奖励2000元")</f>
        <v>#N/A</v>
      </c>
      <c r="AN964" t="e">
        <f>_xlfn.XLOOKUP(D964,'参考（不要动）'!S:S,'参考（不要动）'!W:W)</f>
        <v>#N/A</v>
      </c>
      <c r="AO964" t="str">
        <f t="shared" ref="AO964:AO1027" si="156">IF(AD964&lt;12000,"小于12000元",IF(AD964&lt;AF964,"不合格",IF(AD964&gt;AF964,"合格")))</f>
        <v>合格</v>
      </c>
      <c r="AP964" s="31">
        <f t="shared" ref="AP964:AP1027" si="157">Z964/X964</f>
        <v>0.4</v>
      </c>
      <c r="AQ964" s="31" t="str">
        <f t="shared" si="150"/>
        <v>合格</v>
      </c>
    </row>
    <row r="965" spans="1:43" ht="15">
      <c r="A965" s="18">
        <v>963</v>
      </c>
      <c r="B965" s="19" t="s">
        <v>3978</v>
      </c>
      <c r="C965" s="19" t="s">
        <v>4026</v>
      </c>
      <c r="D965" s="19" t="s">
        <v>4027</v>
      </c>
      <c r="E965" s="19" t="s">
        <v>4028</v>
      </c>
      <c r="F965" s="19" t="s">
        <v>4029</v>
      </c>
      <c r="G965" s="51" t="s">
        <v>4026</v>
      </c>
      <c r="H965" s="19">
        <v>3</v>
      </c>
      <c r="I965" s="19">
        <v>3</v>
      </c>
      <c r="J965" s="19" t="s">
        <v>47</v>
      </c>
      <c r="K965" s="19"/>
      <c r="L965" s="19"/>
      <c r="M965" s="19">
        <v>30000</v>
      </c>
      <c r="N965" s="19"/>
      <c r="O965" s="19"/>
      <c r="P965" s="19"/>
      <c r="Q965" s="19"/>
      <c r="R965" s="19">
        <v>1980</v>
      </c>
      <c r="S965" s="19"/>
      <c r="T965" s="19"/>
      <c r="U965" s="19"/>
      <c r="V965" s="19"/>
      <c r="W965" s="19">
        <v>10205</v>
      </c>
      <c r="X965" s="19">
        <v>42000</v>
      </c>
      <c r="Y965" s="19">
        <f t="shared" si="151"/>
        <v>18000</v>
      </c>
      <c r="Z965" s="19">
        <v>18000</v>
      </c>
      <c r="AA965" s="19"/>
      <c r="AB965" s="19">
        <f t="shared" si="152"/>
        <v>84185</v>
      </c>
      <c r="AC965" s="19">
        <f t="shared" si="153"/>
        <v>66185</v>
      </c>
      <c r="AD965" s="19">
        <f t="shared" si="154"/>
        <v>22061.666666666701</v>
      </c>
      <c r="AE965" s="19" t="s">
        <v>53</v>
      </c>
      <c r="AF965" s="25">
        <v>21735</v>
      </c>
      <c r="AG965" s="31">
        <f t="shared" si="155"/>
        <v>1.5029522275900599E-2</v>
      </c>
      <c r="AH965" t="e">
        <f ca="1">IF(_xlfn.XLOOKUP(D965,'参考（不要动）'!A:A,'参考（不要动）'!B:B)&lt;1,"无养老金")</f>
        <v>#NAME?</v>
      </c>
      <c r="AI965" t="e">
        <f>IF(_xlfn.XLOOKUP(D965,'参考（不要动）'!D:D,'参考（不要动）'!E:E)&lt;1,"无公益岗工资")</f>
        <v>#N/A</v>
      </c>
      <c r="AJ965" t="e">
        <f ca="1">IF(_xlfn.XLOOKUP(D965,'参考（不要动）'!G:G,'参考（不要动）'!H:H)&lt;1,"无其他工资")</f>
        <v>#NAME?</v>
      </c>
      <c r="AK965" t="e">
        <f>IF(_xlfn.XLOOKUP(D965,'参考（不要动）'!J:J,'参考（不要动）'!K:K)&lt;1,"无低保金")</f>
        <v>#N/A</v>
      </c>
      <c r="AL965" t="e">
        <f>IF(_xlfn.XLOOKUP(D965,'参考（不要动）'!M:M,'参考（不要动）'!N:N)&lt;1,"无五保金")</f>
        <v>#N/A</v>
      </c>
      <c r="AM965" t="e">
        <f>IF(_xlfn.XLOOKUP(D965,'参考（不要动）'!P:P,'参考（不要动）'!Q:Q)&lt;1,"无产业奖励2000元")</f>
        <v>#N/A</v>
      </c>
      <c r="AN965" t="e">
        <f>_xlfn.XLOOKUP(D965,'参考（不要动）'!S:S,'参考（不要动）'!W:W)</f>
        <v>#N/A</v>
      </c>
      <c r="AO965" s="36" t="str">
        <f t="shared" si="156"/>
        <v>合格</v>
      </c>
      <c r="AP965" s="31">
        <f t="shared" si="157"/>
        <v>0.42857142857142899</v>
      </c>
      <c r="AQ965" s="31" t="str">
        <f t="shared" si="150"/>
        <v>合格</v>
      </c>
    </row>
    <row r="966" spans="1:43" ht="15">
      <c r="A966" s="18">
        <v>964</v>
      </c>
      <c r="B966" s="19" t="s">
        <v>3978</v>
      </c>
      <c r="C966" s="19" t="s">
        <v>4030</v>
      </c>
      <c r="D966" s="19" t="s">
        <v>4031</v>
      </c>
      <c r="E966" s="19" t="s">
        <v>4032</v>
      </c>
      <c r="F966" s="19" t="s">
        <v>4033</v>
      </c>
      <c r="G966" s="51" t="s">
        <v>4034</v>
      </c>
      <c r="H966" s="19">
        <v>2</v>
      </c>
      <c r="I966" s="19">
        <v>2</v>
      </c>
      <c r="J966" s="19" t="s">
        <v>47</v>
      </c>
      <c r="K966" s="19"/>
      <c r="L966" s="19"/>
      <c r="M966" s="19"/>
      <c r="N966" s="19">
        <v>20000</v>
      </c>
      <c r="O966" s="19"/>
      <c r="P966" s="19">
        <v>7850</v>
      </c>
      <c r="Q966" s="19"/>
      <c r="R966" s="19">
        <v>3720</v>
      </c>
      <c r="S966" s="19"/>
      <c r="T966" s="19"/>
      <c r="U966" s="19"/>
      <c r="V966" s="19"/>
      <c r="W966" s="19">
        <v>21143.66</v>
      </c>
      <c r="X966" s="19">
        <v>40000</v>
      </c>
      <c r="Y966" s="19">
        <f t="shared" si="151"/>
        <v>20000</v>
      </c>
      <c r="Z966" s="19">
        <v>20000</v>
      </c>
      <c r="AA966" s="19"/>
      <c r="AB966" s="19">
        <f t="shared" si="152"/>
        <v>92713.66</v>
      </c>
      <c r="AC966" s="19">
        <f t="shared" si="153"/>
        <v>72713.66</v>
      </c>
      <c r="AD966" s="19">
        <f t="shared" si="154"/>
        <v>36356.83</v>
      </c>
      <c r="AE966" s="19" t="s">
        <v>48</v>
      </c>
      <c r="AF966" s="25">
        <v>32051.01</v>
      </c>
      <c r="AG966" s="30">
        <f t="shared" si="155"/>
        <v>0.13434272430104399</v>
      </c>
      <c r="AH966" t="e">
        <f ca="1">IF(_xlfn.XLOOKUP(D966,'参考（不要动）'!A:A,'参考（不要动）'!B:B)&lt;1,"无养老金")</f>
        <v>#NAME?</v>
      </c>
      <c r="AI966" t="e">
        <f>IF(_xlfn.XLOOKUP(D966,'参考（不要动）'!D:D,'参考（不要动）'!E:E)&lt;1,"无公益岗工资")</f>
        <v>#N/A</v>
      </c>
      <c r="AJ966" t="e">
        <f ca="1">IF(_xlfn.XLOOKUP(D966,'参考（不要动）'!G:G,'参考（不要动）'!H:H)&lt;1,"无其他工资")</f>
        <v>#NAME?</v>
      </c>
      <c r="AK966" t="b">
        <f>IF(_xlfn.XLOOKUP(D966,'参考（不要动）'!J:J,'参考（不要动）'!K:K)&lt;1,"无低保金")</f>
        <v>0</v>
      </c>
      <c r="AL966" t="e">
        <f>IF(_xlfn.XLOOKUP(D966,'参考（不要动）'!M:M,'参考（不要动）'!N:N)&lt;1,"无五保金")</f>
        <v>#N/A</v>
      </c>
      <c r="AM966" t="e">
        <f>IF(_xlfn.XLOOKUP(D966,'参考（不要动）'!P:P,'参考（不要动）'!Q:Q)&lt;1,"无产业奖励2000元")</f>
        <v>#N/A</v>
      </c>
      <c r="AN966" t="e">
        <f>_xlfn.XLOOKUP(D966,'参考（不要动）'!S:S,'参考（不要动）'!W:W)</f>
        <v>#N/A</v>
      </c>
      <c r="AO966" t="str">
        <f t="shared" si="156"/>
        <v>合格</v>
      </c>
      <c r="AP966" s="31">
        <f t="shared" si="157"/>
        <v>0.5</v>
      </c>
      <c r="AQ966" s="31" t="str">
        <f t="shared" si="150"/>
        <v>合格</v>
      </c>
    </row>
    <row r="967" spans="1:43" ht="15">
      <c r="A967" s="18">
        <v>965</v>
      </c>
      <c r="B967" s="19" t="s">
        <v>3978</v>
      </c>
      <c r="C967" s="19" t="s">
        <v>4035</v>
      </c>
      <c r="D967" s="19" t="s">
        <v>4036</v>
      </c>
      <c r="E967" s="19" t="s">
        <v>4037</v>
      </c>
      <c r="F967" s="19" t="s">
        <v>4038</v>
      </c>
      <c r="G967" s="51" t="s">
        <v>4035</v>
      </c>
      <c r="H967" s="19">
        <v>3</v>
      </c>
      <c r="I967" s="19">
        <v>3</v>
      </c>
      <c r="J967" s="19" t="s">
        <v>47</v>
      </c>
      <c r="K967" s="19"/>
      <c r="L967" s="19">
        <v>8760</v>
      </c>
      <c r="M967" s="19">
        <v>13760</v>
      </c>
      <c r="N967" s="19">
        <v>3500</v>
      </c>
      <c r="O967" s="19"/>
      <c r="P967" s="19"/>
      <c r="Q967" s="19"/>
      <c r="R967" s="19">
        <v>1980</v>
      </c>
      <c r="S967" s="19"/>
      <c r="T967" s="19"/>
      <c r="U967" s="19"/>
      <c r="V967" s="19"/>
      <c r="W967" s="19">
        <v>5928.58</v>
      </c>
      <c r="X967" s="19">
        <v>73000</v>
      </c>
      <c r="Y967" s="19">
        <f t="shared" si="151"/>
        <v>33000</v>
      </c>
      <c r="Z967" s="19">
        <v>33000</v>
      </c>
      <c r="AA967" s="19"/>
      <c r="AB967" s="19">
        <f t="shared" si="152"/>
        <v>106928.58</v>
      </c>
      <c r="AC967" s="19">
        <f t="shared" si="153"/>
        <v>73928.58</v>
      </c>
      <c r="AD967" s="19">
        <f t="shared" si="154"/>
        <v>24642.86</v>
      </c>
      <c r="AE967" s="19" t="s">
        <v>48</v>
      </c>
      <c r="AF967" s="25">
        <v>20976.39</v>
      </c>
      <c r="AG967" s="30">
        <f t="shared" si="155"/>
        <v>0.17479032378784001</v>
      </c>
      <c r="AH967" t="e">
        <f ca="1">IF(_xlfn.XLOOKUP(D967,'参考（不要动）'!A:A,'参考（不要动）'!B:B)&lt;1,"无养老金")</f>
        <v>#NAME?</v>
      </c>
      <c r="AI967" t="b">
        <f>IF(_xlfn.XLOOKUP(D967,'参考（不要动）'!D:D,'参考（不要动）'!E:E)&lt;1,"无公益岗工资")</f>
        <v>0</v>
      </c>
      <c r="AJ967" t="e">
        <f ca="1">IF(_xlfn.XLOOKUP(D967,'参考（不要动）'!G:G,'参考（不要动）'!H:H)&lt;1,"无其他工资")</f>
        <v>#NAME?</v>
      </c>
      <c r="AK967" t="e">
        <f>IF(_xlfn.XLOOKUP(D967,'参考（不要动）'!J:J,'参考（不要动）'!K:K)&lt;1,"无低保金")</f>
        <v>#N/A</v>
      </c>
      <c r="AL967" t="e">
        <f>IF(_xlfn.XLOOKUP(D967,'参考（不要动）'!M:M,'参考（不要动）'!N:N)&lt;1,"无五保金")</f>
        <v>#N/A</v>
      </c>
      <c r="AM967" t="e">
        <f>IF(_xlfn.XLOOKUP(D967,'参考（不要动）'!P:P,'参考（不要动）'!Q:Q)&lt;1,"无产业奖励2000元")</f>
        <v>#N/A</v>
      </c>
      <c r="AN967" t="e">
        <f>_xlfn.XLOOKUP(D967,'参考（不要动）'!S:S,'参考（不要动）'!W:W)</f>
        <v>#N/A</v>
      </c>
      <c r="AO967" t="str">
        <f t="shared" si="156"/>
        <v>合格</v>
      </c>
      <c r="AP967" s="31">
        <f t="shared" si="157"/>
        <v>0.45205479452054798</v>
      </c>
      <c r="AQ967" s="31" t="str">
        <f t="shared" si="150"/>
        <v>合格</v>
      </c>
    </row>
    <row r="968" spans="1:43" ht="15">
      <c r="A968" s="18">
        <v>966</v>
      </c>
      <c r="B968" s="19" t="s">
        <v>3978</v>
      </c>
      <c r="C968" s="19" t="s">
        <v>4039</v>
      </c>
      <c r="D968" s="19" t="s">
        <v>4040</v>
      </c>
      <c r="E968" s="19" t="s">
        <v>4041</v>
      </c>
      <c r="F968" s="19" t="s">
        <v>4042</v>
      </c>
      <c r="G968" s="51" t="s">
        <v>4039</v>
      </c>
      <c r="H968" s="19">
        <v>3</v>
      </c>
      <c r="I968" s="19">
        <v>3</v>
      </c>
      <c r="J968" s="19" t="s">
        <v>47</v>
      </c>
      <c r="K968" s="19"/>
      <c r="L968" s="19"/>
      <c r="M968" s="19">
        <v>30000</v>
      </c>
      <c r="N968" s="19">
        <v>15000</v>
      </c>
      <c r="O968" s="19"/>
      <c r="P968" s="19"/>
      <c r="Q968" s="19"/>
      <c r="R968" s="19">
        <v>1980</v>
      </c>
      <c r="S968" s="19"/>
      <c r="T968" s="19"/>
      <c r="U968" s="19"/>
      <c r="V968" s="19"/>
      <c r="W968" s="19">
        <v>8412.7900000000009</v>
      </c>
      <c r="X968" s="19">
        <v>85000</v>
      </c>
      <c r="Y968" s="19">
        <f t="shared" si="151"/>
        <v>36000</v>
      </c>
      <c r="Z968" s="19">
        <v>36000</v>
      </c>
      <c r="AA968" s="19"/>
      <c r="AB968" s="19">
        <f t="shared" si="152"/>
        <v>140392.79</v>
      </c>
      <c r="AC968" s="19">
        <f t="shared" si="153"/>
        <v>104392.79</v>
      </c>
      <c r="AD968" s="19">
        <f t="shared" si="154"/>
        <v>34797.596666666701</v>
      </c>
      <c r="AE968" s="19" t="s">
        <v>48</v>
      </c>
      <c r="AF968" s="25">
        <v>26269.54</v>
      </c>
      <c r="AG968" s="32">
        <f t="shared" si="155"/>
        <v>0.324636695833528</v>
      </c>
      <c r="AH968" t="e">
        <f ca="1">IF(_xlfn.XLOOKUP(D968,'参考（不要动）'!A:A,'参考（不要动）'!B:B)&lt;1,"无养老金")</f>
        <v>#NAME?</v>
      </c>
      <c r="AI968" t="e">
        <f>IF(_xlfn.XLOOKUP(D968,'参考（不要动）'!D:D,'参考（不要动）'!E:E)&lt;1,"无公益岗工资")</f>
        <v>#N/A</v>
      </c>
      <c r="AJ968" t="e">
        <f ca="1">IF(_xlfn.XLOOKUP(D968,'参考（不要动）'!G:G,'参考（不要动）'!H:H)&lt;1,"无其他工资")</f>
        <v>#NAME?</v>
      </c>
      <c r="AK968" t="e">
        <f>IF(_xlfn.XLOOKUP(D968,'参考（不要动）'!J:J,'参考（不要动）'!K:K)&lt;1,"无低保金")</f>
        <v>#N/A</v>
      </c>
      <c r="AL968" t="e">
        <f>IF(_xlfn.XLOOKUP(D968,'参考（不要动）'!M:M,'参考（不要动）'!N:N)&lt;1,"无五保金")</f>
        <v>#N/A</v>
      </c>
      <c r="AM968" t="e">
        <f>IF(_xlfn.XLOOKUP(D968,'参考（不要动）'!P:P,'参考（不要动）'!Q:Q)&lt;1,"无产业奖励2000元")</f>
        <v>#N/A</v>
      </c>
      <c r="AN968" t="e">
        <f>_xlfn.XLOOKUP(D968,'参考（不要动）'!S:S,'参考（不要动）'!W:W)</f>
        <v>#N/A</v>
      </c>
      <c r="AO968" t="str">
        <f t="shared" si="156"/>
        <v>合格</v>
      </c>
      <c r="AP968" s="31">
        <f t="shared" si="157"/>
        <v>0.42352941176470599</v>
      </c>
      <c r="AQ968" s="31" t="str">
        <f t="shared" si="150"/>
        <v>合格</v>
      </c>
    </row>
    <row r="969" spans="1:43" ht="15">
      <c r="A969" s="18">
        <v>967</v>
      </c>
      <c r="B969" s="19" t="s">
        <v>3978</v>
      </c>
      <c r="C969" s="19" t="s">
        <v>4043</v>
      </c>
      <c r="D969" s="19" t="s">
        <v>4044</v>
      </c>
      <c r="E969" s="19" t="s">
        <v>4045</v>
      </c>
      <c r="F969" s="19" t="s">
        <v>4046</v>
      </c>
      <c r="G969" s="51" t="s">
        <v>4043</v>
      </c>
      <c r="H969" s="19">
        <v>2</v>
      </c>
      <c r="I969" s="19">
        <v>2</v>
      </c>
      <c r="J969" s="19" t="s">
        <v>47</v>
      </c>
      <c r="K969" s="19"/>
      <c r="L969" s="19"/>
      <c r="M969" s="19"/>
      <c r="N969" s="19">
        <v>32000</v>
      </c>
      <c r="O969" s="19"/>
      <c r="P969" s="19"/>
      <c r="Q969" s="19"/>
      <c r="R969" s="19">
        <v>3960</v>
      </c>
      <c r="S969" s="19"/>
      <c r="T969" s="19"/>
      <c r="U969" s="19"/>
      <c r="V969" s="19"/>
      <c r="W969" s="19">
        <v>7021.43</v>
      </c>
      <c r="X969" s="19"/>
      <c r="Y969" s="19">
        <f t="shared" si="151"/>
        <v>0</v>
      </c>
      <c r="Z969" s="19"/>
      <c r="AA969" s="19"/>
      <c r="AB969" s="19">
        <f t="shared" si="152"/>
        <v>42981.43</v>
      </c>
      <c r="AC969" s="19">
        <f t="shared" si="153"/>
        <v>42981.43</v>
      </c>
      <c r="AD969" s="19">
        <f t="shared" si="154"/>
        <v>21490.715</v>
      </c>
      <c r="AE969" s="19" t="s">
        <v>53</v>
      </c>
      <c r="AF969" s="25">
        <v>17386.259999999998</v>
      </c>
      <c r="AG969" s="32">
        <f t="shared" si="155"/>
        <v>0.236074635948157</v>
      </c>
      <c r="AH969" t="e">
        <f ca="1">IF(_xlfn.XLOOKUP(D969,'参考（不要动）'!A:A,'参考（不要动）'!B:B)&lt;1,"无养老金")</f>
        <v>#NAME?</v>
      </c>
      <c r="AI969" t="e">
        <f>IF(_xlfn.XLOOKUP(D969,'参考（不要动）'!D:D,'参考（不要动）'!E:E)&lt;1,"无公益岗工资")</f>
        <v>#N/A</v>
      </c>
      <c r="AJ969" t="e">
        <f ca="1">IF(_xlfn.XLOOKUP(D969,'参考（不要动）'!G:G,'参考（不要动）'!H:H)&lt;1,"无其他工资")</f>
        <v>#NAME?</v>
      </c>
      <c r="AK969" t="e">
        <f>IF(_xlfn.XLOOKUP(D969,'参考（不要动）'!J:J,'参考（不要动）'!K:K)&lt;1,"无低保金")</f>
        <v>#N/A</v>
      </c>
      <c r="AL969" t="e">
        <f>IF(_xlfn.XLOOKUP(D969,'参考（不要动）'!M:M,'参考（不要动）'!N:N)&lt;1,"无五保金")</f>
        <v>#N/A</v>
      </c>
      <c r="AM969" t="e">
        <f>IF(_xlfn.XLOOKUP(D969,'参考（不要动）'!P:P,'参考（不要动）'!Q:Q)&lt;1,"无产业奖励2000元")</f>
        <v>#N/A</v>
      </c>
      <c r="AN969" t="e">
        <f>_xlfn.XLOOKUP(D969,'参考（不要动）'!S:S,'参考（不要动）'!W:W)</f>
        <v>#N/A</v>
      </c>
      <c r="AO969" t="str">
        <f t="shared" si="156"/>
        <v>合格</v>
      </c>
      <c r="AP969" s="31" t="e">
        <f t="shared" si="157"/>
        <v>#DIV/0!</v>
      </c>
      <c r="AQ969" s="31" t="e">
        <f t="shared" si="150"/>
        <v>#DIV/0!</v>
      </c>
    </row>
    <row r="970" spans="1:43" ht="15">
      <c r="A970" s="18">
        <v>968</v>
      </c>
      <c r="B970" s="19" t="s">
        <v>3978</v>
      </c>
      <c r="C970" s="19" t="s">
        <v>4047</v>
      </c>
      <c r="D970" s="19" t="s">
        <v>4048</v>
      </c>
      <c r="E970" s="19" t="s">
        <v>4049</v>
      </c>
      <c r="F970" s="19" t="s">
        <v>4050</v>
      </c>
      <c r="G970" s="51" t="s">
        <v>4047</v>
      </c>
      <c r="H970" s="19">
        <v>1</v>
      </c>
      <c r="I970" s="19">
        <v>1</v>
      </c>
      <c r="J970" s="19" t="s">
        <v>47</v>
      </c>
      <c r="K970" s="19"/>
      <c r="L970" s="19"/>
      <c r="M970" s="19">
        <v>5000</v>
      </c>
      <c r="N970" s="19">
        <v>24000</v>
      </c>
      <c r="O970" s="19"/>
      <c r="P970" s="19"/>
      <c r="Q970" s="19"/>
      <c r="R970" s="19"/>
      <c r="S970" s="19"/>
      <c r="T970" s="19"/>
      <c r="U970" s="19"/>
      <c r="V970" s="19"/>
      <c r="W970" s="19">
        <v>2947.97</v>
      </c>
      <c r="X970" s="19"/>
      <c r="Y970" s="19">
        <f t="shared" si="151"/>
        <v>0</v>
      </c>
      <c r="Z970" s="19"/>
      <c r="AA970" s="19"/>
      <c r="AB970" s="19">
        <f t="shared" si="152"/>
        <v>31947.97</v>
      </c>
      <c r="AC970" s="19">
        <f t="shared" si="153"/>
        <v>31947.97</v>
      </c>
      <c r="AD970" s="19">
        <f t="shared" si="154"/>
        <v>31947.97</v>
      </c>
      <c r="AE970" s="19" t="s">
        <v>48</v>
      </c>
      <c r="AF970" s="25">
        <v>27393</v>
      </c>
      <c r="AG970" s="30">
        <f t="shared" si="155"/>
        <v>0.16628226189172399</v>
      </c>
      <c r="AH970" t="e">
        <f ca="1">IF(_xlfn.XLOOKUP(D970,'参考（不要动）'!A:A,'参考（不要动）'!B:B)&lt;1,"无养老金")</f>
        <v>#NAME?</v>
      </c>
      <c r="AI970" t="e">
        <f>IF(_xlfn.XLOOKUP(D970,'参考（不要动）'!D:D,'参考（不要动）'!E:E)&lt;1,"无公益岗工资")</f>
        <v>#N/A</v>
      </c>
      <c r="AJ970" t="e">
        <f ca="1">IF(_xlfn.XLOOKUP(D970,'参考（不要动）'!G:G,'参考（不要动）'!H:H)&lt;1,"无其他工资")</f>
        <v>#NAME?</v>
      </c>
      <c r="AK970" t="e">
        <f>IF(_xlfn.XLOOKUP(D970,'参考（不要动）'!J:J,'参考（不要动）'!K:K)&lt;1,"无低保金")</f>
        <v>#N/A</v>
      </c>
      <c r="AL970" t="e">
        <f>IF(_xlfn.XLOOKUP(D970,'参考（不要动）'!M:M,'参考（不要动）'!N:N)&lt;1,"无五保金")</f>
        <v>#N/A</v>
      </c>
      <c r="AM970" t="e">
        <f>IF(_xlfn.XLOOKUP(D970,'参考（不要动）'!P:P,'参考（不要动）'!Q:Q)&lt;1,"无产业奖励2000元")</f>
        <v>#N/A</v>
      </c>
      <c r="AN970" t="e">
        <f>_xlfn.XLOOKUP(D970,'参考（不要动）'!S:S,'参考（不要动）'!W:W)</f>
        <v>#N/A</v>
      </c>
      <c r="AO970" t="str">
        <f t="shared" si="156"/>
        <v>合格</v>
      </c>
      <c r="AP970" s="31" t="e">
        <f t="shared" si="157"/>
        <v>#DIV/0!</v>
      </c>
      <c r="AQ970" s="31" t="e">
        <f t="shared" si="150"/>
        <v>#DIV/0!</v>
      </c>
    </row>
    <row r="971" spans="1:43" ht="15">
      <c r="A971" s="18">
        <v>969</v>
      </c>
      <c r="B971" s="19" t="s">
        <v>3978</v>
      </c>
      <c r="C971" s="19" t="s">
        <v>4051</v>
      </c>
      <c r="D971" s="19" t="s">
        <v>4052</v>
      </c>
      <c r="E971" s="19" t="s">
        <v>4053</v>
      </c>
      <c r="F971" s="19" t="s">
        <v>4054</v>
      </c>
      <c r="G971" s="51" t="s">
        <v>4051</v>
      </c>
      <c r="H971" s="19">
        <v>3</v>
      </c>
      <c r="I971" s="19">
        <v>3</v>
      </c>
      <c r="J971" s="19" t="s">
        <v>47</v>
      </c>
      <c r="K971" s="19"/>
      <c r="L971" s="19"/>
      <c r="M971" s="19">
        <v>90000</v>
      </c>
      <c r="N971" s="19">
        <v>13500</v>
      </c>
      <c r="O971" s="19"/>
      <c r="P971" s="19"/>
      <c r="Q971" s="19"/>
      <c r="R971" s="19"/>
      <c r="S971" s="19"/>
      <c r="T971" s="19"/>
      <c r="U971" s="19"/>
      <c r="V971" s="19"/>
      <c r="W971" s="19">
        <v>4973.51</v>
      </c>
      <c r="X971" s="19"/>
      <c r="Y971" s="19">
        <f t="shared" si="151"/>
        <v>0</v>
      </c>
      <c r="Z971" s="19"/>
      <c r="AA971" s="19"/>
      <c r="AB971" s="19">
        <f t="shared" si="152"/>
        <v>108473.51</v>
      </c>
      <c r="AC971" s="19">
        <f t="shared" si="153"/>
        <v>108473.51</v>
      </c>
      <c r="AD971" s="19">
        <f t="shared" si="154"/>
        <v>36157.836666666699</v>
      </c>
      <c r="AE971" s="19" t="s">
        <v>53</v>
      </c>
      <c r="AF971" s="25">
        <v>30157.84</v>
      </c>
      <c r="AG971" s="30">
        <f t="shared" si="155"/>
        <v>0.19895313015344299</v>
      </c>
      <c r="AH971" t="e">
        <f ca="1">IF(_xlfn.XLOOKUP(D971,'参考（不要动）'!A:A,'参考（不要动）'!B:B)&lt;1,"无养老金")</f>
        <v>#NAME?</v>
      </c>
      <c r="AI971" t="e">
        <f>IF(_xlfn.XLOOKUP(D971,'参考（不要动）'!D:D,'参考（不要动）'!E:E)&lt;1,"无公益岗工资")</f>
        <v>#N/A</v>
      </c>
      <c r="AJ971" t="e">
        <f ca="1">IF(_xlfn.XLOOKUP(D971,'参考（不要动）'!G:G,'参考（不要动）'!H:H)&lt;1,"无其他工资")</f>
        <v>#NAME?</v>
      </c>
      <c r="AK971" t="e">
        <f>IF(_xlfn.XLOOKUP(D971,'参考（不要动）'!J:J,'参考（不要动）'!K:K)&lt;1,"无低保金")</f>
        <v>#N/A</v>
      </c>
      <c r="AL971" t="e">
        <f>IF(_xlfn.XLOOKUP(D971,'参考（不要动）'!M:M,'参考（不要动）'!N:N)&lt;1,"无五保金")</f>
        <v>#N/A</v>
      </c>
      <c r="AM971" t="e">
        <f>IF(_xlfn.XLOOKUP(D971,'参考（不要动）'!P:P,'参考（不要动）'!Q:Q)&lt;1,"无产业奖励2000元")</f>
        <v>#N/A</v>
      </c>
      <c r="AN971" t="e">
        <f>_xlfn.XLOOKUP(D971,'参考（不要动）'!S:S,'参考（不要动）'!W:W)</f>
        <v>#N/A</v>
      </c>
      <c r="AO971" t="str">
        <f t="shared" si="156"/>
        <v>合格</v>
      </c>
      <c r="AP971" s="31" t="e">
        <f t="shared" si="157"/>
        <v>#DIV/0!</v>
      </c>
      <c r="AQ971" s="31" t="e">
        <f t="shared" si="150"/>
        <v>#DIV/0!</v>
      </c>
    </row>
    <row r="972" spans="1:43" ht="15">
      <c r="A972" s="18">
        <v>970</v>
      </c>
      <c r="B972" s="19" t="s">
        <v>3978</v>
      </c>
      <c r="C972" s="19" t="s">
        <v>4055</v>
      </c>
      <c r="D972" s="19" t="s">
        <v>4056</v>
      </c>
      <c r="E972" s="19" t="s">
        <v>4057</v>
      </c>
      <c r="F972" s="19" t="s">
        <v>4058</v>
      </c>
      <c r="G972" s="51" t="s">
        <v>4059</v>
      </c>
      <c r="H972" s="19">
        <v>4</v>
      </c>
      <c r="I972" s="19">
        <v>4</v>
      </c>
      <c r="J972" s="19" t="s">
        <v>47</v>
      </c>
      <c r="K972" s="19"/>
      <c r="L972" s="19">
        <v>8760</v>
      </c>
      <c r="M972" s="19">
        <v>6000</v>
      </c>
      <c r="N972" s="19">
        <v>10000</v>
      </c>
      <c r="O972" s="19"/>
      <c r="P972" s="19">
        <v>8350</v>
      </c>
      <c r="Q972" s="19"/>
      <c r="R972" s="19"/>
      <c r="S972" s="19"/>
      <c r="T972" s="19"/>
      <c r="U972" s="19"/>
      <c r="V972" s="19"/>
      <c r="W972" s="19">
        <v>20787.939999999999</v>
      </c>
      <c r="X972" s="19">
        <v>130000</v>
      </c>
      <c r="Y972" s="19">
        <f t="shared" si="151"/>
        <v>60000</v>
      </c>
      <c r="Z972" s="19">
        <v>60000</v>
      </c>
      <c r="AA972" s="19"/>
      <c r="AB972" s="19">
        <f t="shared" si="152"/>
        <v>183897.94</v>
      </c>
      <c r="AC972" s="19">
        <f t="shared" si="153"/>
        <v>123897.94</v>
      </c>
      <c r="AD972" s="19">
        <f t="shared" si="154"/>
        <v>30974.485000000001</v>
      </c>
      <c r="AE972" s="19" t="s">
        <v>48</v>
      </c>
      <c r="AF972" s="25">
        <v>26440.3</v>
      </c>
      <c r="AG972" s="30">
        <f t="shared" si="155"/>
        <v>0.17148765331709601</v>
      </c>
      <c r="AH972" t="e">
        <f ca="1">IF(_xlfn.XLOOKUP(D972,'参考（不要动）'!A:A,'参考（不要动）'!B:B)&lt;1,"无养老金")</f>
        <v>#NAME?</v>
      </c>
      <c r="AI972" t="b">
        <f>IF(_xlfn.XLOOKUP(D972,'参考（不要动）'!D:D,'参考（不要动）'!E:E)&lt;1,"无公益岗工资")</f>
        <v>0</v>
      </c>
      <c r="AJ972" t="e">
        <f ca="1">IF(_xlfn.XLOOKUP(D972,'参考（不要动）'!G:G,'参考（不要动）'!H:H)&lt;1,"无其他工资")</f>
        <v>#NAME?</v>
      </c>
      <c r="AK972" t="b">
        <f>IF(_xlfn.XLOOKUP(D972,'参考（不要动）'!J:J,'参考（不要动）'!K:K)&lt;1,"无低保金")</f>
        <v>0</v>
      </c>
      <c r="AL972" t="e">
        <f>IF(_xlfn.XLOOKUP(D972,'参考（不要动）'!M:M,'参考（不要动）'!N:N)&lt;1,"无五保金")</f>
        <v>#N/A</v>
      </c>
      <c r="AM972" t="e">
        <f>IF(_xlfn.XLOOKUP(D972,'参考（不要动）'!P:P,'参考（不要动）'!Q:Q)&lt;1,"无产业奖励2000元")</f>
        <v>#N/A</v>
      </c>
      <c r="AN972" t="e">
        <f>_xlfn.XLOOKUP(D972,'参考（不要动）'!S:S,'参考（不要动）'!W:W)</f>
        <v>#N/A</v>
      </c>
      <c r="AO972" t="str">
        <f t="shared" si="156"/>
        <v>合格</v>
      </c>
      <c r="AP972" s="31">
        <f t="shared" si="157"/>
        <v>0.46153846153846201</v>
      </c>
      <c r="AQ972" s="31" t="str">
        <f t="shared" si="150"/>
        <v>合格</v>
      </c>
    </row>
    <row r="973" spans="1:43" ht="15">
      <c r="A973" s="18">
        <v>971</v>
      </c>
      <c r="B973" s="19" t="s">
        <v>3978</v>
      </c>
      <c r="C973" s="19" t="s">
        <v>4060</v>
      </c>
      <c r="D973" s="19" t="s">
        <v>4061</v>
      </c>
      <c r="E973" s="19" t="s">
        <v>4062</v>
      </c>
      <c r="F973" s="19" t="s">
        <v>4063</v>
      </c>
      <c r="G973" s="51" t="s">
        <v>4060</v>
      </c>
      <c r="H973" s="19">
        <v>2</v>
      </c>
      <c r="I973" s="19">
        <v>2</v>
      </c>
      <c r="J973" s="19" t="s">
        <v>47</v>
      </c>
      <c r="K973" s="19"/>
      <c r="L973" s="19"/>
      <c r="M973" s="19">
        <v>2000</v>
      </c>
      <c r="N973" s="19">
        <v>45000</v>
      </c>
      <c r="O973" s="19"/>
      <c r="P973" s="19"/>
      <c r="Q973" s="19"/>
      <c r="R973" s="19">
        <v>1860</v>
      </c>
      <c r="S973" s="19"/>
      <c r="T973" s="19"/>
      <c r="U973" s="19"/>
      <c r="V973" s="19"/>
      <c r="W973" s="19">
        <v>7647.5</v>
      </c>
      <c r="X973" s="19"/>
      <c r="Y973" s="19">
        <f t="shared" si="151"/>
        <v>0</v>
      </c>
      <c r="Z973" s="19"/>
      <c r="AA973" s="19"/>
      <c r="AB973" s="19">
        <f t="shared" si="152"/>
        <v>56507.5</v>
      </c>
      <c r="AC973" s="19">
        <f t="shared" si="153"/>
        <v>56507.5</v>
      </c>
      <c r="AD973" s="19">
        <f t="shared" si="154"/>
        <v>28253.75</v>
      </c>
      <c r="AE973" s="19" t="s">
        <v>48</v>
      </c>
      <c r="AF973" s="25">
        <v>26251.5</v>
      </c>
      <c r="AG973" s="31">
        <f t="shared" si="155"/>
        <v>7.6271832085785599E-2</v>
      </c>
      <c r="AH973" t="e">
        <f ca="1">IF(_xlfn.XLOOKUP(D973,'参考（不要动）'!A:A,'参考（不要动）'!B:B)&lt;1,"无养老金")</f>
        <v>#NAME?</v>
      </c>
      <c r="AI973" t="e">
        <f>IF(_xlfn.XLOOKUP(D973,'参考（不要动）'!D:D,'参考（不要动）'!E:E)&lt;1,"无公益岗工资")</f>
        <v>#N/A</v>
      </c>
      <c r="AJ973" t="e">
        <f ca="1">IF(_xlfn.XLOOKUP(D973,'参考（不要动）'!G:G,'参考（不要动）'!H:H)&lt;1,"无其他工资")</f>
        <v>#NAME?</v>
      </c>
      <c r="AK973" t="e">
        <f>IF(_xlfn.XLOOKUP(D973,'参考（不要动）'!J:J,'参考（不要动）'!K:K)&lt;1,"无低保金")</f>
        <v>#N/A</v>
      </c>
      <c r="AL973" t="e">
        <f>IF(_xlfn.XLOOKUP(D973,'参考（不要动）'!M:M,'参考（不要动）'!N:N)&lt;1,"无五保金")</f>
        <v>#N/A</v>
      </c>
      <c r="AM973" t="e">
        <f>IF(_xlfn.XLOOKUP(D973,'参考（不要动）'!P:P,'参考（不要动）'!Q:Q)&lt;1,"无产业奖励2000元")</f>
        <v>#N/A</v>
      </c>
      <c r="AN973" t="e">
        <f>_xlfn.XLOOKUP(D973,'参考（不要动）'!S:S,'参考（不要动）'!W:W)</f>
        <v>#N/A</v>
      </c>
      <c r="AO973" t="str">
        <f t="shared" si="156"/>
        <v>合格</v>
      </c>
      <c r="AP973" s="31" t="e">
        <f t="shared" si="157"/>
        <v>#DIV/0!</v>
      </c>
      <c r="AQ973" s="31" t="e">
        <f t="shared" si="150"/>
        <v>#DIV/0!</v>
      </c>
    </row>
    <row r="974" spans="1:43" ht="15">
      <c r="A974" s="18">
        <v>972</v>
      </c>
      <c r="B974" s="19" t="s">
        <v>3978</v>
      </c>
      <c r="C974" s="19" t="s">
        <v>4064</v>
      </c>
      <c r="D974" s="19" t="s">
        <v>4065</v>
      </c>
      <c r="E974" s="19" t="s">
        <v>4066</v>
      </c>
      <c r="F974" s="19" t="s">
        <v>4067</v>
      </c>
      <c r="G974" s="51" t="s">
        <v>4064</v>
      </c>
      <c r="H974" s="19">
        <v>5</v>
      </c>
      <c r="I974" s="19">
        <v>5</v>
      </c>
      <c r="J974" s="19" t="s">
        <v>47</v>
      </c>
      <c r="K974" s="19"/>
      <c r="L974" s="19"/>
      <c r="M974" s="19">
        <v>6000</v>
      </c>
      <c r="N974" s="19"/>
      <c r="O974" s="19"/>
      <c r="P974" s="19"/>
      <c r="Q974" s="19"/>
      <c r="R974" s="19">
        <v>3720</v>
      </c>
      <c r="S974" s="19"/>
      <c r="T974" s="19"/>
      <c r="U974" s="19"/>
      <c r="V974" s="19"/>
      <c r="W974" s="19">
        <v>7507.5</v>
      </c>
      <c r="X974" s="19">
        <v>169400</v>
      </c>
      <c r="Y974" s="19">
        <f t="shared" si="151"/>
        <v>70000</v>
      </c>
      <c r="Z974" s="19">
        <v>70000</v>
      </c>
      <c r="AA974" s="19"/>
      <c r="AB974" s="19">
        <f t="shared" si="152"/>
        <v>186627.5</v>
      </c>
      <c r="AC974" s="19">
        <f t="shared" si="153"/>
        <v>116627.5</v>
      </c>
      <c r="AD974" s="19">
        <f t="shared" si="154"/>
        <v>23325.5</v>
      </c>
      <c r="AE974" s="19" t="s">
        <v>53</v>
      </c>
      <c r="AF974" s="25">
        <v>22398.07</v>
      </c>
      <c r="AG974" s="31">
        <f t="shared" si="155"/>
        <v>4.1406692630213203E-2</v>
      </c>
      <c r="AH974" t="e">
        <f ca="1">IF(_xlfn.XLOOKUP(D974,'参考（不要动）'!A:A,'参考（不要动）'!B:B)&lt;1,"无养老金")</f>
        <v>#NAME?</v>
      </c>
      <c r="AI974" t="e">
        <f>IF(_xlfn.XLOOKUP(D974,'参考（不要动）'!D:D,'参考（不要动）'!E:E)&lt;1,"无公益岗工资")</f>
        <v>#N/A</v>
      </c>
      <c r="AJ974" t="e">
        <f ca="1">IF(_xlfn.XLOOKUP(D974,'参考（不要动）'!G:G,'参考（不要动）'!H:H)&lt;1,"无其他工资")</f>
        <v>#NAME?</v>
      </c>
      <c r="AK974" t="e">
        <f>IF(_xlfn.XLOOKUP(D974,'参考（不要动）'!J:J,'参考（不要动）'!K:K)&lt;1,"无低保金")</f>
        <v>#N/A</v>
      </c>
      <c r="AL974" t="e">
        <f>IF(_xlfn.XLOOKUP(D974,'参考（不要动）'!M:M,'参考（不要动）'!N:N)&lt;1,"无五保金")</f>
        <v>#N/A</v>
      </c>
      <c r="AM974" t="e">
        <f>IF(_xlfn.XLOOKUP(D974,'参考（不要动）'!P:P,'参考（不要动）'!Q:Q)&lt;1,"无产业奖励2000元")</f>
        <v>#N/A</v>
      </c>
      <c r="AN974" t="e">
        <f>_xlfn.XLOOKUP(D974,'参考（不要动）'!S:S,'参考（不要动）'!W:W)</f>
        <v>#N/A</v>
      </c>
      <c r="AO974" t="str">
        <f t="shared" si="156"/>
        <v>合格</v>
      </c>
      <c r="AP974" s="31">
        <f t="shared" si="157"/>
        <v>0.413223140495868</v>
      </c>
      <c r="AQ974" s="31" t="str">
        <f t="shared" si="150"/>
        <v>合格</v>
      </c>
    </row>
    <row r="975" spans="1:43" ht="15">
      <c r="A975" s="18">
        <v>973</v>
      </c>
      <c r="B975" s="19" t="s">
        <v>3978</v>
      </c>
      <c r="C975" s="19" t="s">
        <v>4068</v>
      </c>
      <c r="D975" s="19" t="s">
        <v>4069</v>
      </c>
      <c r="E975" s="19" t="s">
        <v>4070</v>
      </c>
      <c r="F975" s="19" t="s">
        <v>4071</v>
      </c>
      <c r="G975" s="51" t="s">
        <v>4068</v>
      </c>
      <c r="H975" s="19">
        <v>3</v>
      </c>
      <c r="I975" s="19">
        <v>3</v>
      </c>
      <c r="J975" s="19" t="s">
        <v>47</v>
      </c>
      <c r="K975" s="19"/>
      <c r="L975" s="19"/>
      <c r="M975" s="19"/>
      <c r="N975" s="19">
        <v>18000</v>
      </c>
      <c r="O975" s="19"/>
      <c r="P975" s="19"/>
      <c r="Q975" s="19"/>
      <c r="R975" s="19">
        <v>1980</v>
      </c>
      <c r="S975" s="19"/>
      <c r="T975" s="19"/>
      <c r="U975" s="19"/>
      <c r="V975" s="19"/>
      <c r="W975" s="19"/>
      <c r="X975" s="19">
        <v>105000</v>
      </c>
      <c r="Y975" s="19">
        <f t="shared" si="151"/>
        <v>45000</v>
      </c>
      <c r="Z975" s="19">
        <v>45000</v>
      </c>
      <c r="AA975" s="19"/>
      <c r="AB975" s="19">
        <f t="shared" si="152"/>
        <v>124980</v>
      </c>
      <c r="AC975" s="19">
        <f t="shared" si="153"/>
        <v>79980</v>
      </c>
      <c r="AD975" s="19">
        <f t="shared" si="154"/>
        <v>26660</v>
      </c>
      <c r="AE975" s="19" t="s">
        <v>53</v>
      </c>
      <c r="AF975" s="25">
        <v>24158.42</v>
      </c>
      <c r="AG975" s="30">
        <f t="shared" si="155"/>
        <v>0.10354899037271501</v>
      </c>
      <c r="AH975" t="e">
        <f ca="1">IF(_xlfn.XLOOKUP(D975,'参考（不要动）'!A:A,'参考（不要动）'!B:B)&lt;1,"无养老金")</f>
        <v>#NAME?</v>
      </c>
      <c r="AI975" t="e">
        <f>IF(_xlfn.XLOOKUP(D975,'参考（不要动）'!D:D,'参考（不要动）'!E:E)&lt;1,"无公益岗工资")</f>
        <v>#N/A</v>
      </c>
      <c r="AJ975" t="e">
        <f ca="1">IF(_xlfn.XLOOKUP(D975,'参考（不要动）'!G:G,'参考（不要动）'!H:H)&lt;1,"无其他工资")</f>
        <v>#NAME?</v>
      </c>
      <c r="AK975" t="e">
        <f>IF(_xlfn.XLOOKUP(D975,'参考（不要动）'!J:J,'参考（不要动）'!K:K)&lt;1,"无低保金")</f>
        <v>#N/A</v>
      </c>
      <c r="AL975" t="e">
        <f>IF(_xlfn.XLOOKUP(D975,'参考（不要动）'!M:M,'参考（不要动）'!N:N)&lt;1,"无五保金")</f>
        <v>#N/A</v>
      </c>
      <c r="AM975" t="e">
        <f>IF(_xlfn.XLOOKUP(D975,'参考（不要动）'!P:P,'参考（不要动）'!Q:Q)&lt;1,"无产业奖励2000元")</f>
        <v>#N/A</v>
      </c>
      <c r="AN975" t="e">
        <f>_xlfn.XLOOKUP(D975,'参考（不要动）'!S:S,'参考（不要动）'!W:W)</f>
        <v>#N/A</v>
      </c>
      <c r="AO975" t="str">
        <f t="shared" si="156"/>
        <v>合格</v>
      </c>
      <c r="AP975" s="31">
        <f t="shared" si="157"/>
        <v>0.42857142857142899</v>
      </c>
      <c r="AQ975" s="31" t="str">
        <f t="shared" si="150"/>
        <v>合格</v>
      </c>
    </row>
    <row r="976" spans="1:43" ht="15">
      <c r="A976" s="18">
        <v>974</v>
      </c>
      <c r="B976" s="19" t="s">
        <v>3978</v>
      </c>
      <c r="C976" s="19" t="s">
        <v>4072</v>
      </c>
      <c r="D976" s="19" t="s">
        <v>4073</v>
      </c>
      <c r="E976" s="19" t="s">
        <v>4074</v>
      </c>
      <c r="F976" s="19" t="s">
        <v>4075</v>
      </c>
      <c r="G976" s="51" t="s">
        <v>4072</v>
      </c>
      <c r="H976" s="19">
        <v>2</v>
      </c>
      <c r="I976" s="19">
        <v>2</v>
      </c>
      <c r="J976" s="19" t="s">
        <v>47</v>
      </c>
      <c r="K976" s="19"/>
      <c r="L976" s="19"/>
      <c r="M976" s="19"/>
      <c r="N976" s="19">
        <v>16000</v>
      </c>
      <c r="O976" s="19"/>
      <c r="P976" s="19">
        <v>6490</v>
      </c>
      <c r="Q976" s="19"/>
      <c r="R976" s="19">
        <v>3960</v>
      </c>
      <c r="S976" s="19"/>
      <c r="T976" s="19"/>
      <c r="U976" s="19"/>
      <c r="V976" s="19"/>
      <c r="W976" s="19">
        <v>15707.21</v>
      </c>
      <c r="X976" s="19"/>
      <c r="Y976" s="19">
        <f t="shared" si="151"/>
        <v>0</v>
      </c>
      <c r="Z976" s="19"/>
      <c r="AA976" s="19"/>
      <c r="AB976" s="19">
        <f t="shared" si="152"/>
        <v>42157.21</v>
      </c>
      <c r="AC976" s="19">
        <f t="shared" si="153"/>
        <v>42157.21</v>
      </c>
      <c r="AD976" s="19">
        <f t="shared" si="154"/>
        <v>21078.605</v>
      </c>
      <c r="AE976" s="19" t="s">
        <v>48</v>
      </c>
      <c r="AF976" s="25">
        <v>15236.03</v>
      </c>
      <c r="AG976" s="32">
        <f t="shared" si="155"/>
        <v>0.383470956673096</v>
      </c>
      <c r="AH976" t="e">
        <f ca="1">IF(_xlfn.XLOOKUP(D976,'参考（不要动）'!A:A,'参考（不要动）'!B:B)&lt;1,"无养老金")</f>
        <v>#NAME?</v>
      </c>
      <c r="AI976" t="e">
        <f>IF(_xlfn.XLOOKUP(D976,'参考（不要动）'!D:D,'参考（不要动）'!E:E)&lt;1,"无公益岗工资")</f>
        <v>#N/A</v>
      </c>
      <c r="AJ976" t="e">
        <f ca="1">IF(_xlfn.XLOOKUP(D976,'参考（不要动）'!G:G,'参考（不要动）'!H:H)&lt;1,"无其他工资")</f>
        <v>#NAME?</v>
      </c>
      <c r="AK976" t="b">
        <f>IF(_xlfn.XLOOKUP(D976,'参考（不要动）'!J:J,'参考（不要动）'!K:K)&lt;1,"无低保金")</f>
        <v>0</v>
      </c>
      <c r="AL976" t="e">
        <f>IF(_xlfn.XLOOKUP(D976,'参考（不要动）'!M:M,'参考（不要动）'!N:N)&lt;1,"无五保金")</f>
        <v>#N/A</v>
      </c>
      <c r="AM976" t="e">
        <f>IF(_xlfn.XLOOKUP(D976,'参考（不要动）'!P:P,'参考（不要动）'!Q:Q)&lt;1,"无产业奖励2000元")</f>
        <v>#N/A</v>
      </c>
      <c r="AN976" t="e">
        <f>_xlfn.XLOOKUP(D976,'参考（不要动）'!S:S,'参考（不要动）'!W:W)</f>
        <v>#N/A</v>
      </c>
      <c r="AO976" t="str">
        <f t="shared" si="156"/>
        <v>合格</v>
      </c>
      <c r="AP976" s="31" t="e">
        <f t="shared" si="157"/>
        <v>#DIV/0!</v>
      </c>
      <c r="AQ976" s="31" t="e">
        <f t="shared" si="150"/>
        <v>#DIV/0!</v>
      </c>
    </row>
    <row r="977" spans="1:43" ht="15">
      <c r="A977" s="18">
        <v>975</v>
      </c>
      <c r="B977" s="19" t="s">
        <v>3978</v>
      </c>
      <c r="C977" s="19" t="s">
        <v>4076</v>
      </c>
      <c r="D977" s="19" t="s">
        <v>4077</v>
      </c>
      <c r="E977" s="19" t="s">
        <v>4078</v>
      </c>
      <c r="F977" s="19" t="s">
        <v>4079</v>
      </c>
      <c r="G977" s="51" t="s">
        <v>4076</v>
      </c>
      <c r="H977" s="19">
        <v>1</v>
      </c>
      <c r="I977" s="19">
        <v>1</v>
      </c>
      <c r="J977" s="19" t="s">
        <v>47</v>
      </c>
      <c r="K977" s="19"/>
      <c r="L977" s="19"/>
      <c r="M977" s="19"/>
      <c r="N977" s="19">
        <v>20000</v>
      </c>
      <c r="O977" s="19"/>
      <c r="P977" s="19"/>
      <c r="Q977" s="19"/>
      <c r="R977" s="19"/>
      <c r="S977" s="19"/>
      <c r="T977" s="19"/>
      <c r="U977" s="19"/>
      <c r="V977" s="19"/>
      <c r="W977" s="19">
        <v>3690.9</v>
      </c>
      <c r="X977" s="19"/>
      <c r="Y977" s="19">
        <f t="shared" si="151"/>
        <v>0</v>
      </c>
      <c r="Z977" s="19"/>
      <c r="AA977" s="19"/>
      <c r="AB977" s="19">
        <f t="shared" si="152"/>
        <v>23690.9</v>
      </c>
      <c r="AC977" s="19">
        <f t="shared" si="153"/>
        <v>23690.9</v>
      </c>
      <c r="AD977" s="19">
        <f t="shared" si="154"/>
        <v>23690.9</v>
      </c>
      <c r="AE977" s="19" t="s">
        <v>48</v>
      </c>
      <c r="AF977" s="25">
        <v>21369.25</v>
      </c>
      <c r="AG977" s="30">
        <f t="shared" si="155"/>
        <v>0.108644430665559</v>
      </c>
      <c r="AH977" t="e">
        <f ca="1">IF(_xlfn.XLOOKUP(D977,'参考（不要动）'!A:A,'参考（不要动）'!B:B)&lt;1,"无养老金")</f>
        <v>#NAME?</v>
      </c>
      <c r="AI977" t="e">
        <f>IF(_xlfn.XLOOKUP(D977,'参考（不要动）'!D:D,'参考（不要动）'!E:E)&lt;1,"无公益岗工资")</f>
        <v>#N/A</v>
      </c>
      <c r="AJ977" t="e">
        <f ca="1">IF(_xlfn.XLOOKUP(D977,'参考（不要动）'!G:G,'参考（不要动）'!H:H)&lt;1,"无其他工资")</f>
        <v>#NAME?</v>
      </c>
      <c r="AK977" t="e">
        <f>IF(_xlfn.XLOOKUP(D977,'参考（不要动）'!J:J,'参考（不要动）'!K:K)&lt;1,"无低保金")</f>
        <v>#N/A</v>
      </c>
      <c r="AL977" t="e">
        <f>IF(_xlfn.XLOOKUP(D977,'参考（不要动）'!M:M,'参考（不要动）'!N:N)&lt;1,"无五保金")</f>
        <v>#N/A</v>
      </c>
      <c r="AM977" t="e">
        <f>IF(_xlfn.XLOOKUP(D977,'参考（不要动）'!P:P,'参考（不要动）'!Q:Q)&lt;1,"无产业奖励2000元")</f>
        <v>#N/A</v>
      </c>
      <c r="AN977" t="e">
        <f>_xlfn.XLOOKUP(D977,'参考（不要动）'!S:S,'参考（不要动）'!W:W)</f>
        <v>#N/A</v>
      </c>
      <c r="AO977" t="str">
        <f t="shared" si="156"/>
        <v>合格</v>
      </c>
      <c r="AP977" s="31" t="e">
        <f t="shared" si="157"/>
        <v>#DIV/0!</v>
      </c>
      <c r="AQ977" s="31" t="e">
        <f t="shared" si="150"/>
        <v>#DIV/0!</v>
      </c>
    </row>
    <row r="978" spans="1:43" ht="15">
      <c r="A978" s="18">
        <v>976</v>
      </c>
      <c r="B978" s="19" t="s">
        <v>3978</v>
      </c>
      <c r="C978" s="19" t="s">
        <v>4080</v>
      </c>
      <c r="D978" s="19" t="s">
        <v>4081</v>
      </c>
      <c r="E978" s="19" t="s">
        <v>4082</v>
      </c>
      <c r="F978" s="19" t="s">
        <v>4083</v>
      </c>
      <c r="G978" s="51" t="s">
        <v>4080</v>
      </c>
      <c r="H978" s="19">
        <v>3</v>
      </c>
      <c r="I978" s="19">
        <v>3</v>
      </c>
      <c r="J978" s="19" t="s">
        <v>47</v>
      </c>
      <c r="K978" s="19"/>
      <c r="L978" s="19">
        <v>8760</v>
      </c>
      <c r="M978" s="19">
        <v>14000</v>
      </c>
      <c r="N978" s="19">
        <v>36000</v>
      </c>
      <c r="O978" s="19"/>
      <c r="P978" s="19"/>
      <c r="Q978" s="19"/>
      <c r="R978" s="19">
        <v>2100</v>
      </c>
      <c r="S978" s="19"/>
      <c r="T978" s="19"/>
      <c r="U978" s="19"/>
      <c r="V978" s="19"/>
      <c r="W978" s="19">
        <v>9743.36</v>
      </c>
      <c r="X978" s="19">
        <v>15000</v>
      </c>
      <c r="Y978" s="19">
        <f t="shared" si="151"/>
        <v>4000</v>
      </c>
      <c r="Z978" s="19">
        <v>4000</v>
      </c>
      <c r="AA978" s="19"/>
      <c r="AB978" s="19">
        <f t="shared" si="152"/>
        <v>85603.36</v>
      </c>
      <c r="AC978" s="19">
        <f t="shared" si="153"/>
        <v>81603.360000000001</v>
      </c>
      <c r="AD978" s="19">
        <f t="shared" si="154"/>
        <v>27201.119999999999</v>
      </c>
      <c r="AE978" s="19" t="s">
        <v>48</v>
      </c>
      <c r="AF978" s="25">
        <v>25269.84</v>
      </c>
      <c r="AG978" s="31">
        <f t="shared" si="155"/>
        <v>7.6426285247552003E-2</v>
      </c>
      <c r="AH978" t="e">
        <f ca="1">IF(_xlfn.XLOOKUP(D978,'参考（不要动）'!A:A,'参考（不要动）'!B:B)&lt;1,"无养老金")</f>
        <v>#NAME?</v>
      </c>
      <c r="AI978" t="b">
        <f>IF(_xlfn.XLOOKUP(D978,'参考（不要动）'!D:D,'参考（不要动）'!E:E)&lt;1,"无公益岗工资")</f>
        <v>0</v>
      </c>
      <c r="AJ978" t="e">
        <f ca="1">IF(_xlfn.XLOOKUP(D978,'参考（不要动）'!G:G,'参考（不要动）'!H:H)&lt;1,"无其他工资")</f>
        <v>#NAME?</v>
      </c>
      <c r="AK978" t="e">
        <f>IF(_xlfn.XLOOKUP(D978,'参考（不要动）'!J:J,'参考（不要动）'!K:K)&lt;1,"无低保金")</f>
        <v>#N/A</v>
      </c>
      <c r="AL978" t="e">
        <f>IF(_xlfn.XLOOKUP(D978,'参考（不要动）'!M:M,'参考（不要动）'!N:N)&lt;1,"无五保金")</f>
        <v>#N/A</v>
      </c>
      <c r="AM978" t="e">
        <f>IF(_xlfn.XLOOKUP(D978,'参考（不要动）'!P:P,'参考（不要动）'!Q:Q)&lt;1,"无产业奖励2000元")</f>
        <v>#N/A</v>
      </c>
      <c r="AN978" t="e">
        <f>_xlfn.XLOOKUP(D978,'参考（不要动）'!S:S,'参考（不要动）'!W:W)</f>
        <v>#N/A</v>
      </c>
      <c r="AO978" t="str">
        <f t="shared" si="156"/>
        <v>合格</v>
      </c>
      <c r="AP978" s="31">
        <f t="shared" si="157"/>
        <v>0.266666666666667</v>
      </c>
      <c r="AQ978" s="31" t="str">
        <f t="shared" si="150"/>
        <v>合格</v>
      </c>
    </row>
    <row r="979" spans="1:43" ht="15">
      <c r="A979" s="18">
        <v>977</v>
      </c>
      <c r="B979" s="19" t="s">
        <v>3978</v>
      </c>
      <c r="C979" s="19" t="s">
        <v>4084</v>
      </c>
      <c r="D979" s="19" t="s">
        <v>4085</v>
      </c>
      <c r="E979" s="19" t="s">
        <v>4086</v>
      </c>
      <c r="F979" s="19" t="s">
        <v>4087</v>
      </c>
      <c r="G979" s="51" t="s">
        <v>4084</v>
      </c>
      <c r="H979" s="19">
        <v>3</v>
      </c>
      <c r="I979" s="19">
        <v>3</v>
      </c>
      <c r="J979" s="19" t="s">
        <v>47</v>
      </c>
      <c r="K979" s="19"/>
      <c r="L979" s="19"/>
      <c r="M979" s="19">
        <v>85000</v>
      </c>
      <c r="N979" s="19"/>
      <c r="O979" s="19"/>
      <c r="P979" s="19"/>
      <c r="Q979" s="19"/>
      <c r="R979" s="19"/>
      <c r="S979" s="19"/>
      <c r="T979" s="19"/>
      <c r="U979" s="19"/>
      <c r="V979" s="19"/>
      <c r="W979" s="19">
        <v>1723.83</v>
      </c>
      <c r="X979" s="19"/>
      <c r="Y979" s="19">
        <f t="shared" si="151"/>
        <v>0</v>
      </c>
      <c r="Z979" s="19"/>
      <c r="AA979" s="19"/>
      <c r="AB979" s="19">
        <f t="shared" si="152"/>
        <v>86723.83</v>
      </c>
      <c r="AC979" s="19">
        <f t="shared" si="153"/>
        <v>86723.83</v>
      </c>
      <c r="AD979" s="19">
        <f t="shared" si="154"/>
        <v>28907.9433333333</v>
      </c>
      <c r="AE979" s="19" t="s">
        <v>53</v>
      </c>
      <c r="AF979" s="25">
        <v>27299.279999999999</v>
      </c>
      <c r="AG979" s="31">
        <f t="shared" si="155"/>
        <v>5.89269509427831E-2</v>
      </c>
      <c r="AH979" t="e">
        <f ca="1">IF(_xlfn.XLOOKUP(D979,'参考（不要动）'!A:A,'参考（不要动）'!B:B)&lt;1,"无养老金")</f>
        <v>#NAME?</v>
      </c>
      <c r="AI979" t="e">
        <f>IF(_xlfn.XLOOKUP(D979,'参考（不要动）'!D:D,'参考（不要动）'!E:E)&lt;1,"无公益岗工资")</f>
        <v>#N/A</v>
      </c>
      <c r="AJ979" t="e">
        <f ca="1">IF(_xlfn.XLOOKUP(D979,'参考（不要动）'!G:G,'参考（不要动）'!H:H)&lt;1,"无其他工资")</f>
        <v>#NAME?</v>
      </c>
      <c r="AK979" t="e">
        <f>IF(_xlfn.XLOOKUP(D979,'参考（不要动）'!J:J,'参考（不要动）'!K:K)&lt;1,"无低保金")</f>
        <v>#N/A</v>
      </c>
      <c r="AL979" t="e">
        <f>IF(_xlfn.XLOOKUP(D979,'参考（不要动）'!M:M,'参考（不要动）'!N:N)&lt;1,"无五保金")</f>
        <v>#N/A</v>
      </c>
      <c r="AM979" t="e">
        <f>IF(_xlfn.XLOOKUP(D979,'参考（不要动）'!P:P,'参考（不要动）'!Q:Q)&lt;1,"无产业奖励2000元")</f>
        <v>#N/A</v>
      </c>
      <c r="AN979" t="e">
        <f>_xlfn.XLOOKUP(D979,'参考（不要动）'!S:S,'参考（不要动）'!W:W)</f>
        <v>#N/A</v>
      </c>
      <c r="AO979" t="str">
        <f t="shared" si="156"/>
        <v>合格</v>
      </c>
      <c r="AP979" s="31" t="e">
        <f t="shared" si="157"/>
        <v>#DIV/0!</v>
      </c>
      <c r="AQ979" s="31" t="e">
        <f t="shared" si="150"/>
        <v>#DIV/0!</v>
      </c>
    </row>
    <row r="980" spans="1:43" ht="15">
      <c r="A980" s="18">
        <v>978</v>
      </c>
      <c r="B980" s="19" t="s">
        <v>3978</v>
      </c>
      <c r="C980" s="19" t="s">
        <v>4088</v>
      </c>
      <c r="D980" s="19" t="s">
        <v>4089</v>
      </c>
      <c r="E980" s="19" t="s">
        <v>4090</v>
      </c>
      <c r="F980" s="19" t="s">
        <v>4091</v>
      </c>
      <c r="G980" s="51" t="s">
        <v>4088</v>
      </c>
      <c r="H980" s="19">
        <v>3</v>
      </c>
      <c r="I980" s="19">
        <v>3</v>
      </c>
      <c r="J980" s="19" t="s">
        <v>47</v>
      </c>
      <c r="K980" s="19"/>
      <c r="L980" s="19"/>
      <c r="M980" s="19">
        <v>40000</v>
      </c>
      <c r="N980" s="19"/>
      <c r="O980" s="19"/>
      <c r="P980" s="19"/>
      <c r="Q980" s="19"/>
      <c r="R980" s="19">
        <v>3720</v>
      </c>
      <c r="S980" s="19"/>
      <c r="T980" s="19"/>
      <c r="U980" s="19"/>
      <c r="V980" s="19"/>
      <c r="W980" s="19">
        <v>7507.5</v>
      </c>
      <c r="X980" s="19">
        <v>28000</v>
      </c>
      <c r="Y980" s="19">
        <f t="shared" si="151"/>
        <v>10000</v>
      </c>
      <c r="Z980" s="19">
        <v>10000</v>
      </c>
      <c r="AA980" s="19"/>
      <c r="AB980" s="19">
        <f t="shared" si="152"/>
        <v>79227.5</v>
      </c>
      <c r="AC980" s="19">
        <f t="shared" si="153"/>
        <v>69227.5</v>
      </c>
      <c r="AD980" s="19">
        <f t="shared" si="154"/>
        <v>23075.833333333299</v>
      </c>
      <c r="AE980" s="19" t="s">
        <v>53</v>
      </c>
      <c r="AF980" s="25">
        <v>19234.5</v>
      </c>
      <c r="AG980" s="30">
        <f t="shared" si="155"/>
        <v>0.19971058947897299</v>
      </c>
      <c r="AH980" t="e">
        <f ca="1">IF(_xlfn.XLOOKUP(D980,'参考（不要动）'!A:A,'参考（不要动）'!B:B)&lt;1,"无养老金")</f>
        <v>#NAME?</v>
      </c>
      <c r="AI980" t="e">
        <f>IF(_xlfn.XLOOKUP(D980,'参考（不要动）'!D:D,'参考（不要动）'!E:E)&lt;1,"无公益岗工资")</f>
        <v>#N/A</v>
      </c>
      <c r="AJ980" t="e">
        <f ca="1">IF(_xlfn.XLOOKUP(D980,'参考（不要动）'!G:G,'参考（不要动）'!H:H)&lt;1,"无其他工资")</f>
        <v>#NAME?</v>
      </c>
      <c r="AK980" t="e">
        <f>IF(_xlfn.XLOOKUP(D980,'参考（不要动）'!J:J,'参考（不要动）'!K:K)&lt;1,"无低保金")</f>
        <v>#N/A</v>
      </c>
      <c r="AL980" t="e">
        <f>IF(_xlfn.XLOOKUP(D980,'参考（不要动）'!M:M,'参考（不要动）'!N:N)&lt;1,"无五保金")</f>
        <v>#N/A</v>
      </c>
      <c r="AM980" t="e">
        <f>IF(_xlfn.XLOOKUP(D980,'参考（不要动）'!P:P,'参考（不要动）'!Q:Q)&lt;1,"无产业奖励2000元")</f>
        <v>#N/A</v>
      </c>
      <c r="AN980" t="e">
        <f>_xlfn.XLOOKUP(D980,'参考（不要动）'!S:S,'参考（不要动）'!W:W)</f>
        <v>#N/A</v>
      </c>
      <c r="AO980" t="str">
        <f t="shared" si="156"/>
        <v>合格</v>
      </c>
      <c r="AP980" s="31">
        <f t="shared" si="157"/>
        <v>0.35714285714285698</v>
      </c>
      <c r="AQ980" s="31" t="str">
        <f t="shared" si="150"/>
        <v>合格</v>
      </c>
    </row>
    <row r="981" spans="1:43" ht="15">
      <c r="A981" s="18">
        <v>979</v>
      </c>
      <c r="B981" s="19" t="s">
        <v>3978</v>
      </c>
      <c r="C981" s="19" t="s">
        <v>4092</v>
      </c>
      <c r="D981" s="19" t="s">
        <v>4093</v>
      </c>
      <c r="E981" s="19" t="s">
        <v>4094</v>
      </c>
      <c r="F981" s="19" t="s">
        <v>4095</v>
      </c>
      <c r="G981" s="51" t="s">
        <v>4092</v>
      </c>
      <c r="H981" s="19">
        <v>3</v>
      </c>
      <c r="I981" s="19">
        <v>3</v>
      </c>
      <c r="J981" s="19" t="s">
        <v>47</v>
      </c>
      <c r="K981" s="19"/>
      <c r="L981" s="19"/>
      <c r="M981" s="19"/>
      <c r="N981" s="19">
        <v>13500</v>
      </c>
      <c r="O981" s="19"/>
      <c r="P981" s="19"/>
      <c r="Q981" s="19"/>
      <c r="R981" s="19">
        <v>3720</v>
      </c>
      <c r="S981" s="19"/>
      <c r="T981" s="19"/>
      <c r="U981" s="19"/>
      <c r="V981" s="19"/>
      <c r="W981" s="19">
        <v>11341.81</v>
      </c>
      <c r="X981" s="19">
        <v>109160</v>
      </c>
      <c r="Y981" s="19">
        <f t="shared" si="151"/>
        <v>35000</v>
      </c>
      <c r="Z981" s="19">
        <v>35000</v>
      </c>
      <c r="AA981" s="19"/>
      <c r="AB981" s="19">
        <f t="shared" si="152"/>
        <v>137721.81</v>
      </c>
      <c r="AC981" s="19">
        <f t="shared" si="153"/>
        <v>102721.81</v>
      </c>
      <c r="AD981" s="19">
        <f t="shared" si="154"/>
        <v>34240.603333333303</v>
      </c>
      <c r="AE981" s="19" t="s">
        <v>53</v>
      </c>
      <c r="AF981" s="25">
        <v>28482.34</v>
      </c>
      <c r="AG981" s="32">
        <f t="shared" si="155"/>
        <v>0.20216960170173201</v>
      </c>
      <c r="AH981" t="e">
        <f ca="1">IF(_xlfn.XLOOKUP(D981,'参考（不要动）'!A:A,'参考（不要动）'!B:B)&lt;1,"无养老金")</f>
        <v>#NAME?</v>
      </c>
      <c r="AI981" t="e">
        <f>IF(_xlfn.XLOOKUP(D981,'参考（不要动）'!D:D,'参考（不要动）'!E:E)&lt;1,"无公益岗工资")</f>
        <v>#N/A</v>
      </c>
      <c r="AJ981" t="e">
        <f ca="1">IF(_xlfn.XLOOKUP(D981,'参考（不要动）'!G:G,'参考（不要动）'!H:H)&lt;1,"无其他工资")</f>
        <v>#NAME?</v>
      </c>
      <c r="AK981" t="e">
        <f>IF(_xlfn.XLOOKUP(D981,'参考（不要动）'!J:J,'参考（不要动）'!K:K)&lt;1,"无低保金")</f>
        <v>#N/A</v>
      </c>
      <c r="AL981" t="e">
        <f>IF(_xlfn.XLOOKUP(D981,'参考（不要动）'!M:M,'参考（不要动）'!N:N)&lt;1,"无五保金")</f>
        <v>#N/A</v>
      </c>
      <c r="AM981" t="e">
        <f>IF(_xlfn.XLOOKUP(D981,'参考（不要动）'!P:P,'参考（不要动）'!Q:Q)&lt;1,"无产业奖励2000元")</f>
        <v>#N/A</v>
      </c>
      <c r="AN981" t="e">
        <f>_xlfn.XLOOKUP(D981,'参考（不要动）'!S:S,'参考（不要动）'!W:W)</f>
        <v>#N/A</v>
      </c>
      <c r="AO981" t="str">
        <f t="shared" si="156"/>
        <v>合格</v>
      </c>
      <c r="AP981" s="31">
        <f t="shared" si="157"/>
        <v>0.32063026749725199</v>
      </c>
      <c r="AQ981" s="31" t="str">
        <f t="shared" si="150"/>
        <v>合格</v>
      </c>
    </row>
    <row r="982" spans="1:43" ht="15">
      <c r="A982" s="18">
        <v>980</v>
      </c>
      <c r="B982" s="19" t="s">
        <v>3978</v>
      </c>
      <c r="C982" s="19" t="s">
        <v>4096</v>
      </c>
      <c r="D982" s="19" t="s">
        <v>4097</v>
      </c>
      <c r="E982" s="19" t="s">
        <v>4098</v>
      </c>
      <c r="F982" s="19" t="s">
        <v>4099</v>
      </c>
      <c r="G982" s="51" t="s">
        <v>4096</v>
      </c>
      <c r="H982" s="19">
        <v>1</v>
      </c>
      <c r="I982" s="19">
        <v>1</v>
      </c>
      <c r="J982" s="19" t="s">
        <v>47</v>
      </c>
      <c r="K982" s="19"/>
      <c r="L982" s="19">
        <v>8760</v>
      </c>
      <c r="M982" s="19">
        <v>8760</v>
      </c>
      <c r="N982" s="19">
        <v>23000</v>
      </c>
      <c r="O982" s="19"/>
      <c r="P982" s="19"/>
      <c r="Q982" s="19"/>
      <c r="R982" s="19"/>
      <c r="S982" s="19"/>
      <c r="T982" s="19"/>
      <c r="U982" s="19"/>
      <c r="V982" s="19"/>
      <c r="W982" s="19">
        <v>1606.9</v>
      </c>
      <c r="X982" s="19"/>
      <c r="Y982" s="19">
        <f t="shared" si="151"/>
        <v>0</v>
      </c>
      <c r="Z982" s="19"/>
      <c r="AA982" s="19"/>
      <c r="AB982" s="19">
        <f t="shared" si="152"/>
        <v>42126.9</v>
      </c>
      <c r="AC982" s="19">
        <f t="shared" si="153"/>
        <v>42126.9</v>
      </c>
      <c r="AD982" s="19">
        <f t="shared" si="154"/>
        <v>42126.9</v>
      </c>
      <c r="AE982" s="19" t="s">
        <v>48</v>
      </c>
      <c r="AF982" s="25">
        <v>31349.25</v>
      </c>
      <c r="AG982" s="32">
        <f t="shared" si="155"/>
        <v>0.34379291370607001</v>
      </c>
      <c r="AH982" t="e">
        <f ca="1">IF(_xlfn.XLOOKUP(D982,'参考（不要动）'!A:A,'参考（不要动）'!B:B)&lt;1,"无养老金")</f>
        <v>#NAME?</v>
      </c>
      <c r="AI982" t="b">
        <f>IF(_xlfn.XLOOKUP(D982,'参考（不要动）'!D:D,'参考（不要动）'!E:E)&lt;1,"无公益岗工资")</f>
        <v>0</v>
      </c>
      <c r="AJ982" t="e">
        <f ca="1">IF(_xlfn.XLOOKUP(D982,'参考（不要动）'!G:G,'参考（不要动）'!H:H)&lt;1,"无其他工资")</f>
        <v>#NAME?</v>
      </c>
      <c r="AK982" t="e">
        <f>IF(_xlfn.XLOOKUP(D982,'参考（不要动）'!J:J,'参考（不要动）'!K:K)&lt;1,"无低保金")</f>
        <v>#N/A</v>
      </c>
      <c r="AL982" t="e">
        <f>IF(_xlfn.XLOOKUP(D982,'参考（不要动）'!M:M,'参考（不要动）'!N:N)&lt;1,"无五保金")</f>
        <v>#N/A</v>
      </c>
      <c r="AM982" t="e">
        <f>IF(_xlfn.XLOOKUP(D982,'参考（不要动）'!P:P,'参考（不要动）'!Q:Q)&lt;1,"无产业奖励2000元")</f>
        <v>#N/A</v>
      </c>
      <c r="AN982" t="e">
        <f>_xlfn.XLOOKUP(D982,'参考（不要动）'!S:S,'参考（不要动）'!W:W)</f>
        <v>#N/A</v>
      </c>
      <c r="AO982" t="str">
        <f t="shared" si="156"/>
        <v>合格</v>
      </c>
      <c r="AP982" s="31" t="e">
        <f t="shared" si="157"/>
        <v>#DIV/0!</v>
      </c>
      <c r="AQ982" s="31" t="e">
        <f t="shared" si="150"/>
        <v>#DIV/0!</v>
      </c>
    </row>
    <row r="983" spans="1:43" ht="15">
      <c r="A983" s="18">
        <v>981</v>
      </c>
      <c r="B983" s="19" t="s">
        <v>3978</v>
      </c>
      <c r="C983" s="19" t="s">
        <v>4100</v>
      </c>
      <c r="D983" s="19" t="s">
        <v>4101</v>
      </c>
      <c r="E983" s="19" t="s">
        <v>4102</v>
      </c>
      <c r="F983" s="19" t="s">
        <v>4103</v>
      </c>
      <c r="G983" s="51" t="s">
        <v>4100</v>
      </c>
      <c r="H983" s="19">
        <v>4</v>
      </c>
      <c r="I983" s="19">
        <v>4</v>
      </c>
      <c r="J983" s="19" t="s">
        <v>47</v>
      </c>
      <c r="K983" s="19"/>
      <c r="L983" s="19"/>
      <c r="M983" s="19"/>
      <c r="N983" s="19">
        <v>6000</v>
      </c>
      <c r="O983" s="19"/>
      <c r="P983" s="19"/>
      <c r="Q983" s="19"/>
      <c r="R983" s="19"/>
      <c r="S983" s="19"/>
      <c r="T983" s="19"/>
      <c r="U983" s="19"/>
      <c r="V983" s="19"/>
      <c r="W983" s="19">
        <v>2035.28</v>
      </c>
      <c r="X983" s="19">
        <v>100600</v>
      </c>
      <c r="Y983" s="19">
        <f t="shared" si="151"/>
        <v>32000</v>
      </c>
      <c r="Z983" s="19">
        <v>32000</v>
      </c>
      <c r="AA983" s="19"/>
      <c r="AB983" s="19">
        <f t="shared" si="152"/>
        <v>108635.28</v>
      </c>
      <c r="AC983" s="19">
        <f t="shared" si="153"/>
        <v>76635.28</v>
      </c>
      <c r="AD983" s="19">
        <f t="shared" si="154"/>
        <v>19158.82</v>
      </c>
      <c r="AE983" s="19" t="s">
        <v>53</v>
      </c>
      <c r="AF983" s="25">
        <v>17987.5</v>
      </c>
      <c r="AG983" s="31">
        <f t="shared" si="155"/>
        <v>6.5118554551772095E-2</v>
      </c>
      <c r="AH983" t="e">
        <f ca="1">IF(_xlfn.XLOOKUP(D983,'参考（不要动）'!A:A,'参考（不要动）'!B:B)&lt;1,"无养老金")</f>
        <v>#NAME?</v>
      </c>
      <c r="AI983" t="e">
        <f>IF(_xlfn.XLOOKUP(D983,'参考（不要动）'!D:D,'参考（不要动）'!E:E)&lt;1,"无公益岗工资")</f>
        <v>#N/A</v>
      </c>
      <c r="AJ983" t="e">
        <f ca="1">IF(_xlfn.XLOOKUP(D983,'参考（不要动）'!G:G,'参考（不要动）'!H:H)&lt;1,"无其他工资")</f>
        <v>#NAME?</v>
      </c>
      <c r="AK983" t="e">
        <f>IF(_xlfn.XLOOKUP(D983,'参考（不要动）'!J:J,'参考（不要动）'!K:K)&lt;1,"无低保金")</f>
        <v>#N/A</v>
      </c>
      <c r="AL983" t="e">
        <f>IF(_xlfn.XLOOKUP(D983,'参考（不要动）'!M:M,'参考（不要动）'!N:N)&lt;1,"无五保金")</f>
        <v>#N/A</v>
      </c>
      <c r="AM983" t="e">
        <f>IF(_xlfn.XLOOKUP(D983,'参考（不要动）'!P:P,'参考（不要动）'!Q:Q)&lt;1,"无产业奖励2000元")</f>
        <v>#N/A</v>
      </c>
      <c r="AN983" t="e">
        <f>_xlfn.XLOOKUP(D983,'参考（不要动）'!S:S,'参考（不要动）'!W:W)</f>
        <v>#N/A</v>
      </c>
      <c r="AO983" t="str">
        <f t="shared" si="156"/>
        <v>合格</v>
      </c>
      <c r="AP983" s="31">
        <f t="shared" si="157"/>
        <v>0.31809145129224697</v>
      </c>
      <c r="AQ983" s="31" t="str">
        <f t="shared" si="150"/>
        <v>合格</v>
      </c>
    </row>
    <row r="984" spans="1:43" ht="15">
      <c r="A984" s="18">
        <v>982</v>
      </c>
      <c r="B984" s="19" t="s">
        <v>3978</v>
      </c>
      <c r="C984" s="19" t="s">
        <v>4104</v>
      </c>
      <c r="D984" s="19" t="s">
        <v>4105</v>
      </c>
      <c r="E984" s="19" t="s">
        <v>4106</v>
      </c>
      <c r="F984" s="19" t="s">
        <v>4107</v>
      </c>
      <c r="G984" s="51" t="s">
        <v>4104</v>
      </c>
      <c r="H984" s="19">
        <v>1</v>
      </c>
      <c r="I984" s="19">
        <v>1</v>
      </c>
      <c r="J984" s="19" t="s">
        <v>47</v>
      </c>
      <c r="K984" s="19"/>
      <c r="L984" s="19"/>
      <c r="M984" s="19">
        <v>28000</v>
      </c>
      <c r="N984" s="19"/>
      <c r="O984" s="19"/>
      <c r="P984" s="19"/>
      <c r="Q984" s="19"/>
      <c r="R984" s="19"/>
      <c r="S984" s="19"/>
      <c r="T984" s="19"/>
      <c r="U984" s="19"/>
      <c r="V984" s="19"/>
      <c r="W984" s="19">
        <v>1230.31</v>
      </c>
      <c r="X984" s="19"/>
      <c r="Y984" s="19">
        <f t="shared" si="151"/>
        <v>0</v>
      </c>
      <c r="Z984" s="19"/>
      <c r="AA984" s="19"/>
      <c r="AB984" s="19">
        <f t="shared" si="152"/>
        <v>29230.31</v>
      </c>
      <c r="AC984" s="19">
        <f t="shared" si="153"/>
        <v>29230.31</v>
      </c>
      <c r="AD984" s="19">
        <f t="shared" si="154"/>
        <v>29230.31</v>
      </c>
      <c r="AE984" s="19" t="s">
        <v>53</v>
      </c>
      <c r="AF984" s="25">
        <v>26053.4</v>
      </c>
      <c r="AG984" s="30">
        <f t="shared" si="155"/>
        <v>0.121938403432949</v>
      </c>
      <c r="AH984" t="e">
        <f ca="1">IF(_xlfn.XLOOKUP(D984,'参考（不要动）'!A:A,'参考（不要动）'!B:B)&lt;1,"无养老金")</f>
        <v>#NAME?</v>
      </c>
      <c r="AI984" t="e">
        <f>IF(_xlfn.XLOOKUP(D984,'参考（不要动）'!D:D,'参考（不要动）'!E:E)&lt;1,"无公益岗工资")</f>
        <v>#N/A</v>
      </c>
      <c r="AJ984" t="e">
        <f ca="1">IF(_xlfn.XLOOKUP(D984,'参考（不要动）'!G:G,'参考（不要动）'!H:H)&lt;1,"无其他工资")</f>
        <v>#NAME?</v>
      </c>
      <c r="AK984" t="e">
        <f>IF(_xlfn.XLOOKUP(D984,'参考（不要动）'!J:J,'参考（不要动）'!K:K)&lt;1,"无低保金")</f>
        <v>#N/A</v>
      </c>
      <c r="AL984" t="e">
        <f>IF(_xlfn.XLOOKUP(D984,'参考（不要动）'!M:M,'参考（不要动）'!N:N)&lt;1,"无五保金")</f>
        <v>#N/A</v>
      </c>
      <c r="AM984" t="e">
        <f>IF(_xlfn.XLOOKUP(D984,'参考（不要动）'!P:P,'参考（不要动）'!Q:Q)&lt;1,"无产业奖励2000元")</f>
        <v>#N/A</v>
      </c>
      <c r="AN984" t="e">
        <f>_xlfn.XLOOKUP(D984,'参考（不要动）'!S:S,'参考（不要动）'!W:W)</f>
        <v>#N/A</v>
      </c>
      <c r="AO984" t="str">
        <f t="shared" si="156"/>
        <v>合格</v>
      </c>
      <c r="AP984" s="31" t="e">
        <f t="shared" si="157"/>
        <v>#DIV/0!</v>
      </c>
      <c r="AQ984" s="31" t="e">
        <f t="shared" si="150"/>
        <v>#DIV/0!</v>
      </c>
    </row>
    <row r="985" spans="1:43" ht="15">
      <c r="A985" s="18">
        <v>983</v>
      </c>
      <c r="B985" s="19" t="s">
        <v>3978</v>
      </c>
      <c r="C985" s="19" t="s">
        <v>4108</v>
      </c>
      <c r="D985" s="19" t="s">
        <v>4109</v>
      </c>
      <c r="E985" s="19" t="s">
        <v>4110</v>
      </c>
      <c r="F985" s="19" t="s">
        <v>504</v>
      </c>
      <c r="G985" s="51" t="s">
        <v>4108</v>
      </c>
      <c r="H985" s="19">
        <v>6</v>
      </c>
      <c r="I985" s="19">
        <v>6</v>
      </c>
      <c r="J985" s="19" t="s">
        <v>47</v>
      </c>
      <c r="K985" s="19"/>
      <c r="L985" s="19"/>
      <c r="M985" s="19">
        <v>60000</v>
      </c>
      <c r="N985" s="19"/>
      <c r="O985" s="19"/>
      <c r="P985" s="19">
        <v>3245</v>
      </c>
      <c r="Q985" s="19"/>
      <c r="R985" s="19">
        <v>3960</v>
      </c>
      <c r="S985" s="19"/>
      <c r="T985" s="19"/>
      <c r="U985" s="19"/>
      <c r="V985" s="19"/>
      <c r="W985" s="19">
        <v>13149.75</v>
      </c>
      <c r="X985" s="19">
        <v>30000</v>
      </c>
      <c r="Y985" s="19">
        <f t="shared" ref="Y985:Y1016" si="158">Z985</f>
        <v>15000</v>
      </c>
      <c r="Z985" s="19">
        <v>15000</v>
      </c>
      <c r="AA985" s="19"/>
      <c r="AB985" s="19">
        <f t="shared" si="152"/>
        <v>110354.75</v>
      </c>
      <c r="AC985" s="19">
        <f t="shared" si="153"/>
        <v>95354.75</v>
      </c>
      <c r="AD985" s="19">
        <f t="shared" si="154"/>
        <v>15892.458333333299</v>
      </c>
      <c r="AE985" s="19" t="s">
        <v>53</v>
      </c>
      <c r="AF985" s="25">
        <v>13774.65</v>
      </c>
      <c r="AG985" s="30">
        <f t="shared" si="155"/>
        <v>0.15374679816425799</v>
      </c>
      <c r="AH985" t="e">
        <f ca="1">IF(_xlfn.XLOOKUP(D985,'参考（不要动）'!A:A,'参考（不要动）'!B:B)&lt;1,"无养老金")</f>
        <v>#NAME?</v>
      </c>
      <c r="AI985" t="e">
        <f>IF(_xlfn.XLOOKUP(D985,'参考（不要动）'!D:D,'参考（不要动）'!E:E)&lt;1,"无公益岗工资")</f>
        <v>#N/A</v>
      </c>
      <c r="AJ985" t="e">
        <f ca="1">IF(_xlfn.XLOOKUP(D985,'参考（不要动）'!G:G,'参考（不要动）'!H:H)&lt;1,"无其他工资")</f>
        <v>#NAME?</v>
      </c>
      <c r="AK985" t="b">
        <f>IF(_xlfn.XLOOKUP(D985,'参考（不要动）'!J:J,'参考（不要动）'!K:K)&lt;1,"无低保金")</f>
        <v>0</v>
      </c>
      <c r="AL985" t="e">
        <f>IF(_xlfn.XLOOKUP(D985,'参考（不要动）'!M:M,'参考（不要动）'!N:N)&lt;1,"无五保金")</f>
        <v>#N/A</v>
      </c>
      <c r="AM985" t="e">
        <f>IF(_xlfn.XLOOKUP(D985,'参考（不要动）'!P:P,'参考（不要动）'!Q:Q)&lt;1,"无产业奖励2000元")</f>
        <v>#N/A</v>
      </c>
      <c r="AN985" t="e">
        <f>_xlfn.XLOOKUP(D985,'参考（不要动）'!S:S,'参考（不要动）'!W:W)</f>
        <v>#N/A</v>
      </c>
      <c r="AO985" t="str">
        <f t="shared" si="156"/>
        <v>合格</v>
      </c>
      <c r="AP985" s="31">
        <f t="shared" si="157"/>
        <v>0.5</v>
      </c>
      <c r="AQ985" s="31" t="str">
        <f t="shared" si="150"/>
        <v>合格</v>
      </c>
    </row>
    <row r="986" spans="1:43" ht="15">
      <c r="A986" s="18">
        <v>984</v>
      </c>
      <c r="B986" s="19" t="s">
        <v>3978</v>
      </c>
      <c r="C986" s="19" t="s">
        <v>4111</v>
      </c>
      <c r="D986" s="19" t="s">
        <v>4112</v>
      </c>
      <c r="E986" s="19" t="s">
        <v>4113</v>
      </c>
      <c r="F986" s="19" t="s">
        <v>4114</v>
      </c>
      <c r="G986" s="51" t="s">
        <v>4111</v>
      </c>
      <c r="H986" s="19">
        <v>2</v>
      </c>
      <c r="I986" s="19">
        <v>2</v>
      </c>
      <c r="J986" s="19" t="s">
        <v>47</v>
      </c>
      <c r="K986" s="19"/>
      <c r="L986" s="19"/>
      <c r="M986" s="19"/>
      <c r="N986" s="19">
        <v>8500</v>
      </c>
      <c r="O986" s="19"/>
      <c r="P986" s="19"/>
      <c r="Q986" s="19"/>
      <c r="R986" s="19">
        <v>1860</v>
      </c>
      <c r="S986" s="19"/>
      <c r="T986" s="19"/>
      <c r="U986" s="19"/>
      <c r="V986" s="19"/>
      <c r="W986" s="19">
        <v>9741.2000000000007</v>
      </c>
      <c r="X986" s="19">
        <v>61000</v>
      </c>
      <c r="Y986" s="19">
        <f t="shared" si="158"/>
        <v>16500</v>
      </c>
      <c r="Z986" s="19">
        <v>16500</v>
      </c>
      <c r="AA986" s="19"/>
      <c r="AB986" s="19">
        <f t="shared" si="152"/>
        <v>81101.2</v>
      </c>
      <c r="AC986" s="19">
        <f t="shared" si="153"/>
        <v>64601.2</v>
      </c>
      <c r="AD986" s="19">
        <f t="shared" si="154"/>
        <v>32300.6</v>
      </c>
      <c r="AE986" s="19" t="s">
        <v>53</v>
      </c>
      <c r="AF986" s="25">
        <v>25340.43</v>
      </c>
      <c r="AG986" s="32">
        <f t="shared" si="155"/>
        <v>0.27466660984048002</v>
      </c>
      <c r="AH986" t="e">
        <f ca="1">IF(_xlfn.XLOOKUP(D986,'参考（不要动）'!A:A,'参考（不要动）'!B:B)&lt;1,"无养老金")</f>
        <v>#NAME?</v>
      </c>
      <c r="AI986" t="e">
        <f>IF(_xlfn.XLOOKUP(D986,'参考（不要动）'!D:D,'参考（不要动）'!E:E)&lt;1,"无公益岗工资")</f>
        <v>#N/A</v>
      </c>
      <c r="AJ986" t="e">
        <f ca="1">IF(_xlfn.XLOOKUP(D986,'参考（不要动）'!G:G,'参考（不要动）'!H:H)&lt;1,"无其他工资")</f>
        <v>#NAME?</v>
      </c>
      <c r="AK986" t="e">
        <f>IF(_xlfn.XLOOKUP(D986,'参考（不要动）'!J:J,'参考（不要动）'!K:K)&lt;1,"无低保金")</f>
        <v>#N/A</v>
      </c>
      <c r="AL986" t="e">
        <f>IF(_xlfn.XLOOKUP(D986,'参考（不要动）'!M:M,'参考（不要动）'!N:N)&lt;1,"无五保金")</f>
        <v>#N/A</v>
      </c>
      <c r="AM986" t="e">
        <f>IF(_xlfn.XLOOKUP(D986,'参考（不要动）'!P:P,'参考（不要动）'!Q:Q)&lt;1,"无产业奖励2000元")</f>
        <v>#N/A</v>
      </c>
      <c r="AN986" t="e">
        <f>_xlfn.XLOOKUP(D986,'参考（不要动）'!S:S,'参考（不要动）'!W:W)</f>
        <v>#N/A</v>
      </c>
      <c r="AO986" t="str">
        <f t="shared" si="156"/>
        <v>合格</v>
      </c>
      <c r="AP986" s="31">
        <f t="shared" si="157"/>
        <v>0.27049180327868899</v>
      </c>
      <c r="AQ986" s="31" t="str">
        <f t="shared" si="150"/>
        <v>合格</v>
      </c>
    </row>
    <row r="987" spans="1:43" ht="15">
      <c r="A987" s="18">
        <v>985</v>
      </c>
      <c r="B987" s="19" t="s">
        <v>3978</v>
      </c>
      <c r="C987" s="19" t="s">
        <v>4115</v>
      </c>
      <c r="D987" s="19" t="s">
        <v>4116</v>
      </c>
      <c r="E987" s="19" t="s">
        <v>4117</v>
      </c>
      <c r="F987" s="19" t="s">
        <v>4118</v>
      </c>
      <c r="G987" s="51" t="s">
        <v>4115</v>
      </c>
      <c r="H987" s="19">
        <v>3</v>
      </c>
      <c r="I987" s="19">
        <v>3</v>
      </c>
      <c r="J987" s="19" t="s">
        <v>47</v>
      </c>
      <c r="K987" s="19"/>
      <c r="L987" s="19"/>
      <c r="M987" s="19">
        <v>20000</v>
      </c>
      <c r="N987" s="19">
        <v>3000</v>
      </c>
      <c r="O987" s="19"/>
      <c r="P987" s="19"/>
      <c r="Q987" s="19"/>
      <c r="R987" s="19"/>
      <c r="S987" s="19"/>
      <c r="T987" s="19"/>
      <c r="U987" s="19"/>
      <c r="V987" s="19"/>
      <c r="W987" s="19">
        <v>3690.9</v>
      </c>
      <c r="X987" s="19">
        <v>104000</v>
      </c>
      <c r="Y987" s="19">
        <f t="shared" si="158"/>
        <v>40000</v>
      </c>
      <c r="Z987" s="19">
        <v>40000</v>
      </c>
      <c r="AA987" s="19"/>
      <c r="AB987" s="19">
        <f t="shared" si="152"/>
        <v>130690.9</v>
      </c>
      <c r="AC987" s="19">
        <f t="shared" si="153"/>
        <v>90690.9</v>
      </c>
      <c r="AD987" s="19">
        <f t="shared" si="154"/>
        <v>30230.3</v>
      </c>
      <c r="AE987" s="19" t="s">
        <v>53</v>
      </c>
      <c r="AF987" s="25">
        <v>23727.53</v>
      </c>
      <c r="AG987" s="32">
        <f t="shared" si="155"/>
        <v>0.27406013183841699</v>
      </c>
      <c r="AH987" t="e">
        <f ca="1">IF(_xlfn.XLOOKUP(D987,'参考（不要动）'!A:A,'参考（不要动）'!B:B)&lt;1,"无养老金")</f>
        <v>#NAME?</v>
      </c>
      <c r="AI987" t="e">
        <f>IF(_xlfn.XLOOKUP(D987,'参考（不要动）'!D:D,'参考（不要动）'!E:E)&lt;1,"无公益岗工资")</f>
        <v>#N/A</v>
      </c>
      <c r="AJ987" t="e">
        <f ca="1">IF(_xlfn.XLOOKUP(D987,'参考（不要动）'!G:G,'参考（不要动）'!H:H)&lt;1,"无其他工资")</f>
        <v>#NAME?</v>
      </c>
      <c r="AK987" t="e">
        <f>IF(_xlfn.XLOOKUP(D987,'参考（不要动）'!J:J,'参考（不要动）'!K:K)&lt;1,"无低保金")</f>
        <v>#N/A</v>
      </c>
      <c r="AL987" t="e">
        <f>IF(_xlfn.XLOOKUP(D987,'参考（不要动）'!M:M,'参考（不要动）'!N:N)&lt;1,"无五保金")</f>
        <v>#N/A</v>
      </c>
      <c r="AM987" t="e">
        <f>IF(_xlfn.XLOOKUP(D987,'参考（不要动）'!P:P,'参考（不要动）'!Q:Q)&lt;1,"无产业奖励2000元")</f>
        <v>#N/A</v>
      </c>
      <c r="AN987" t="e">
        <f>_xlfn.XLOOKUP(D987,'参考（不要动）'!S:S,'参考（不要动）'!W:W)</f>
        <v>#N/A</v>
      </c>
      <c r="AO987" t="str">
        <f t="shared" si="156"/>
        <v>合格</v>
      </c>
      <c r="AP987" s="31">
        <f t="shared" si="157"/>
        <v>0.38461538461538503</v>
      </c>
      <c r="AQ987" s="31" t="str">
        <f t="shared" si="150"/>
        <v>合格</v>
      </c>
    </row>
    <row r="988" spans="1:43" ht="15">
      <c r="A988" s="18">
        <v>986</v>
      </c>
      <c r="B988" s="19" t="s">
        <v>3978</v>
      </c>
      <c r="C988" s="19" t="s">
        <v>4119</v>
      </c>
      <c r="D988" s="19" t="s">
        <v>4120</v>
      </c>
      <c r="E988" s="19" t="s">
        <v>4121</v>
      </c>
      <c r="F988" s="19" t="s">
        <v>4122</v>
      </c>
      <c r="G988" s="51" t="s">
        <v>4119</v>
      </c>
      <c r="H988" s="19">
        <v>4</v>
      </c>
      <c r="I988" s="19">
        <v>4</v>
      </c>
      <c r="J988" s="19" t="s">
        <v>47</v>
      </c>
      <c r="K988" s="19"/>
      <c r="L988" s="19">
        <v>8760</v>
      </c>
      <c r="M988" s="19">
        <v>2000</v>
      </c>
      <c r="N988" s="19">
        <v>3600</v>
      </c>
      <c r="O988" s="19"/>
      <c r="P988" s="19"/>
      <c r="Q988" s="19"/>
      <c r="R988" s="19"/>
      <c r="S988" s="19"/>
      <c r="T988" s="19"/>
      <c r="U988" s="19"/>
      <c r="V988" s="19"/>
      <c r="W988" s="19">
        <v>8513.82</v>
      </c>
      <c r="X988" s="19">
        <v>131400</v>
      </c>
      <c r="Y988" s="19">
        <f t="shared" si="158"/>
        <v>45000</v>
      </c>
      <c r="Z988" s="19">
        <v>45000</v>
      </c>
      <c r="AA988" s="19"/>
      <c r="AB988" s="19">
        <f t="shared" si="152"/>
        <v>154273.82</v>
      </c>
      <c r="AC988" s="19">
        <f t="shared" si="153"/>
        <v>109273.82</v>
      </c>
      <c r="AD988" s="19">
        <f t="shared" si="154"/>
        <v>27318.455000000002</v>
      </c>
      <c r="AE988" s="19" t="s">
        <v>48</v>
      </c>
      <c r="AF988" s="25">
        <v>21183.68</v>
      </c>
      <c r="AG988" s="32">
        <f t="shared" si="155"/>
        <v>0.28959911592320098</v>
      </c>
      <c r="AH988" t="e">
        <f ca="1">IF(_xlfn.XLOOKUP(D988,'参考（不要动）'!A:A,'参考（不要动）'!B:B)&lt;1,"无养老金")</f>
        <v>#NAME?</v>
      </c>
      <c r="AI988" t="b">
        <f>IF(_xlfn.XLOOKUP(D988,'参考（不要动）'!D:D,'参考（不要动）'!E:E)&lt;1,"无公益岗工资")</f>
        <v>0</v>
      </c>
      <c r="AJ988" t="e">
        <f ca="1">IF(_xlfn.XLOOKUP(D988,'参考（不要动）'!G:G,'参考（不要动）'!H:H)&lt;1,"无其他工资")</f>
        <v>#NAME?</v>
      </c>
      <c r="AK988" t="e">
        <f>IF(_xlfn.XLOOKUP(D988,'参考（不要动）'!J:J,'参考（不要动）'!K:K)&lt;1,"无低保金")</f>
        <v>#N/A</v>
      </c>
      <c r="AL988" t="e">
        <f>IF(_xlfn.XLOOKUP(D988,'参考（不要动）'!M:M,'参考（不要动）'!N:N)&lt;1,"无五保金")</f>
        <v>#N/A</v>
      </c>
      <c r="AM988" t="e">
        <f>IF(_xlfn.XLOOKUP(D988,'参考（不要动）'!P:P,'参考（不要动）'!Q:Q)&lt;1,"无产业奖励2000元")</f>
        <v>#N/A</v>
      </c>
      <c r="AN988" t="e">
        <f>_xlfn.XLOOKUP(D988,'参考（不要动）'!S:S,'参考（不要动）'!W:W)</f>
        <v>#N/A</v>
      </c>
      <c r="AO988" t="str">
        <f t="shared" si="156"/>
        <v>合格</v>
      </c>
      <c r="AP988" s="31">
        <f t="shared" si="157"/>
        <v>0.34246575342465801</v>
      </c>
      <c r="AQ988" s="31" t="str">
        <f t="shared" si="150"/>
        <v>合格</v>
      </c>
    </row>
    <row r="989" spans="1:43" ht="15">
      <c r="A989" s="18">
        <v>987</v>
      </c>
      <c r="B989" s="19" t="s">
        <v>3978</v>
      </c>
      <c r="C989" s="19" t="s">
        <v>4123</v>
      </c>
      <c r="D989" s="19" t="s">
        <v>4124</v>
      </c>
      <c r="E989" s="19" t="s">
        <v>4125</v>
      </c>
      <c r="F989" s="19" t="s">
        <v>4126</v>
      </c>
      <c r="G989" s="51" t="s">
        <v>4123</v>
      </c>
      <c r="H989" s="19">
        <v>5</v>
      </c>
      <c r="I989" s="19">
        <v>5</v>
      </c>
      <c r="J989" s="19" t="s">
        <v>47</v>
      </c>
      <c r="K989" s="19"/>
      <c r="L989" s="19">
        <v>8760</v>
      </c>
      <c r="M989" s="19">
        <v>8760</v>
      </c>
      <c r="N989" s="19">
        <v>10000</v>
      </c>
      <c r="O989" s="19"/>
      <c r="P989" s="19"/>
      <c r="Q989" s="19"/>
      <c r="R989" s="19"/>
      <c r="S989" s="19"/>
      <c r="T989" s="19"/>
      <c r="U989" s="19"/>
      <c r="V989" s="19"/>
      <c r="W989" s="19">
        <v>3640.86</v>
      </c>
      <c r="X989" s="19">
        <v>117000</v>
      </c>
      <c r="Y989" s="19">
        <f t="shared" si="158"/>
        <v>50000</v>
      </c>
      <c r="Z989" s="19">
        <v>50000</v>
      </c>
      <c r="AA989" s="19"/>
      <c r="AB989" s="19">
        <f t="shared" si="152"/>
        <v>148160.85999999999</v>
      </c>
      <c r="AC989" s="19">
        <f t="shared" si="153"/>
        <v>98160.86</v>
      </c>
      <c r="AD989" s="19">
        <f t="shared" si="154"/>
        <v>19632.171999999999</v>
      </c>
      <c r="AE989" s="19" t="s">
        <v>48</v>
      </c>
      <c r="AF989" s="25">
        <v>16638.8</v>
      </c>
      <c r="AG989" s="30">
        <f t="shared" si="155"/>
        <v>0.17990311801331799</v>
      </c>
      <c r="AH989" t="e">
        <f ca="1">IF(_xlfn.XLOOKUP(D989,'参考（不要动）'!A:A,'参考（不要动）'!B:B)&lt;1,"无养老金")</f>
        <v>#NAME?</v>
      </c>
      <c r="AI989" t="b">
        <f>IF(_xlfn.XLOOKUP(D989,'参考（不要动）'!D:D,'参考（不要动）'!E:E)&lt;1,"无公益岗工资")</f>
        <v>0</v>
      </c>
      <c r="AJ989" t="e">
        <f ca="1">IF(_xlfn.XLOOKUP(D989,'参考（不要动）'!G:G,'参考（不要动）'!H:H)&lt;1,"无其他工资")</f>
        <v>#NAME?</v>
      </c>
      <c r="AK989" t="e">
        <f>IF(_xlfn.XLOOKUP(D989,'参考（不要动）'!J:J,'参考（不要动）'!K:K)&lt;1,"无低保金")</f>
        <v>#N/A</v>
      </c>
      <c r="AL989" t="e">
        <f>IF(_xlfn.XLOOKUP(D989,'参考（不要动）'!M:M,'参考（不要动）'!N:N)&lt;1,"无五保金")</f>
        <v>#N/A</v>
      </c>
      <c r="AM989" t="e">
        <f>IF(_xlfn.XLOOKUP(D989,'参考（不要动）'!P:P,'参考（不要动）'!Q:Q)&lt;1,"无产业奖励2000元")</f>
        <v>#N/A</v>
      </c>
      <c r="AN989" t="e">
        <f>_xlfn.XLOOKUP(D989,'参考（不要动）'!S:S,'参考（不要动）'!W:W)</f>
        <v>#N/A</v>
      </c>
      <c r="AO989" t="str">
        <f t="shared" si="156"/>
        <v>合格</v>
      </c>
      <c r="AP989" s="31">
        <f t="shared" si="157"/>
        <v>0.427350427350427</v>
      </c>
      <c r="AQ989" s="31" t="str">
        <f t="shared" si="150"/>
        <v>合格</v>
      </c>
    </row>
    <row r="990" spans="1:43" ht="15">
      <c r="A990" s="18">
        <v>988</v>
      </c>
      <c r="B990" s="19" t="s">
        <v>3978</v>
      </c>
      <c r="C990" s="19" t="s">
        <v>4127</v>
      </c>
      <c r="D990" s="19" t="s">
        <v>4128</v>
      </c>
      <c r="E990" s="19" t="s">
        <v>4129</v>
      </c>
      <c r="F990" s="19" t="s">
        <v>4130</v>
      </c>
      <c r="G990" s="51" t="s">
        <v>4127</v>
      </c>
      <c r="H990" s="19">
        <v>1</v>
      </c>
      <c r="I990" s="19">
        <v>1</v>
      </c>
      <c r="J990" s="19" t="s">
        <v>47</v>
      </c>
      <c r="K990" s="19"/>
      <c r="L990" s="19"/>
      <c r="M990" s="19">
        <v>8760</v>
      </c>
      <c r="N990" s="19">
        <v>2000</v>
      </c>
      <c r="O990" s="19"/>
      <c r="P990" s="19">
        <v>3245</v>
      </c>
      <c r="Q990" s="19"/>
      <c r="R990" s="19">
        <v>1980</v>
      </c>
      <c r="S990" s="19"/>
      <c r="T990" s="19"/>
      <c r="U990" s="19"/>
      <c r="V990" s="19"/>
      <c r="W990" s="19">
        <v>11174.64</v>
      </c>
      <c r="X990" s="19"/>
      <c r="Y990" s="19">
        <f t="shared" si="158"/>
        <v>0</v>
      </c>
      <c r="Z990" s="19"/>
      <c r="AA990" s="19"/>
      <c r="AB990" s="19">
        <f t="shared" si="152"/>
        <v>27159.64</v>
      </c>
      <c r="AC990" s="19">
        <f t="shared" si="153"/>
        <v>27159.64</v>
      </c>
      <c r="AD990" s="19">
        <f t="shared" si="154"/>
        <v>27159.64</v>
      </c>
      <c r="AE990" s="19" t="s">
        <v>48</v>
      </c>
      <c r="AF990" s="25">
        <v>20498.259999999998</v>
      </c>
      <c r="AG990" s="32">
        <f t="shared" si="155"/>
        <v>0.32497294892347001</v>
      </c>
      <c r="AH990" t="e">
        <f ca="1">IF(_xlfn.XLOOKUP(D990,'参考（不要动）'!A:A,'参考（不要动）'!B:B)&lt;1,"无养老金")</f>
        <v>#NAME?</v>
      </c>
      <c r="AI990" t="e">
        <f>IF(_xlfn.XLOOKUP(D990,'参考（不要动）'!D:D,'参考（不要动）'!E:E)&lt;1,"无公益岗工资")</f>
        <v>#N/A</v>
      </c>
      <c r="AJ990" t="e">
        <f ca="1">IF(_xlfn.XLOOKUP(D990,'参考（不要动）'!G:G,'参考（不要动）'!H:H)&lt;1,"无其他工资")</f>
        <v>#NAME?</v>
      </c>
      <c r="AK990" t="b">
        <f>IF(_xlfn.XLOOKUP(D990,'参考（不要动）'!J:J,'参考（不要动）'!K:K)&lt;1,"无低保金")</f>
        <v>0</v>
      </c>
      <c r="AL990" t="e">
        <f>IF(_xlfn.XLOOKUP(D990,'参考（不要动）'!M:M,'参考（不要动）'!N:N)&lt;1,"无五保金")</f>
        <v>#N/A</v>
      </c>
      <c r="AM990" t="e">
        <f>IF(_xlfn.XLOOKUP(D990,'参考（不要动）'!P:P,'参考（不要动）'!Q:Q)&lt;1,"无产业奖励2000元")</f>
        <v>#N/A</v>
      </c>
      <c r="AN990" t="e">
        <f>_xlfn.XLOOKUP(D990,'参考（不要动）'!S:S,'参考（不要动）'!W:W)</f>
        <v>#N/A</v>
      </c>
      <c r="AO990" t="str">
        <f t="shared" si="156"/>
        <v>合格</v>
      </c>
      <c r="AP990" s="31" t="e">
        <f t="shared" si="157"/>
        <v>#DIV/0!</v>
      </c>
      <c r="AQ990" s="31" t="e">
        <f t="shared" si="150"/>
        <v>#DIV/0!</v>
      </c>
    </row>
    <row r="991" spans="1:43" ht="15">
      <c r="A991" s="18">
        <v>989</v>
      </c>
      <c r="B991" s="19" t="s">
        <v>3978</v>
      </c>
      <c r="C991" s="19" t="s">
        <v>4131</v>
      </c>
      <c r="D991" s="19" t="s">
        <v>4132</v>
      </c>
      <c r="E991" s="19" t="s">
        <v>4133</v>
      </c>
      <c r="F991" s="19" t="s">
        <v>4134</v>
      </c>
      <c r="G991" s="51" t="s">
        <v>4131</v>
      </c>
      <c r="H991" s="19">
        <v>3</v>
      </c>
      <c r="I991" s="19">
        <v>3</v>
      </c>
      <c r="J991" s="19" t="s">
        <v>47</v>
      </c>
      <c r="K991" s="19"/>
      <c r="L991" s="19"/>
      <c r="M991" s="19">
        <v>5000</v>
      </c>
      <c r="N991" s="19">
        <v>6000</v>
      </c>
      <c r="O991" s="19"/>
      <c r="P991" s="19"/>
      <c r="Q991" s="19"/>
      <c r="R991" s="19">
        <v>3720</v>
      </c>
      <c r="S991" s="19"/>
      <c r="T991" s="19"/>
      <c r="U991" s="19"/>
      <c r="V991" s="19"/>
      <c r="W991" s="19">
        <v>10617.6</v>
      </c>
      <c r="X991" s="19">
        <v>120000</v>
      </c>
      <c r="Y991" s="19">
        <f t="shared" si="158"/>
        <v>56500</v>
      </c>
      <c r="Z991" s="19">
        <v>56500</v>
      </c>
      <c r="AA991" s="19"/>
      <c r="AB991" s="19">
        <f t="shared" si="152"/>
        <v>145337.60000000001</v>
      </c>
      <c r="AC991" s="19">
        <f t="shared" si="153"/>
        <v>88837.6</v>
      </c>
      <c r="AD991" s="19">
        <f t="shared" si="154"/>
        <v>29612.5333333333</v>
      </c>
      <c r="AE991" s="19" t="s">
        <v>53</v>
      </c>
      <c r="AF991" s="25">
        <v>26716.959999999999</v>
      </c>
      <c r="AG991" s="30">
        <f t="shared" si="155"/>
        <v>0.108379596081789</v>
      </c>
      <c r="AH991" t="e">
        <f ca="1">IF(_xlfn.XLOOKUP(D991,'参考（不要动）'!A:A,'参考（不要动）'!B:B)&lt;1,"无养老金")</f>
        <v>#NAME?</v>
      </c>
      <c r="AI991" t="e">
        <f>IF(_xlfn.XLOOKUP(D991,'参考（不要动）'!D:D,'参考（不要动）'!E:E)&lt;1,"无公益岗工资")</f>
        <v>#N/A</v>
      </c>
      <c r="AJ991" t="e">
        <f ca="1">IF(_xlfn.XLOOKUP(D991,'参考（不要动）'!G:G,'参考（不要动）'!H:H)&lt;1,"无其他工资")</f>
        <v>#NAME?</v>
      </c>
      <c r="AK991" t="e">
        <f>IF(_xlfn.XLOOKUP(D991,'参考（不要动）'!J:J,'参考（不要动）'!K:K)&lt;1,"无低保金")</f>
        <v>#N/A</v>
      </c>
      <c r="AL991" t="e">
        <f>IF(_xlfn.XLOOKUP(D991,'参考（不要动）'!M:M,'参考（不要动）'!N:N)&lt;1,"无五保金")</f>
        <v>#N/A</v>
      </c>
      <c r="AM991" t="e">
        <f>IF(_xlfn.XLOOKUP(D991,'参考（不要动）'!P:P,'参考（不要动）'!Q:Q)&lt;1,"无产业奖励2000元")</f>
        <v>#N/A</v>
      </c>
      <c r="AN991" t="e">
        <f>_xlfn.XLOOKUP(D991,'参考（不要动）'!S:S,'参考（不要动）'!W:W)</f>
        <v>#N/A</v>
      </c>
      <c r="AO991" t="str">
        <f t="shared" si="156"/>
        <v>合格</v>
      </c>
      <c r="AP991" s="31">
        <f t="shared" si="157"/>
        <v>0.47083333333333299</v>
      </c>
      <c r="AQ991" s="31" t="str">
        <f t="shared" si="150"/>
        <v>合格</v>
      </c>
    </row>
    <row r="992" spans="1:43" ht="15">
      <c r="A992" s="18">
        <v>990</v>
      </c>
      <c r="B992" s="19" t="s">
        <v>3978</v>
      </c>
      <c r="C992" s="19" t="s">
        <v>4135</v>
      </c>
      <c r="D992" s="19" t="s">
        <v>4136</v>
      </c>
      <c r="E992" s="19" t="s">
        <v>4137</v>
      </c>
      <c r="F992" s="19" t="s">
        <v>4138</v>
      </c>
      <c r="G992" s="51" t="s">
        <v>4135</v>
      </c>
      <c r="H992" s="19">
        <v>4</v>
      </c>
      <c r="I992" s="19">
        <v>4</v>
      </c>
      <c r="J992" s="19" t="s">
        <v>47</v>
      </c>
      <c r="K992" s="19"/>
      <c r="L992" s="19"/>
      <c r="M992" s="19"/>
      <c r="N992" s="19">
        <v>10000</v>
      </c>
      <c r="O992" s="19"/>
      <c r="P992" s="19">
        <v>3245</v>
      </c>
      <c r="Q992" s="19"/>
      <c r="R992" s="19">
        <v>3960</v>
      </c>
      <c r="S992" s="19"/>
      <c r="T992" s="19"/>
      <c r="U992" s="19"/>
      <c r="V992" s="19"/>
      <c r="W992" s="19">
        <v>15889.4</v>
      </c>
      <c r="X992" s="19">
        <v>109000</v>
      </c>
      <c r="Y992" s="19">
        <f t="shared" si="158"/>
        <v>29000</v>
      </c>
      <c r="Z992" s="19">
        <v>29000</v>
      </c>
      <c r="AA992" s="19"/>
      <c r="AB992" s="19">
        <f t="shared" si="152"/>
        <v>142094.39999999999</v>
      </c>
      <c r="AC992" s="19">
        <f t="shared" si="153"/>
        <v>113094.39999999999</v>
      </c>
      <c r="AD992" s="19">
        <f t="shared" si="154"/>
        <v>28273.599999999999</v>
      </c>
      <c r="AE992" s="19" t="s">
        <v>53</v>
      </c>
      <c r="AF992" s="25">
        <v>24995.25</v>
      </c>
      <c r="AG992" s="30">
        <f t="shared" si="155"/>
        <v>0.13115892019483699</v>
      </c>
      <c r="AH992" t="e">
        <f ca="1">IF(_xlfn.XLOOKUP(D992,'参考（不要动）'!A:A,'参考（不要动）'!B:B)&lt;1,"无养老金")</f>
        <v>#NAME?</v>
      </c>
      <c r="AI992" t="e">
        <f>IF(_xlfn.XLOOKUP(D992,'参考（不要动）'!D:D,'参考（不要动）'!E:E)&lt;1,"无公益岗工资")</f>
        <v>#N/A</v>
      </c>
      <c r="AJ992" t="e">
        <f ca="1">IF(_xlfn.XLOOKUP(D992,'参考（不要动）'!G:G,'参考（不要动）'!H:H)&lt;1,"无其他工资")</f>
        <v>#NAME?</v>
      </c>
      <c r="AK992" t="b">
        <f>IF(_xlfn.XLOOKUP(D992,'参考（不要动）'!J:J,'参考（不要动）'!K:K)&lt;1,"无低保金")</f>
        <v>0</v>
      </c>
      <c r="AL992" t="e">
        <f>IF(_xlfn.XLOOKUP(D992,'参考（不要动）'!M:M,'参考（不要动）'!N:N)&lt;1,"无五保金")</f>
        <v>#N/A</v>
      </c>
      <c r="AM992" t="e">
        <f>IF(_xlfn.XLOOKUP(D992,'参考（不要动）'!P:P,'参考（不要动）'!Q:Q)&lt;1,"无产业奖励2000元")</f>
        <v>#N/A</v>
      </c>
      <c r="AN992" t="e">
        <f>_xlfn.XLOOKUP(D992,'参考（不要动）'!S:S,'参考（不要动）'!W:W)</f>
        <v>#N/A</v>
      </c>
      <c r="AO992" t="str">
        <f t="shared" si="156"/>
        <v>合格</v>
      </c>
      <c r="AP992" s="31">
        <f t="shared" si="157"/>
        <v>0.26605504587155998</v>
      </c>
      <c r="AQ992" s="31" t="str">
        <f t="shared" si="150"/>
        <v>合格</v>
      </c>
    </row>
    <row r="993" spans="1:43" ht="15">
      <c r="A993" s="18">
        <v>991</v>
      </c>
      <c r="B993" s="19" t="s">
        <v>3978</v>
      </c>
      <c r="C993" s="19" t="s">
        <v>4139</v>
      </c>
      <c r="D993" s="19" t="s">
        <v>4140</v>
      </c>
      <c r="E993" s="19" t="s">
        <v>4141</v>
      </c>
      <c r="F993" s="19" t="s">
        <v>4142</v>
      </c>
      <c r="G993" s="51" t="s">
        <v>4139</v>
      </c>
      <c r="H993" s="19">
        <v>4</v>
      </c>
      <c r="I993" s="19">
        <v>4</v>
      </c>
      <c r="J993" s="19" t="s">
        <v>47</v>
      </c>
      <c r="K993" s="19"/>
      <c r="L993" s="19"/>
      <c r="M993" s="19"/>
      <c r="N993" s="19">
        <v>10000</v>
      </c>
      <c r="O993" s="19"/>
      <c r="P993" s="19"/>
      <c r="Q993" s="19"/>
      <c r="R993" s="19"/>
      <c r="S993" s="19"/>
      <c r="T993" s="19"/>
      <c r="U993" s="19"/>
      <c r="V993" s="19"/>
      <c r="W993" s="19">
        <v>6151.51</v>
      </c>
      <c r="X993" s="19">
        <v>108000</v>
      </c>
      <c r="Y993" s="19">
        <f t="shared" si="158"/>
        <v>30000</v>
      </c>
      <c r="Z993" s="19">
        <v>30000</v>
      </c>
      <c r="AA993" s="19"/>
      <c r="AB993" s="19">
        <f t="shared" si="152"/>
        <v>124151.51</v>
      </c>
      <c r="AC993" s="19">
        <f t="shared" si="153"/>
        <v>94151.51</v>
      </c>
      <c r="AD993" s="19">
        <f t="shared" si="154"/>
        <v>23537.877499999999</v>
      </c>
      <c r="AE993" s="19" t="s">
        <v>53</v>
      </c>
      <c r="AF993" s="25">
        <v>22241.29</v>
      </c>
      <c r="AG993" s="31">
        <f t="shared" si="155"/>
        <v>5.8296416260028003E-2</v>
      </c>
      <c r="AH993" t="e">
        <f ca="1">IF(_xlfn.XLOOKUP(D993,'参考（不要动）'!A:A,'参考（不要动）'!B:B)&lt;1,"无养老金")</f>
        <v>#NAME?</v>
      </c>
      <c r="AI993" t="e">
        <f>IF(_xlfn.XLOOKUP(D993,'参考（不要动）'!D:D,'参考（不要动）'!E:E)&lt;1,"无公益岗工资")</f>
        <v>#N/A</v>
      </c>
      <c r="AJ993" t="e">
        <f ca="1">IF(_xlfn.XLOOKUP(D993,'参考（不要动）'!G:G,'参考（不要动）'!H:H)&lt;1,"无其他工资")</f>
        <v>#NAME?</v>
      </c>
      <c r="AK993" t="e">
        <f>IF(_xlfn.XLOOKUP(D993,'参考（不要动）'!J:J,'参考（不要动）'!K:K)&lt;1,"无低保金")</f>
        <v>#N/A</v>
      </c>
      <c r="AL993" t="e">
        <f>IF(_xlfn.XLOOKUP(D993,'参考（不要动）'!M:M,'参考（不要动）'!N:N)&lt;1,"无五保金")</f>
        <v>#N/A</v>
      </c>
      <c r="AM993" t="e">
        <f>IF(_xlfn.XLOOKUP(D993,'参考（不要动）'!P:P,'参考（不要动）'!Q:Q)&lt;1,"无产业奖励2000元")</f>
        <v>#N/A</v>
      </c>
      <c r="AN993" t="e">
        <f>_xlfn.XLOOKUP(D993,'参考（不要动）'!S:S,'参考（不要动）'!W:W)</f>
        <v>#N/A</v>
      </c>
      <c r="AO993" t="str">
        <f t="shared" si="156"/>
        <v>合格</v>
      </c>
      <c r="AP993" s="31">
        <f t="shared" si="157"/>
        <v>0.27777777777777801</v>
      </c>
      <c r="AQ993" s="31" t="str">
        <f t="shared" si="150"/>
        <v>合格</v>
      </c>
    </row>
    <row r="994" spans="1:43" ht="15">
      <c r="A994" s="18">
        <v>992</v>
      </c>
      <c r="B994" s="19" t="s">
        <v>3978</v>
      </c>
      <c r="C994" s="19" t="s">
        <v>4143</v>
      </c>
      <c r="D994" s="19" t="s">
        <v>4144</v>
      </c>
      <c r="E994" s="19" t="s">
        <v>4145</v>
      </c>
      <c r="F994" s="19" t="s">
        <v>4146</v>
      </c>
      <c r="G994" s="51" t="s">
        <v>4143</v>
      </c>
      <c r="H994" s="19">
        <v>2</v>
      </c>
      <c r="I994" s="19">
        <v>2</v>
      </c>
      <c r="J994" s="19" t="s">
        <v>47</v>
      </c>
      <c r="K994" s="19"/>
      <c r="L994" s="19">
        <v>8760</v>
      </c>
      <c r="M994" s="19">
        <v>2000</v>
      </c>
      <c r="N994" s="19">
        <v>12000</v>
      </c>
      <c r="O994" s="19"/>
      <c r="P994" s="19">
        <v>3245</v>
      </c>
      <c r="Q994" s="19"/>
      <c r="R994" s="19">
        <v>1860</v>
      </c>
      <c r="S994" s="19"/>
      <c r="T994" s="19"/>
      <c r="U994" s="19"/>
      <c r="V994" s="19"/>
      <c r="W994" s="19">
        <v>6155</v>
      </c>
      <c r="X994" s="19">
        <v>68600</v>
      </c>
      <c r="Y994" s="19">
        <f t="shared" si="158"/>
        <v>45000</v>
      </c>
      <c r="Z994" s="19">
        <v>45000</v>
      </c>
      <c r="AA994" s="19"/>
      <c r="AB994" s="19">
        <f t="shared" si="152"/>
        <v>102620</v>
      </c>
      <c r="AC994" s="19">
        <f t="shared" si="153"/>
        <v>57620</v>
      </c>
      <c r="AD994" s="19">
        <f t="shared" si="154"/>
        <v>28810</v>
      </c>
      <c r="AE994" s="19" t="s">
        <v>48</v>
      </c>
      <c r="AF994" s="25">
        <v>20808.23</v>
      </c>
      <c r="AG994" s="32">
        <f t="shared" si="155"/>
        <v>0.38454832535011402</v>
      </c>
      <c r="AH994" t="e">
        <f ca="1">IF(_xlfn.XLOOKUP(D994,'参考（不要动）'!A:A,'参考（不要动）'!B:B)&lt;1,"无养老金")</f>
        <v>#NAME?</v>
      </c>
      <c r="AI994" t="b">
        <f>IF(_xlfn.XLOOKUP(D994,'参考（不要动）'!D:D,'参考（不要动）'!E:E)&lt;1,"无公益岗工资")</f>
        <v>0</v>
      </c>
      <c r="AJ994" t="e">
        <f ca="1">IF(_xlfn.XLOOKUP(D994,'参考（不要动）'!G:G,'参考（不要动）'!H:H)&lt;1,"无其他工资")</f>
        <v>#NAME?</v>
      </c>
      <c r="AK994" t="b">
        <f>IF(_xlfn.XLOOKUP(D994,'参考（不要动）'!J:J,'参考（不要动）'!K:K)&lt;1,"无低保金")</f>
        <v>0</v>
      </c>
      <c r="AL994" t="e">
        <f>IF(_xlfn.XLOOKUP(D994,'参考（不要动）'!M:M,'参考（不要动）'!N:N)&lt;1,"无五保金")</f>
        <v>#N/A</v>
      </c>
      <c r="AM994" t="e">
        <f>IF(_xlfn.XLOOKUP(D994,'参考（不要动）'!P:P,'参考（不要动）'!Q:Q)&lt;1,"无产业奖励2000元")</f>
        <v>#N/A</v>
      </c>
      <c r="AN994" t="e">
        <f>_xlfn.XLOOKUP(D994,'参考（不要动）'!S:S,'参考（不要动）'!W:W)</f>
        <v>#N/A</v>
      </c>
      <c r="AO994" t="str">
        <f t="shared" si="156"/>
        <v>合格</v>
      </c>
      <c r="AP994" s="31">
        <f t="shared" si="157"/>
        <v>0.65597667638484003</v>
      </c>
      <c r="AQ994" s="31" t="str">
        <f t="shared" si="150"/>
        <v>合格</v>
      </c>
    </row>
    <row r="995" spans="1:43" ht="15">
      <c r="A995" s="18">
        <v>993</v>
      </c>
      <c r="B995" s="19" t="s">
        <v>3978</v>
      </c>
      <c r="C995" s="19" t="s">
        <v>4147</v>
      </c>
      <c r="D995" s="19" t="s">
        <v>4148</v>
      </c>
      <c r="E995" s="19" t="s">
        <v>4149</v>
      </c>
      <c r="F995" s="19" t="s">
        <v>4150</v>
      </c>
      <c r="G995" s="51" t="s">
        <v>4151</v>
      </c>
      <c r="H995" s="19">
        <v>2</v>
      </c>
      <c r="I995" s="19">
        <v>2</v>
      </c>
      <c r="J995" s="19" t="s">
        <v>47</v>
      </c>
      <c r="K995" s="19"/>
      <c r="L995" s="19"/>
      <c r="M995" s="19"/>
      <c r="N995" s="19">
        <v>3000</v>
      </c>
      <c r="O995" s="19"/>
      <c r="P995" s="19">
        <v>7490</v>
      </c>
      <c r="Q995" s="19"/>
      <c r="R995" s="19">
        <v>3720</v>
      </c>
      <c r="S995" s="19"/>
      <c r="T995" s="19"/>
      <c r="U995" s="19"/>
      <c r="V995" s="19"/>
      <c r="W995" s="19">
        <v>21831.200000000001</v>
      </c>
      <c r="X995" s="19">
        <v>49950</v>
      </c>
      <c r="Y995" s="19">
        <f t="shared" si="158"/>
        <v>23400</v>
      </c>
      <c r="Z995" s="19">
        <v>23400</v>
      </c>
      <c r="AA995" s="19"/>
      <c r="AB995" s="19">
        <f t="shared" si="152"/>
        <v>85991.2</v>
      </c>
      <c r="AC995" s="19">
        <f t="shared" si="153"/>
        <v>62591.199999999997</v>
      </c>
      <c r="AD995" s="19">
        <f t="shared" si="154"/>
        <v>31295.599999999999</v>
      </c>
      <c r="AE995" s="19" t="s">
        <v>53</v>
      </c>
      <c r="AF995" s="25">
        <v>24494.98</v>
      </c>
      <c r="AG995" s="32">
        <f t="shared" si="155"/>
        <v>0.277633213009359</v>
      </c>
      <c r="AH995" t="e">
        <f ca="1">IF(_xlfn.XLOOKUP(D995,'参考（不要动）'!A:A,'参考（不要动）'!B:B)&lt;1,"无养老金")</f>
        <v>#NAME?</v>
      </c>
      <c r="AI995" t="e">
        <f>IF(_xlfn.XLOOKUP(D995,'参考（不要动）'!D:D,'参考（不要动）'!E:E)&lt;1,"无公益岗工资")</f>
        <v>#N/A</v>
      </c>
      <c r="AJ995" t="e">
        <f ca="1">IF(_xlfn.XLOOKUP(D995,'参考（不要动）'!G:G,'参考（不要动）'!H:H)&lt;1,"无其他工资")</f>
        <v>#NAME?</v>
      </c>
      <c r="AK995" t="b">
        <f>IF(_xlfn.XLOOKUP(D995,'参考（不要动）'!J:J,'参考（不要动）'!K:K)&lt;1,"无低保金")</f>
        <v>0</v>
      </c>
      <c r="AL995" t="e">
        <f>IF(_xlfn.XLOOKUP(D995,'参考（不要动）'!M:M,'参考（不要动）'!N:N)&lt;1,"无五保金")</f>
        <v>#N/A</v>
      </c>
      <c r="AM995" t="e">
        <f>IF(_xlfn.XLOOKUP(D995,'参考（不要动）'!P:P,'参考（不要动）'!Q:Q)&lt;1,"无产业奖励2000元")</f>
        <v>#N/A</v>
      </c>
      <c r="AN995" t="e">
        <f>_xlfn.XLOOKUP(D995,'参考（不要动）'!S:S,'参考（不要动）'!W:W)</f>
        <v>#N/A</v>
      </c>
      <c r="AO995" t="str">
        <f t="shared" si="156"/>
        <v>合格</v>
      </c>
      <c r="AP995" s="31">
        <f t="shared" si="157"/>
        <v>0.46846846846846801</v>
      </c>
      <c r="AQ995" s="31" t="str">
        <f t="shared" si="150"/>
        <v>合格</v>
      </c>
    </row>
    <row r="996" spans="1:43" ht="15">
      <c r="A996" s="18">
        <v>994</v>
      </c>
      <c r="B996" s="19" t="s">
        <v>3978</v>
      </c>
      <c r="C996" s="19" t="s">
        <v>4152</v>
      </c>
      <c r="D996" s="19" t="s">
        <v>4153</v>
      </c>
      <c r="E996" s="19" t="s">
        <v>4154</v>
      </c>
      <c r="F996" s="19" t="s">
        <v>4155</v>
      </c>
      <c r="G996" s="51" t="s">
        <v>4152</v>
      </c>
      <c r="H996" s="19">
        <v>4</v>
      </c>
      <c r="I996" s="19">
        <v>4</v>
      </c>
      <c r="J996" s="19" t="s">
        <v>47</v>
      </c>
      <c r="K996" s="19"/>
      <c r="L996" s="19"/>
      <c r="M996" s="19">
        <v>89000</v>
      </c>
      <c r="N996" s="19"/>
      <c r="O996" s="19"/>
      <c r="P996" s="19"/>
      <c r="Q996" s="19"/>
      <c r="R996" s="19"/>
      <c r="S996" s="19"/>
      <c r="T996" s="19"/>
      <c r="U996" s="19"/>
      <c r="V996" s="19"/>
      <c r="W996" s="19">
        <v>4921.2</v>
      </c>
      <c r="X996" s="19"/>
      <c r="Y996" s="19">
        <f t="shared" si="158"/>
        <v>0</v>
      </c>
      <c r="Z996" s="19"/>
      <c r="AA996" s="19"/>
      <c r="AB996" s="19">
        <f t="shared" si="152"/>
        <v>93921.2</v>
      </c>
      <c r="AC996" s="19">
        <f t="shared" si="153"/>
        <v>93921.2</v>
      </c>
      <c r="AD996" s="19">
        <f t="shared" si="154"/>
        <v>23480.3</v>
      </c>
      <c r="AE996" s="19" t="s">
        <v>53</v>
      </c>
      <c r="AF996" s="25">
        <v>22250</v>
      </c>
      <c r="AG996" s="31">
        <f t="shared" si="155"/>
        <v>5.5294382022471902E-2</v>
      </c>
      <c r="AH996" t="e">
        <f ca="1">IF(_xlfn.XLOOKUP(D996,'参考（不要动）'!A:A,'参考（不要动）'!B:B)&lt;1,"无养老金")</f>
        <v>#NAME?</v>
      </c>
      <c r="AI996" t="e">
        <f>IF(_xlfn.XLOOKUP(D996,'参考（不要动）'!D:D,'参考（不要动）'!E:E)&lt;1,"无公益岗工资")</f>
        <v>#N/A</v>
      </c>
      <c r="AJ996" t="e">
        <f ca="1">IF(_xlfn.XLOOKUP(D996,'参考（不要动）'!G:G,'参考（不要动）'!H:H)&lt;1,"无其他工资")</f>
        <v>#NAME?</v>
      </c>
      <c r="AK996" t="e">
        <f>IF(_xlfn.XLOOKUP(D996,'参考（不要动）'!J:J,'参考（不要动）'!K:K)&lt;1,"无低保金")</f>
        <v>#N/A</v>
      </c>
      <c r="AL996" t="e">
        <f>IF(_xlfn.XLOOKUP(D996,'参考（不要动）'!M:M,'参考（不要动）'!N:N)&lt;1,"无五保金")</f>
        <v>#N/A</v>
      </c>
      <c r="AM996" t="e">
        <f>IF(_xlfn.XLOOKUP(D996,'参考（不要动）'!P:P,'参考（不要动）'!Q:Q)&lt;1,"无产业奖励2000元")</f>
        <v>#N/A</v>
      </c>
      <c r="AN996" t="e">
        <f>_xlfn.XLOOKUP(D996,'参考（不要动）'!S:S,'参考（不要动）'!W:W)</f>
        <v>#N/A</v>
      </c>
      <c r="AO996" t="str">
        <f t="shared" si="156"/>
        <v>合格</v>
      </c>
      <c r="AP996" s="31" t="e">
        <f t="shared" si="157"/>
        <v>#DIV/0!</v>
      </c>
      <c r="AQ996" s="31" t="e">
        <f t="shared" si="150"/>
        <v>#DIV/0!</v>
      </c>
    </row>
    <row r="997" spans="1:43" ht="15">
      <c r="A997" s="18">
        <v>995</v>
      </c>
      <c r="B997" s="19" t="s">
        <v>3978</v>
      </c>
      <c r="C997" s="19" t="s">
        <v>4156</v>
      </c>
      <c r="D997" s="19" t="s">
        <v>4157</v>
      </c>
      <c r="E997" s="19" t="s">
        <v>4158</v>
      </c>
      <c r="F997" s="19" t="s">
        <v>4159</v>
      </c>
      <c r="G997" s="51" t="s">
        <v>4156</v>
      </c>
      <c r="H997" s="19">
        <v>3</v>
      </c>
      <c r="I997" s="19">
        <v>3</v>
      </c>
      <c r="J997" s="19" t="s">
        <v>47</v>
      </c>
      <c r="K997" s="19"/>
      <c r="L997" s="19"/>
      <c r="M997" s="19"/>
      <c r="N997" s="19">
        <v>25000</v>
      </c>
      <c r="O997" s="19"/>
      <c r="P997" s="19"/>
      <c r="Q997" s="19"/>
      <c r="R997" s="19"/>
      <c r="S997" s="19"/>
      <c r="T997" s="19"/>
      <c r="U997" s="19"/>
      <c r="V997" s="19"/>
      <c r="W997" s="19">
        <v>5157.25</v>
      </c>
      <c r="X997" s="19">
        <v>103000</v>
      </c>
      <c r="Y997" s="19">
        <f t="shared" si="158"/>
        <v>51900</v>
      </c>
      <c r="Z997" s="19">
        <v>51900</v>
      </c>
      <c r="AA997" s="19"/>
      <c r="AB997" s="19">
        <f t="shared" si="152"/>
        <v>133157.25</v>
      </c>
      <c r="AC997" s="19">
        <f t="shared" si="153"/>
        <v>81257.25</v>
      </c>
      <c r="AD997" s="19">
        <f t="shared" si="154"/>
        <v>27085.75</v>
      </c>
      <c r="AE997" s="19" t="s">
        <v>53</v>
      </c>
      <c r="AF997" s="25">
        <v>25757</v>
      </c>
      <c r="AG997" s="31">
        <f t="shared" si="155"/>
        <v>5.1587917847575403E-2</v>
      </c>
      <c r="AH997" t="e">
        <f ca="1">IF(_xlfn.XLOOKUP(D997,'参考（不要动）'!A:A,'参考（不要动）'!B:B)&lt;1,"无养老金")</f>
        <v>#NAME?</v>
      </c>
      <c r="AI997" t="e">
        <f>IF(_xlfn.XLOOKUP(D997,'参考（不要动）'!D:D,'参考（不要动）'!E:E)&lt;1,"无公益岗工资")</f>
        <v>#N/A</v>
      </c>
      <c r="AJ997" t="e">
        <f ca="1">IF(_xlfn.XLOOKUP(D997,'参考（不要动）'!G:G,'参考（不要动）'!H:H)&lt;1,"无其他工资")</f>
        <v>#NAME?</v>
      </c>
      <c r="AK997" t="e">
        <f>IF(_xlfn.XLOOKUP(D997,'参考（不要动）'!J:J,'参考（不要动）'!K:K)&lt;1,"无低保金")</f>
        <v>#N/A</v>
      </c>
      <c r="AL997" t="e">
        <f>IF(_xlfn.XLOOKUP(D997,'参考（不要动）'!M:M,'参考（不要动）'!N:N)&lt;1,"无五保金")</f>
        <v>#N/A</v>
      </c>
      <c r="AM997" t="e">
        <f>IF(_xlfn.XLOOKUP(D997,'参考（不要动）'!P:P,'参考（不要动）'!Q:Q)&lt;1,"无产业奖励2000元")</f>
        <v>#N/A</v>
      </c>
      <c r="AN997" t="e">
        <f>_xlfn.XLOOKUP(D997,'参考（不要动）'!S:S,'参考（不要动）'!W:W)</f>
        <v>#N/A</v>
      </c>
      <c r="AO997" t="str">
        <f t="shared" si="156"/>
        <v>合格</v>
      </c>
      <c r="AP997" s="31">
        <f t="shared" si="157"/>
        <v>0.50388349514563102</v>
      </c>
      <c r="AQ997" s="31" t="str">
        <f t="shared" si="150"/>
        <v>合格</v>
      </c>
    </row>
    <row r="998" spans="1:43" ht="15">
      <c r="A998" s="18">
        <v>996</v>
      </c>
      <c r="B998" s="19" t="s">
        <v>3978</v>
      </c>
      <c r="C998" s="19" t="s">
        <v>4160</v>
      </c>
      <c r="D998" s="19" t="s">
        <v>4161</v>
      </c>
      <c r="E998" s="19" t="s">
        <v>4162</v>
      </c>
      <c r="F998" s="19" t="s">
        <v>4163</v>
      </c>
      <c r="G998" s="51" t="s">
        <v>4160</v>
      </c>
      <c r="H998" s="19">
        <v>3</v>
      </c>
      <c r="I998" s="19">
        <v>3</v>
      </c>
      <c r="J998" s="19" t="s">
        <v>47</v>
      </c>
      <c r="K998" s="19"/>
      <c r="L998" s="19"/>
      <c r="M998" s="19">
        <v>15000</v>
      </c>
      <c r="N998" s="19">
        <v>3150</v>
      </c>
      <c r="O998" s="19"/>
      <c r="P998" s="19"/>
      <c r="Q998" s="19"/>
      <c r="R998" s="19"/>
      <c r="S998" s="19"/>
      <c r="T998" s="19"/>
      <c r="U998" s="19"/>
      <c r="V998" s="19"/>
      <c r="W998" s="19">
        <v>3690.9</v>
      </c>
      <c r="X998" s="19">
        <v>122500</v>
      </c>
      <c r="Y998" s="19">
        <f t="shared" si="158"/>
        <v>61000</v>
      </c>
      <c r="Z998" s="19">
        <v>61000</v>
      </c>
      <c r="AA998" s="19"/>
      <c r="AB998" s="19">
        <f t="shared" si="152"/>
        <v>144340.9</v>
      </c>
      <c r="AC998" s="19">
        <f t="shared" si="153"/>
        <v>83340.899999999994</v>
      </c>
      <c r="AD998" s="19">
        <f t="shared" si="154"/>
        <v>27780.3</v>
      </c>
      <c r="AE998" s="19" t="s">
        <v>53</v>
      </c>
      <c r="AF998" s="25">
        <v>24611.16</v>
      </c>
      <c r="AG998" s="30">
        <f t="shared" si="155"/>
        <v>0.12876841237877401</v>
      </c>
      <c r="AH998" t="e">
        <f ca="1">IF(_xlfn.XLOOKUP(D998,'参考（不要动）'!A:A,'参考（不要动）'!B:B)&lt;1,"无养老金")</f>
        <v>#NAME?</v>
      </c>
      <c r="AI998" t="e">
        <f>IF(_xlfn.XLOOKUP(D998,'参考（不要动）'!D:D,'参考（不要动）'!E:E)&lt;1,"无公益岗工资")</f>
        <v>#N/A</v>
      </c>
      <c r="AJ998" t="e">
        <f ca="1">IF(_xlfn.XLOOKUP(D998,'参考（不要动）'!G:G,'参考（不要动）'!H:H)&lt;1,"无其他工资")</f>
        <v>#NAME?</v>
      </c>
      <c r="AK998" t="e">
        <f>IF(_xlfn.XLOOKUP(D998,'参考（不要动）'!J:J,'参考（不要动）'!K:K)&lt;1,"无低保金")</f>
        <v>#N/A</v>
      </c>
      <c r="AL998" t="e">
        <f>IF(_xlfn.XLOOKUP(D998,'参考（不要动）'!M:M,'参考（不要动）'!N:N)&lt;1,"无五保金")</f>
        <v>#N/A</v>
      </c>
      <c r="AM998" t="e">
        <f>IF(_xlfn.XLOOKUP(D998,'参考（不要动）'!P:P,'参考（不要动）'!Q:Q)&lt;1,"无产业奖励2000元")</f>
        <v>#N/A</v>
      </c>
      <c r="AN998" t="e">
        <f>_xlfn.XLOOKUP(D998,'参考（不要动）'!S:S,'参考（不要动）'!W:W)</f>
        <v>#N/A</v>
      </c>
      <c r="AO998" t="str">
        <f t="shared" si="156"/>
        <v>合格</v>
      </c>
      <c r="AP998" s="31">
        <f t="shared" si="157"/>
        <v>0.49795918367346897</v>
      </c>
      <c r="AQ998" s="31" t="str">
        <f t="shared" ref="AQ998:AQ1061" si="159">IF(AP998&lt;0.2,"支出偏少",IF(AP998&gt;0.8,"支出偏大","合格"))</f>
        <v>合格</v>
      </c>
    </row>
    <row r="999" spans="1:43" ht="15">
      <c r="A999" s="18">
        <v>997</v>
      </c>
      <c r="B999" s="19" t="s">
        <v>3978</v>
      </c>
      <c r="C999" s="19" t="s">
        <v>4164</v>
      </c>
      <c r="D999" s="19" t="s">
        <v>4165</v>
      </c>
      <c r="E999" s="19" t="s">
        <v>4166</v>
      </c>
      <c r="F999" s="19" t="s">
        <v>4167</v>
      </c>
      <c r="G999" s="51" t="s">
        <v>4164</v>
      </c>
      <c r="H999" s="19">
        <v>3</v>
      </c>
      <c r="I999" s="19">
        <v>3</v>
      </c>
      <c r="J999" s="19" t="s">
        <v>47</v>
      </c>
      <c r="K999" s="19"/>
      <c r="L999" s="19">
        <v>8760</v>
      </c>
      <c r="M999" s="19">
        <v>68760</v>
      </c>
      <c r="N999" s="19">
        <v>2450</v>
      </c>
      <c r="O999" s="19"/>
      <c r="P999" s="19"/>
      <c r="Q999" s="19"/>
      <c r="R999" s="19"/>
      <c r="S999" s="19"/>
      <c r="T999" s="19"/>
      <c r="U999" s="19"/>
      <c r="V999" s="19"/>
      <c r="W999" s="19">
        <v>1820.43</v>
      </c>
      <c r="X999" s="19">
        <v>17000</v>
      </c>
      <c r="Y999" s="19">
        <f t="shared" si="158"/>
        <v>6500</v>
      </c>
      <c r="Z999" s="19">
        <v>6500</v>
      </c>
      <c r="AA999" s="19"/>
      <c r="AB999" s="19">
        <f t="shared" si="152"/>
        <v>98790.43</v>
      </c>
      <c r="AC999" s="19">
        <f t="shared" si="153"/>
        <v>92290.43</v>
      </c>
      <c r="AD999" s="19">
        <f t="shared" si="154"/>
        <v>30763.476666666698</v>
      </c>
      <c r="AE999" s="19" t="s">
        <v>48</v>
      </c>
      <c r="AF999" s="25">
        <v>26635.67</v>
      </c>
      <c r="AG999" s="30">
        <f t="shared" si="155"/>
        <v>0.15497288660907299</v>
      </c>
      <c r="AH999" t="e">
        <f ca="1">IF(_xlfn.XLOOKUP(D999,'参考（不要动）'!A:A,'参考（不要动）'!B:B)&lt;1,"无养老金")</f>
        <v>#NAME?</v>
      </c>
      <c r="AI999" t="b">
        <f>IF(_xlfn.XLOOKUP(D999,'参考（不要动）'!D:D,'参考（不要动）'!E:E)&lt;1,"无公益岗工资")</f>
        <v>0</v>
      </c>
      <c r="AJ999" t="e">
        <f ca="1">IF(_xlfn.XLOOKUP(D999,'参考（不要动）'!G:G,'参考（不要动）'!H:H)&lt;1,"无其他工资")</f>
        <v>#NAME?</v>
      </c>
      <c r="AK999" t="e">
        <f>IF(_xlfn.XLOOKUP(D999,'参考（不要动）'!J:J,'参考（不要动）'!K:K)&lt;1,"无低保金")</f>
        <v>#N/A</v>
      </c>
      <c r="AL999" t="e">
        <f>IF(_xlfn.XLOOKUP(D999,'参考（不要动）'!M:M,'参考（不要动）'!N:N)&lt;1,"无五保金")</f>
        <v>#N/A</v>
      </c>
      <c r="AM999" t="e">
        <f>IF(_xlfn.XLOOKUP(D999,'参考（不要动）'!P:P,'参考（不要动）'!Q:Q)&lt;1,"无产业奖励2000元")</f>
        <v>#N/A</v>
      </c>
      <c r="AN999" t="e">
        <f>_xlfn.XLOOKUP(D999,'参考（不要动）'!S:S,'参考（不要动）'!W:W)</f>
        <v>#N/A</v>
      </c>
      <c r="AO999" t="str">
        <f t="shared" si="156"/>
        <v>合格</v>
      </c>
      <c r="AP999" s="31">
        <f t="shared" si="157"/>
        <v>0.38235294117647101</v>
      </c>
      <c r="AQ999" s="31" t="str">
        <f t="shared" si="159"/>
        <v>合格</v>
      </c>
    </row>
    <row r="1000" spans="1:43" ht="15">
      <c r="A1000" s="18">
        <v>998</v>
      </c>
      <c r="B1000" s="19" t="s">
        <v>3978</v>
      </c>
      <c r="C1000" s="19" t="s">
        <v>4168</v>
      </c>
      <c r="D1000" s="19" t="s">
        <v>4169</v>
      </c>
      <c r="E1000" s="19" t="s">
        <v>4170</v>
      </c>
      <c r="F1000" s="19" t="s">
        <v>4171</v>
      </c>
      <c r="G1000" s="51" t="s">
        <v>4168</v>
      </c>
      <c r="H1000" s="19">
        <v>4</v>
      </c>
      <c r="I1000" s="19">
        <v>4</v>
      </c>
      <c r="J1000" s="19" t="s">
        <v>47</v>
      </c>
      <c r="K1000" s="19"/>
      <c r="L1000" s="19"/>
      <c r="M1000" s="19"/>
      <c r="N1000" s="19">
        <v>7000</v>
      </c>
      <c r="O1000" s="19"/>
      <c r="P1000" s="19"/>
      <c r="Q1000" s="19"/>
      <c r="R1000" s="19">
        <v>1980</v>
      </c>
      <c r="S1000" s="19"/>
      <c r="T1000" s="19"/>
      <c r="U1000" s="19"/>
      <c r="V1000" s="19"/>
      <c r="W1000" s="19">
        <v>3487.43</v>
      </c>
      <c r="X1000" s="19">
        <v>146000</v>
      </c>
      <c r="Y1000" s="19">
        <f t="shared" si="158"/>
        <v>55000</v>
      </c>
      <c r="Z1000" s="19">
        <v>55000</v>
      </c>
      <c r="AA1000" s="19"/>
      <c r="AB1000" s="19">
        <f t="shared" si="152"/>
        <v>158467.43</v>
      </c>
      <c r="AC1000" s="19">
        <f t="shared" si="153"/>
        <v>103467.43</v>
      </c>
      <c r="AD1000" s="19">
        <f t="shared" si="154"/>
        <v>25866.857499999998</v>
      </c>
      <c r="AE1000" s="19" t="s">
        <v>53</v>
      </c>
      <c r="AF1000" s="25">
        <v>24417.63</v>
      </c>
      <c r="AG1000" s="31">
        <f t="shared" si="155"/>
        <v>5.9351685646805097E-2</v>
      </c>
      <c r="AH1000" t="e">
        <f ca="1">IF(_xlfn.XLOOKUP(D1000,'参考（不要动）'!A:A,'参考（不要动）'!B:B)&lt;1,"无养老金")</f>
        <v>#NAME?</v>
      </c>
      <c r="AI1000" t="e">
        <f>IF(_xlfn.XLOOKUP(D1000,'参考（不要动）'!D:D,'参考（不要动）'!E:E)&lt;1,"无公益岗工资")</f>
        <v>#N/A</v>
      </c>
      <c r="AJ1000" t="e">
        <f ca="1">IF(_xlfn.XLOOKUP(D1000,'参考（不要动）'!G:G,'参考（不要动）'!H:H)&lt;1,"无其他工资")</f>
        <v>#NAME?</v>
      </c>
      <c r="AK1000" t="e">
        <f>IF(_xlfn.XLOOKUP(D1000,'参考（不要动）'!J:J,'参考（不要动）'!K:K)&lt;1,"无低保金")</f>
        <v>#N/A</v>
      </c>
      <c r="AL1000" t="e">
        <f>IF(_xlfn.XLOOKUP(D1000,'参考（不要动）'!M:M,'参考（不要动）'!N:N)&lt;1,"无五保金")</f>
        <v>#N/A</v>
      </c>
      <c r="AM1000" t="e">
        <f>IF(_xlfn.XLOOKUP(D1000,'参考（不要动）'!P:P,'参考（不要动）'!Q:Q)&lt;1,"无产业奖励2000元")</f>
        <v>#N/A</v>
      </c>
      <c r="AN1000" t="e">
        <f>_xlfn.XLOOKUP(D1000,'参考（不要动）'!S:S,'参考（不要动）'!W:W)</f>
        <v>#N/A</v>
      </c>
      <c r="AO1000" t="str">
        <f t="shared" si="156"/>
        <v>合格</v>
      </c>
      <c r="AP1000" s="31">
        <f t="shared" si="157"/>
        <v>0.37671232876712302</v>
      </c>
      <c r="AQ1000" s="31" t="str">
        <f t="shared" si="159"/>
        <v>合格</v>
      </c>
    </row>
    <row r="1001" spans="1:43" ht="15">
      <c r="A1001" s="18">
        <v>999</v>
      </c>
      <c r="B1001" s="19" t="s">
        <v>3978</v>
      </c>
      <c r="C1001" s="19" t="s">
        <v>4172</v>
      </c>
      <c r="D1001" s="19" t="s">
        <v>4173</v>
      </c>
      <c r="E1001" s="19" t="s">
        <v>4174</v>
      </c>
      <c r="F1001" s="19" t="s">
        <v>4175</v>
      </c>
      <c r="G1001" s="51" t="s">
        <v>4176</v>
      </c>
      <c r="H1001" s="19">
        <v>1</v>
      </c>
      <c r="I1001" s="19">
        <v>1</v>
      </c>
      <c r="J1001" s="19" t="s">
        <v>47</v>
      </c>
      <c r="K1001" s="19"/>
      <c r="L1001" s="19"/>
      <c r="M1001" s="19"/>
      <c r="N1001" s="19">
        <v>12000</v>
      </c>
      <c r="O1001" s="19"/>
      <c r="P1001" s="19">
        <v>3845</v>
      </c>
      <c r="Q1001" s="19"/>
      <c r="R1001" s="19"/>
      <c r="S1001" s="19"/>
      <c r="T1001" s="19"/>
      <c r="U1001" s="19"/>
      <c r="V1001" s="19"/>
      <c r="W1001" s="19">
        <v>12409.53</v>
      </c>
      <c r="X1001" s="19">
        <v>5000</v>
      </c>
      <c r="Y1001" s="19">
        <f t="shared" si="158"/>
        <v>2500</v>
      </c>
      <c r="Z1001" s="19">
        <v>2500</v>
      </c>
      <c r="AA1001" s="19"/>
      <c r="AB1001" s="19">
        <f t="shared" si="152"/>
        <v>33254.53</v>
      </c>
      <c r="AC1001" s="19">
        <f t="shared" si="153"/>
        <v>30754.53</v>
      </c>
      <c r="AD1001" s="19">
        <f t="shared" si="154"/>
        <v>30754.53</v>
      </c>
      <c r="AE1001" s="19" t="s">
        <v>53</v>
      </c>
      <c r="AF1001" s="25">
        <v>28057</v>
      </c>
      <c r="AG1001" s="30">
        <f t="shared" si="155"/>
        <v>9.6144634137648302E-2</v>
      </c>
      <c r="AH1001" t="e">
        <f ca="1">IF(_xlfn.XLOOKUP(D1001,'参考（不要动）'!A:A,'参考（不要动）'!B:B)&lt;1,"无养老金")</f>
        <v>#NAME?</v>
      </c>
      <c r="AI1001" t="e">
        <f>IF(_xlfn.XLOOKUP(D1001,'参考（不要动）'!D:D,'参考（不要动）'!E:E)&lt;1,"无公益岗工资")</f>
        <v>#N/A</v>
      </c>
      <c r="AJ1001" t="e">
        <f ca="1">IF(_xlfn.XLOOKUP(D1001,'参考（不要动）'!G:G,'参考（不要动）'!H:H)&lt;1,"无其他工资")</f>
        <v>#NAME?</v>
      </c>
      <c r="AK1001" t="b">
        <f>IF(_xlfn.XLOOKUP(D1001,'参考（不要动）'!J:J,'参考（不要动）'!K:K)&lt;1,"无低保金")</f>
        <v>0</v>
      </c>
      <c r="AL1001" t="e">
        <f>IF(_xlfn.XLOOKUP(D1001,'参考（不要动）'!M:M,'参考（不要动）'!N:N)&lt;1,"无五保金")</f>
        <v>#N/A</v>
      </c>
      <c r="AM1001" t="e">
        <f>IF(_xlfn.XLOOKUP(D1001,'参考（不要动）'!P:P,'参考（不要动）'!Q:Q)&lt;1,"无产业奖励2000元")</f>
        <v>#N/A</v>
      </c>
      <c r="AN1001" t="e">
        <f>_xlfn.XLOOKUP(D1001,'参考（不要动）'!S:S,'参考（不要动）'!W:W)</f>
        <v>#N/A</v>
      </c>
      <c r="AO1001" t="str">
        <f t="shared" si="156"/>
        <v>合格</v>
      </c>
      <c r="AP1001" s="31">
        <f t="shared" si="157"/>
        <v>0.5</v>
      </c>
      <c r="AQ1001" s="31" t="str">
        <f t="shared" si="159"/>
        <v>合格</v>
      </c>
    </row>
    <row r="1002" spans="1:43" ht="15">
      <c r="A1002" s="18">
        <v>1000</v>
      </c>
      <c r="B1002" s="19" t="s">
        <v>3978</v>
      </c>
      <c r="C1002" s="19" t="s">
        <v>4177</v>
      </c>
      <c r="D1002" s="19" t="s">
        <v>4178</v>
      </c>
      <c r="E1002" s="19" t="s">
        <v>4179</v>
      </c>
      <c r="F1002" s="19" t="s">
        <v>4180</v>
      </c>
      <c r="G1002" s="51" t="s">
        <v>4177</v>
      </c>
      <c r="H1002" s="19">
        <v>3</v>
      </c>
      <c r="I1002" s="19">
        <v>3</v>
      </c>
      <c r="J1002" s="19" t="s">
        <v>47</v>
      </c>
      <c r="K1002" s="19"/>
      <c r="L1002" s="19"/>
      <c r="M1002" s="19">
        <v>65000</v>
      </c>
      <c r="N1002" s="19">
        <v>6000</v>
      </c>
      <c r="O1002" s="19"/>
      <c r="P1002" s="19"/>
      <c r="Q1002" s="19"/>
      <c r="R1002" s="19"/>
      <c r="S1002" s="19"/>
      <c r="T1002" s="19"/>
      <c r="U1002" s="19"/>
      <c r="V1002" s="19"/>
      <c r="W1002" s="19">
        <v>5550.9</v>
      </c>
      <c r="X1002" s="19">
        <v>43800</v>
      </c>
      <c r="Y1002" s="19">
        <f t="shared" si="158"/>
        <v>13000</v>
      </c>
      <c r="Z1002" s="19">
        <v>13000</v>
      </c>
      <c r="AA1002" s="19"/>
      <c r="AB1002" s="19">
        <f t="shared" si="152"/>
        <v>120350.9</v>
      </c>
      <c r="AC1002" s="19">
        <f t="shared" si="153"/>
        <v>107350.9</v>
      </c>
      <c r="AD1002" s="19">
        <f t="shared" si="154"/>
        <v>35783.633333333302</v>
      </c>
      <c r="AE1002" s="19" t="s">
        <v>53</v>
      </c>
      <c r="AF1002" s="25">
        <v>32376.05</v>
      </c>
      <c r="AG1002" s="30">
        <f t="shared" si="155"/>
        <v>0.105250125735947</v>
      </c>
      <c r="AH1002" t="e">
        <f ca="1">IF(_xlfn.XLOOKUP(D1002,'参考（不要动）'!A:A,'参考（不要动）'!B:B)&lt;1,"无养老金")</f>
        <v>#NAME?</v>
      </c>
      <c r="AI1002" t="e">
        <f>IF(_xlfn.XLOOKUP(D1002,'参考（不要动）'!D:D,'参考（不要动）'!E:E)&lt;1,"无公益岗工资")</f>
        <v>#N/A</v>
      </c>
      <c r="AJ1002" t="e">
        <f ca="1">IF(_xlfn.XLOOKUP(D1002,'参考（不要动）'!G:G,'参考（不要动）'!H:H)&lt;1,"无其他工资")</f>
        <v>#NAME?</v>
      </c>
      <c r="AK1002" t="e">
        <f>IF(_xlfn.XLOOKUP(D1002,'参考（不要动）'!J:J,'参考（不要动）'!K:K)&lt;1,"无低保金")</f>
        <v>#N/A</v>
      </c>
      <c r="AL1002" t="e">
        <f>IF(_xlfn.XLOOKUP(D1002,'参考（不要动）'!M:M,'参考（不要动）'!N:N)&lt;1,"无五保金")</f>
        <v>#N/A</v>
      </c>
      <c r="AM1002" t="e">
        <f>IF(_xlfn.XLOOKUP(D1002,'参考（不要动）'!P:P,'参考（不要动）'!Q:Q)&lt;1,"无产业奖励2000元")</f>
        <v>#N/A</v>
      </c>
      <c r="AN1002" t="e">
        <f>_xlfn.XLOOKUP(D1002,'参考（不要动）'!S:S,'参考（不要动）'!W:W)</f>
        <v>#N/A</v>
      </c>
      <c r="AO1002" t="str">
        <f t="shared" si="156"/>
        <v>合格</v>
      </c>
      <c r="AP1002" s="31">
        <f t="shared" si="157"/>
        <v>0.29680365296803701</v>
      </c>
      <c r="AQ1002" s="31" t="str">
        <f t="shared" si="159"/>
        <v>合格</v>
      </c>
    </row>
    <row r="1003" spans="1:43" ht="15">
      <c r="A1003" s="18">
        <v>1001</v>
      </c>
      <c r="B1003" s="19" t="s">
        <v>3978</v>
      </c>
      <c r="C1003" s="19" t="s">
        <v>4181</v>
      </c>
      <c r="D1003" s="19" t="s">
        <v>4182</v>
      </c>
      <c r="E1003" s="19" t="s">
        <v>4183</v>
      </c>
      <c r="F1003" s="19" t="s">
        <v>4184</v>
      </c>
      <c r="G1003" s="51" t="s">
        <v>4181</v>
      </c>
      <c r="H1003" s="19">
        <v>3</v>
      </c>
      <c r="I1003" s="19">
        <v>3</v>
      </c>
      <c r="J1003" s="19" t="s">
        <v>47</v>
      </c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>
        <v>2389.36</v>
      </c>
      <c r="X1003" s="19">
        <v>165300</v>
      </c>
      <c r="Y1003" s="19">
        <f t="shared" si="158"/>
        <v>67500</v>
      </c>
      <c r="Z1003" s="19">
        <v>67500</v>
      </c>
      <c r="AA1003" s="19"/>
      <c r="AB1003" s="19">
        <f t="shared" si="152"/>
        <v>167689.35999999999</v>
      </c>
      <c r="AC1003" s="19">
        <f t="shared" si="153"/>
        <v>100189.36</v>
      </c>
      <c r="AD1003" s="19">
        <f t="shared" si="154"/>
        <v>33396.453333333302</v>
      </c>
      <c r="AE1003" s="19" t="s">
        <v>53</v>
      </c>
      <c r="AF1003" s="25">
        <v>32490.71</v>
      </c>
      <c r="AG1003" s="31">
        <f t="shared" si="155"/>
        <v>2.7876994172589702E-2</v>
      </c>
      <c r="AH1003" t="e">
        <f ca="1">IF(_xlfn.XLOOKUP(D1003,'参考（不要动）'!A:A,'参考（不要动）'!B:B)&lt;1,"无养老金")</f>
        <v>#NAME?</v>
      </c>
      <c r="AI1003" t="e">
        <f>IF(_xlfn.XLOOKUP(D1003,'参考（不要动）'!D:D,'参考（不要动）'!E:E)&lt;1,"无公益岗工资")</f>
        <v>#N/A</v>
      </c>
      <c r="AJ1003" t="e">
        <f ca="1">IF(_xlfn.XLOOKUP(D1003,'参考（不要动）'!G:G,'参考（不要动）'!H:H)&lt;1,"无其他工资")</f>
        <v>#NAME?</v>
      </c>
      <c r="AK1003" t="e">
        <f>IF(_xlfn.XLOOKUP(D1003,'参考（不要动）'!J:J,'参考（不要动）'!K:K)&lt;1,"无低保金")</f>
        <v>#N/A</v>
      </c>
      <c r="AL1003" t="e">
        <f>IF(_xlfn.XLOOKUP(D1003,'参考（不要动）'!M:M,'参考（不要动）'!N:N)&lt;1,"无五保金")</f>
        <v>#N/A</v>
      </c>
      <c r="AM1003" t="e">
        <f>IF(_xlfn.XLOOKUP(D1003,'参考（不要动）'!P:P,'参考（不要动）'!Q:Q)&lt;1,"无产业奖励2000元")</f>
        <v>#N/A</v>
      </c>
      <c r="AN1003" t="e">
        <f>_xlfn.XLOOKUP(D1003,'参考（不要动）'!S:S,'参考（不要动）'!W:W)</f>
        <v>#N/A</v>
      </c>
      <c r="AO1003" t="str">
        <f t="shared" si="156"/>
        <v>合格</v>
      </c>
      <c r="AP1003" s="31">
        <f t="shared" si="157"/>
        <v>0.40834845735027198</v>
      </c>
      <c r="AQ1003" s="31" t="str">
        <f t="shared" si="159"/>
        <v>合格</v>
      </c>
    </row>
    <row r="1004" spans="1:43" ht="15">
      <c r="A1004" s="18">
        <v>1002</v>
      </c>
      <c r="B1004" s="19" t="s">
        <v>3978</v>
      </c>
      <c r="C1004" s="19" t="s">
        <v>4185</v>
      </c>
      <c r="D1004" s="19" t="s">
        <v>4186</v>
      </c>
      <c r="E1004" s="19" t="s">
        <v>4187</v>
      </c>
      <c r="F1004" s="19" t="s">
        <v>4188</v>
      </c>
      <c r="G1004" s="51" t="s">
        <v>4185</v>
      </c>
      <c r="H1004" s="19">
        <v>2</v>
      </c>
      <c r="I1004" s="19">
        <v>2</v>
      </c>
      <c r="J1004" s="19" t="s">
        <v>47</v>
      </c>
      <c r="K1004" s="19"/>
      <c r="L1004" s="19"/>
      <c r="M1004" s="19"/>
      <c r="N1004" s="19">
        <v>6580</v>
      </c>
      <c r="O1004" s="19"/>
      <c r="P1004" s="19">
        <v>6310</v>
      </c>
      <c r="Q1004" s="19"/>
      <c r="R1004" s="19">
        <v>3720</v>
      </c>
      <c r="S1004" s="19"/>
      <c r="T1004" s="19"/>
      <c r="U1004" s="19"/>
      <c r="V1004" s="19"/>
      <c r="W1004" s="19">
        <v>16752.97</v>
      </c>
      <c r="X1004" s="19">
        <v>31500</v>
      </c>
      <c r="Y1004" s="19">
        <f t="shared" si="158"/>
        <v>20000</v>
      </c>
      <c r="Z1004" s="19">
        <v>20000</v>
      </c>
      <c r="AA1004" s="19"/>
      <c r="AB1004" s="19">
        <f t="shared" si="152"/>
        <v>64862.97</v>
      </c>
      <c r="AC1004" s="19">
        <f t="shared" si="153"/>
        <v>44862.97</v>
      </c>
      <c r="AD1004" s="19">
        <f t="shared" si="154"/>
        <v>22431.485000000001</v>
      </c>
      <c r="AE1004" s="19" t="s">
        <v>53</v>
      </c>
      <c r="AF1004" s="25">
        <v>15894.43</v>
      </c>
      <c r="AG1004" s="32">
        <f t="shared" si="155"/>
        <v>0.41127961178853201</v>
      </c>
      <c r="AH1004" t="e">
        <f ca="1">IF(_xlfn.XLOOKUP(D1004,'参考（不要动）'!A:A,'参考（不要动）'!B:B)&lt;1,"无养老金")</f>
        <v>#NAME?</v>
      </c>
      <c r="AI1004" t="e">
        <f>IF(_xlfn.XLOOKUP(D1004,'参考（不要动）'!D:D,'参考（不要动）'!E:E)&lt;1,"无公益岗工资")</f>
        <v>#N/A</v>
      </c>
      <c r="AJ1004" t="e">
        <f ca="1">IF(_xlfn.XLOOKUP(D1004,'参考（不要动）'!G:G,'参考（不要动）'!H:H)&lt;1,"无其他工资")</f>
        <v>#NAME?</v>
      </c>
      <c r="AK1004" t="b">
        <f>IF(_xlfn.XLOOKUP(D1004,'参考（不要动）'!J:J,'参考（不要动）'!K:K)&lt;1,"无低保金")</f>
        <v>0</v>
      </c>
      <c r="AL1004" t="e">
        <f>IF(_xlfn.XLOOKUP(D1004,'参考（不要动）'!M:M,'参考（不要动）'!N:N)&lt;1,"无五保金")</f>
        <v>#N/A</v>
      </c>
      <c r="AM1004" t="e">
        <f>IF(_xlfn.XLOOKUP(D1004,'参考（不要动）'!P:P,'参考（不要动）'!Q:Q)&lt;1,"无产业奖励2000元")</f>
        <v>#N/A</v>
      </c>
      <c r="AN1004" t="e">
        <f>_xlfn.XLOOKUP(D1004,'参考（不要动）'!S:S,'参考（不要动）'!W:W)</f>
        <v>#N/A</v>
      </c>
      <c r="AO1004" t="str">
        <f t="shared" si="156"/>
        <v>合格</v>
      </c>
      <c r="AP1004" s="31">
        <f t="shared" si="157"/>
        <v>0.634920634920635</v>
      </c>
      <c r="AQ1004" s="31" t="str">
        <f t="shared" si="159"/>
        <v>合格</v>
      </c>
    </row>
    <row r="1005" spans="1:43" ht="15">
      <c r="A1005" s="18">
        <v>1003</v>
      </c>
      <c r="B1005" s="19" t="s">
        <v>3978</v>
      </c>
      <c r="C1005" s="19" t="s">
        <v>4189</v>
      </c>
      <c r="D1005" s="19" t="s">
        <v>4190</v>
      </c>
      <c r="E1005" s="19" t="s">
        <v>4191</v>
      </c>
      <c r="F1005" s="19" t="s">
        <v>4192</v>
      </c>
      <c r="G1005" s="51" t="s">
        <v>4189</v>
      </c>
      <c r="H1005" s="19">
        <v>5</v>
      </c>
      <c r="I1005" s="19">
        <v>5</v>
      </c>
      <c r="J1005" s="19" t="s">
        <v>47</v>
      </c>
      <c r="K1005" s="19"/>
      <c r="L1005" s="19"/>
      <c r="M1005" s="19">
        <v>48000</v>
      </c>
      <c r="N1005" s="19"/>
      <c r="O1005" s="19"/>
      <c r="P1005" s="19">
        <v>6490</v>
      </c>
      <c r="Q1005" s="19"/>
      <c r="R1005" s="19">
        <v>3960</v>
      </c>
      <c r="S1005" s="19"/>
      <c r="T1005" s="19"/>
      <c r="U1005" s="19"/>
      <c r="V1005" s="19"/>
      <c r="W1005" s="19">
        <v>15330.9</v>
      </c>
      <c r="X1005" s="19">
        <v>22000</v>
      </c>
      <c r="Y1005" s="19">
        <f t="shared" si="158"/>
        <v>10100</v>
      </c>
      <c r="Z1005" s="19">
        <v>10100</v>
      </c>
      <c r="AA1005" s="19"/>
      <c r="AB1005" s="19">
        <f t="shared" si="152"/>
        <v>95780.9</v>
      </c>
      <c r="AC1005" s="19">
        <f t="shared" si="153"/>
        <v>85680.9</v>
      </c>
      <c r="AD1005" s="19">
        <f t="shared" si="154"/>
        <v>17136.18</v>
      </c>
      <c r="AE1005" s="19" t="s">
        <v>53</v>
      </c>
      <c r="AF1005" s="25">
        <v>15006.18</v>
      </c>
      <c r="AG1005" s="30">
        <f t="shared" si="155"/>
        <v>0.14194152009372099</v>
      </c>
      <c r="AH1005" t="e">
        <f ca="1">IF(_xlfn.XLOOKUP(D1005,'参考（不要动）'!A:A,'参考（不要动）'!B:B)&lt;1,"无养老金")</f>
        <v>#NAME?</v>
      </c>
      <c r="AI1005" t="e">
        <f>IF(_xlfn.XLOOKUP(D1005,'参考（不要动）'!D:D,'参考（不要动）'!E:E)&lt;1,"无公益岗工资")</f>
        <v>#N/A</v>
      </c>
      <c r="AJ1005" t="e">
        <f ca="1">IF(_xlfn.XLOOKUP(D1005,'参考（不要动）'!G:G,'参考（不要动）'!H:H)&lt;1,"无其他工资")</f>
        <v>#NAME?</v>
      </c>
      <c r="AK1005" t="b">
        <f>IF(_xlfn.XLOOKUP(D1005,'参考（不要动）'!J:J,'参考（不要动）'!K:K)&lt;1,"无低保金")</f>
        <v>0</v>
      </c>
      <c r="AL1005" t="e">
        <f>IF(_xlfn.XLOOKUP(D1005,'参考（不要动）'!M:M,'参考（不要动）'!N:N)&lt;1,"无五保金")</f>
        <v>#N/A</v>
      </c>
      <c r="AM1005" t="e">
        <f>IF(_xlfn.XLOOKUP(D1005,'参考（不要动）'!P:P,'参考（不要动）'!Q:Q)&lt;1,"无产业奖励2000元")</f>
        <v>#N/A</v>
      </c>
      <c r="AN1005" t="e">
        <f>_xlfn.XLOOKUP(D1005,'参考（不要动）'!S:S,'参考（不要动）'!W:W)</f>
        <v>#N/A</v>
      </c>
      <c r="AO1005" s="36" t="str">
        <f t="shared" si="156"/>
        <v>合格</v>
      </c>
      <c r="AP1005" s="31">
        <f t="shared" si="157"/>
        <v>0.45909090909090899</v>
      </c>
      <c r="AQ1005" s="31" t="str">
        <f t="shared" si="159"/>
        <v>合格</v>
      </c>
    </row>
    <row r="1006" spans="1:43" ht="15">
      <c r="A1006" s="18">
        <v>1004</v>
      </c>
      <c r="B1006" s="19" t="s">
        <v>3978</v>
      </c>
      <c r="C1006" s="19" t="s">
        <v>4193</v>
      </c>
      <c r="D1006" s="19" t="s">
        <v>4194</v>
      </c>
      <c r="E1006" s="19" t="s">
        <v>4195</v>
      </c>
      <c r="F1006" s="19" t="s">
        <v>4196</v>
      </c>
      <c r="G1006" s="51" t="s">
        <v>4193</v>
      </c>
      <c r="H1006" s="19">
        <v>6</v>
      </c>
      <c r="I1006" s="19">
        <v>6</v>
      </c>
      <c r="J1006" s="19" t="s">
        <v>47</v>
      </c>
      <c r="K1006" s="19"/>
      <c r="L1006" s="19"/>
      <c r="M1006" s="19">
        <v>96000</v>
      </c>
      <c r="N1006" s="19"/>
      <c r="O1006" s="19"/>
      <c r="P1006" s="19">
        <v>3245</v>
      </c>
      <c r="Q1006" s="19"/>
      <c r="R1006" s="19">
        <v>1860</v>
      </c>
      <c r="S1006" s="19"/>
      <c r="T1006" s="19"/>
      <c r="U1006" s="19"/>
      <c r="V1006" s="19"/>
      <c r="W1006" s="19">
        <v>11531.5</v>
      </c>
      <c r="X1006" s="19">
        <v>111000</v>
      </c>
      <c r="Y1006" s="19">
        <f t="shared" si="158"/>
        <v>43800</v>
      </c>
      <c r="Z1006" s="19">
        <v>43800</v>
      </c>
      <c r="AA1006" s="19"/>
      <c r="AB1006" s="19">
        <f t="shared" si="152"/>
        <v>223636.5</v>
      </c>
      <c r="AC1006" s="19">
        <f t="shared" si="153"/>
        <v>179836.5</v>
      </c>
      <c r="AD1006" s="19">
        <f t="shared" si="154"/>
        <v>29972.75</v>
      </c>
      <c r="AE1006" s="19" t="s">
        <v>53</v>
      </c>
      <c r="AF1006" s="25">
        <v>27343.59</v>
      </c>
      <c r="AG1006" s="30">
        <f t="shared" si="155"/>
        <v>9.6152699773511804E-2</v>
      </c>
      <c r="AH1006" t="e">
        <f ca="1">IF(_xlfn.XLOOKUP(D1006,'参考（不要动）'!A:A,'参考（不要动）'!B:B)&lt;1,"无养老金")</f>
        <v>#NAME?</v>
      </c>
      <c r="AI1006" t="e">
        <f>IF(_xlfn.XLOOKUP(D1006,'参考（不要动）'!D:D,'参考（不要动）'!E:E)&lt;1,"无公益岗工资")</f>
        <v>#N/A</v>
      </c>
      <c r="AJ1006" t="e">
        <f ca="1">IF(_xlfn.XLOOKUP(D1006,'参考（不要动）'!G:G,'参考（不要动）'!H:H)&lt;1,"无其他工资")</f>
        <v>#NAME?</v>
      </c>
      <c r="AK1006" t="b">
        <f>IF(_xlfn.XLOOKUP(D1006,'参考（不要动）'!J:J,'参考（不要动）'!K:K)&lt;1,"无低保金")</f>
        <v>0</v>
      </c>
      <c r="AL1006" t="e">
        <f>IF(_xlfn.XLOOKUP(D1006,'参考（不要动）'!M:M,'参考（不要动）'!N:N)&lt;1,"无五保金")</f>
        <v>#N/A</v>
      </c>
      <c r="AM1006" t="e">
        <f>IF(_xlfn.XLOOKUP(D1006,'参考（不要动）'!P:P,'参考（不要动）'!Q:Q)&lt;1,"无产业奖励2000元")</f>
        <v>#N/A</v>
      </c>
      <c r="AN1006" t="e">
        <f>_xlfn.XLOOKUP(D1006,'参考（不要动）'!S:S,'参考（不要动）'!W:W)</f>
        <v>#N/A</v>
      </c>
      <c r="AO1006" t="str">
        <f t="shared" si="156"/>
        <v>合格</v>
      </c>
      <c r="AP1006" s="31">
        <f t="shared" si="157"/>
        <v>0.39459459459459501</v>
      </c>
      <c r="AQ1006" s="31" t="str">
        <f t="shared" si="159"/>
        <v>合格</v>
      </c>
    </row>
    <row r="1007" spans="1:43" ht="15">
      <c r="A1007" s="18">
        <v>1005</v>
      </c>
      <c r="B1007" s="19" t="s">
        <v>3978</v>
      </c>
      <c r="C1007" s="19" t="s">
        <v>4197</v>
      </c>
      <c r="D1007" s="19" t="s">
        <v>4198</v>
      </c>
      <c r="E1007" s="19" t="s">
        <v>4199</v>
      </c>
      <c r="F1007" s="19" t="s">
        <v>4200</v>
      </c>
      <c r="G1007" s="51" t="s">
        <v>4197</v>
      </c>
      <c r="H1007" s="19">
        <v>3</v>
      </c>
      <c r="I1007" s="19">
        <v>3</v>
      </c>
      <c r="J1007" s="19" t="s">
        <v>47</v>
      </c>
      <c r="K1007" s="19"/>
      <c r="L1007" s="19">
        <v>8760</v>
      </c>
      <c r="M1007" s="19">
        <v>8760</v>
      </c>
      <c r="N1007" s="19">
        <v>5000</v>
      </c>
      <c r="O1007" s="19"/>
      <c r="P1007" s="19"/>
      <c r="Q1007" s="19"/>
      <c r="R1007" s="19"/>
      <c r="S1007" s="19"/>
      <c r="T1007" s="19"/>
      <c r="U1007" s="19"/>
      <c r="V1007" s="19"/>
      <c r="W1007" s="19">
        <v>2222.38</v>
      </c>
      <c r="X1007" s="19">
        <v>109000</v>
      </c>
      <c r="Y1007" s="19">
        <f t="shared" si="158"/>
        <v>50000</v>
      </c>
      <c r="Z1007" s="19">
        <v>50000</v>
      </c>
      <c r="AA1007" s="19"/>
      <c r="AB1007" s="19">
        <f t="shared" si="152"/>
        <v>133742.38</v>
      </c>
      <c r="AC1007" s="19">
        <f t="shared" si="153"/>
        <v>83742.38</v>
      </c>
      <c r="AD1007" s="19">
        <f t="shared" si="154"/>
        <v>27914.1266666667</v>
      </c>
      <c r="AE1007" s="19" t="s">
        <v>48</v>
      </c>
      <c r="AF1007" s="25">
        <v>24070.240000000002</v>
      </c>
      <c r="AG1007" s="30">
        <f t="shared" si="155"/>
        <v>0.15969457166470699</v>
      </c>
      <c r="AH1007" t="e">
        <f ca="1">IF(_xlfn.XLOOKUP(D1007,'参考（不要动）'!A:A,'参考（不要动）'!B:B)&lt;1,"无养老金")</f>
        <v>#NAME?</v>
      </c>
      <c r="AI1007" t="b">
        <f>IF(_xlfn.XLOOKUP(D1007,'参考（不要动）'!D:D,'参考（不要动）'!E:E)&lt;1,"无公益岗工资")</f>
        <v>0</v>
      </c>
      <c r="AJ1007" t="e">
        <f ca="1">IF(_xlfn.XLOOKUP(D1007,'参考（不要动）'!G:G,'参考（不要动）'!H:H)&lt;1,"无其他工资")</f>
        <v>#NAME?</v>
      </c>
      <c r="AK1007" t="e">
        <f>IF(_xlfn.XLOOKUP(D1007,'参考（不要动）'!J:J,'参考（不要动）'!K:K)&lt;1,"无低保金")</f>
        <v>#N/A</v>
      </c>
      <c r="AL1007" t="e">
        <f>IF(_xlfn.XLOOKUP(D1007,'参考（不要动）'!M:M,'参考（不要动）'!N:N)&lt;1,"无五保金")</f>
        <v>#N/A</v>
      </c>
      <c r="AM1007" t="e">
        <f>IF(_xlfn.XLOOKUP(D1007,'参考（不要动）'!P:P,'参考（不要动）'!Q:Q)&lt;1,"无产业奖励2000元")</f>
        <v>#N/A</v>
      </c>
      <c r="AN1007" t="e">
        <f>_xlfn.XLOOKUP(D1007,'参考（不要动）'!S:S,'参考（不要动）'!W:W)</f>
        <v>#N/A</v>
      </c>
      <c r="AO1007" t="str">
        <f t="shared" si="156"/>
        <v>合格</v>
      </c>
      <c r="AP1007" s="31">
        <f t="shared" si="157"/>
        <v>0.45871559633027498</v>
      </c>
      <c r="AQ1007" s="31" t="str">
        <f t="shared" si="159"/>
        <v>合格</v>
      </c>
    </row>
    <row r="1008" spans="1:43" ht="15">
      <c r="A1008" s="18">
        <v>1006</v>
      </c>
      <c r="B1008" s="19" t="s">
        <v>3978</v>
      </c>
      <c r="C1008" s="19" t="s">
        <v>4201</v>
      </c>
      <c r="D1008" s="19" t="s">
        <v>4202</v>
      </c>
      <c r="E1008" s="19" t="s">
        <v>4203</v>
      </c>
      <c r="F1008" s="19" t="s">
        <v>4204</v>
      </c>
      <c r="G1008" s="51" t="s">
        <v>4201</v>
      </c>
      <c r="H1008" s="19">
        <v>4</v>
      </c>
      <c r="I1008" s="19">
        <v>4</v>
      </c>
      <c r="J1008" s="19" t="s">
        <v>47</v>
      </c>
      <c r="K1008" s="19"/>
      <c r="L1008" s="19"/>
      <c r="M1008" s="19"/>
      <c r="N1008" s="19">
        <v>6000</v>
      </c>
      <c r="O1008" s="19"/>
      <c r="P1008" s="19"/>
      <c r="Q1008" s="19"/>
      <c r="R1008" s="19"/>
      <c r="S1008" s="19"/>
      <c r="T1008" s="19"/>
      <c r="U1008" s="19"/>
      <c r="V1008" s="19"/>
      <c r="W1008" s="19">
        <v>4163</v>
      </c>
      <c r="X1008" s="19">
        <v>133000</v>
      </c>
      <c r="Y1008" s="19">
        <f t="shared" si="158"/>
        <v>43000</v>
      </c>
      <c r="Z1008" s="19">
        <v>43000</v>
      </c>
      <c r="AA1008" s="19"/>
      <c r="AB1008" s="19">
        <f t="shared" si="152"/>
        <v>143163</v>
      </c>
      <c r="AC1008" s="19">
        <f t="shared" si="153"/>
        <v>100163</v>
      </c>
      <c r="AD1008" s="19">
        <f t="shared" si="154"/>
        <v>25040.75</v>
      </c>
      <c r="AE1008" s="19" t="s">
        <v>48</v>
      </c>
      <c r="AF1008" s="25">
        <v>22142.12</v>
      </c>
      <c r="AG1008" s="30">
        <f t="shared" si="155"/>
        <v>0.13091022901149499</v>
      </c>
      <c r="AH1008" t="e">
        <f ca="1">IF(_xlfn.XLOOKUP(D1008,'参考（不要动）'!A:A,'参考（不要动）'!B:B)&lt;1,"无养老金")</f>
        <v>#NAME?</v>
      </c>
      <c r="AI1008" t="e">
        <f>IF(_xlfn.XLOOKUP(D1008,'参考（不要动）'!D:D,'参考（不要动）'!E:E)&lt;1,"无公益岗工资")</f>
        <v>#N/A</v>
      </c>
      <c r="AJ1008" t="e">
        <f ca="1">IF(_xlfn.XLOOKUP(D1008,'参考（不要动）'!G:G,'参考（不要动）'!H:H)&lt;1,"无其他工资")</f>
        <v>#NAME?</v>
      </c>
      <c r="AK1008" t="e">
        <f>IF(_xlfn.XLOOKUP(D1008,'参考（不要动）'!J:J,'参考（不要动）'!K:K)&lt;1,"无低保金")</f>
        <v>#N/A</v>
      </c>
      <c r="AL1008" t="e">
        <f>IF(_xlfn.XLOOKUP(D1008,'参考（不要动）'!M:M,'参考（不要动）'!N:N)&lt;1,"无五保金")</f>
        <v>#N/A</v>
      </c>
      <c r="AM1008" t="e">
        <f>IF(_xlfn.XLOOKUP(D1008,'参考（不要动）'!P:P,'参考（不要动）'!Q:Q)&lt;1,"无产业奖励2000元")</f>
        <v>#N/A</v>
      </c>
      <c r="AN1008" t="e">
        <f>_xlfn.XLOOKUP(D1008,'参考（不要动）'!S:S,'参考（不要动）'!W:W)</f>
        <v>#N/A</v>
      </c>
      <c r="AO1008" t="str">
        <f t="shared" si="156"/>
        <v>合格</v>
      </c>
      <c r="AP1008" s="31">
        <f t="shared" si="157"/>
        <v>0.32330827067669199</v>
      </c>
      <c r="AQ1008" s="31" t="str">
        <f t="shared" si="159"/>
        <v>合格</v>
      </c>
    </row>
    <row r="1009" spans="1:43" ht="15">
      <c r="A1009" s="18">
        <v>1007</v>
      </c>
      <c r="B1009" s="19" t="s">
        <v>3978</v>
      </c>
      <c r="C1009" s="19" t="s">
        <v>4205</v>
      </c>
      <c r="D1009" s="19" t="s">
        <v>4206</v>
      </c>
      <c r="E1009" s="19" t="s">
        <v>4207</v>
      </c>
      <c r="F1009" s="19" t="s">
        <v>4208</v>
      </c>
      <c r="G1009" s="51" t="s">
        <v>4205</v>
      </c>
      <c r="H1009" s="19">
        <v>2</v>
      </c>
      <c r="I1009" s="19">
        <v>2</v>
      </c>
      <c r="J1009" s="19" t="s">
        <v>47</v>
      </c>
      <c r="K1009" s="19"/>
      <c r="L1009" s="19"/>
      <c r="M1009" s="19"/>
      <c r="N1009" s="19">
        <v>26500</v>
      </c>
      <c r="O1009" s="19"/>
      <c r="P1009" s="19"/>
      <c r="Q1009" s="19"/>
      <c r="R1009" s="19">
        <v>3960</v>
      </c>
      <c r="S1009" s="19"/>
      <c r="T1009" s="19"/>
      <c r="U1009" s="19"/>
      <c r="V1009" s="19"/>
      <c r="W1009" s="19">
        <v>8641.2000000000007</v>
      </c>
      <c r="X1009" s="19"/>
      <c r="Y1009" s="19">
        <f t="shared" si="158"/>
        <v>0</v>
      </c>
      <c r="Z1009" s="19"/>
      <c r="AA1009" s="19"/>
      <c r="AB1009" s="19">
        <f t="shared" si="152"/>
        <v>39101.199999999997</v>
      </c>
      <c r="AC1009" s="19">
        <f t="shared" si="153"/>
        <v>39101.199999999997</v>
      </c>
      <c r="AD1009" s="19">
        <f t="shared" si="154"/>
        <v>19550.599999999999</v>
      </c>
      <c r="AE1009" s="19" t="s">
        <v>53</v>
      </c>
      <c r="AF1009" s="25">
        <v>14759</v>
      </c>
      <c r="AG1009" s="32">
        <f t="shared" si="155"/>
        <v>0.324656142015042</v>
      </c>
      <c r="AH1009" t="e">
        <f ca="1">IF(_xlfn.XLOOKUP(D1009,'参考（不要动）'!A:A,'参考（不要动）'!B:B)&lt;1,"无养老金")</f>
        <v>#NAME?</v>
      </c>
      <c r="AI1009" t="e">
        <f>IF(_xlfn.XLOOKUP(D1009,'参考（不要动）'!D:D,'参考（不要动）'!E:E)&lt;1,"无公益岗工资")</f>
        <v>#N/A</v>
      </c>
      <c r="AJ1009" t="e">
        <f ca="1">IF(_xlfn.XLOOKUP(D1009,'参考（不要动）'!G:G,'参考（不要动）'!H:H)&lt;1,"无其他工资")</f>
        <v>#NAME?</v>
      </c>
      <c r="AK1009" t="e">
        <f>IF(_xlfn.XLOOKUP(D1009,'参考（不要动）'!J:J,'参考（不要动）'!K:K)&lt;1,"无低保金")</f>
        <v>#N/A</v>
      </c>
      <c r="AL1009" t="e">
        <f>IF(_xlfn.XLOOKUP(D1009,'参考（不要动）'!M:M,'参考（不要动）'!N:N)&lt;1,"无五保金")</f>
        <v>#N/A</v>
      </c>
      <c r="AM1009" t="e">
        <f>IF(_xlfn.XLOOKUP(D1009,'参考（不要动）'!P:P,'参考（不要动）'!Q:Q)&lt;1,"无产业奖励2000元")</f>
        <v>#N/A</v>
      </c>
      <c r="AN1009" t="e">
        <f>_xlfn.XLOOKUP(D1009,'参考（不要动）'!S:S,'参考（不要动）'!W:W)</f>
        <v>#N/A</v>
      </c>
      <c r="AO1009" t="str">
        <f t="shared" si="156"/>
        <v>合格</v>
      </c>
      <c r="AP1009" s="31" t="e">
        <f t="shared" si="157"/>
        <v>#DIV/0!</v>
      </c>
      <c r="AQ1009" s="31" t="e">
        <f t="shared" si="159"/>
        <v>#DIV/0!</v>
      </c>
    </row>
    <row r="1010" spans="1:43" ht="15">
      <c r="A1010" s="18">
        <v>1008</v>
      </c>
      <c r="B1010" s="19" t="s">
        <v>3978</v>
      </c>
      <c r="C1010" s="19" t="s">
        <v>4209</v>
      </c>
      <c r="D1010" s="19" t="s">
        <v>4210</v>
      </c>
      <c r="E1010" s="19" t="s">
        <v>4211</v>
      </c>
      <c r="F1010" s="19" t="s">
        <v>4212</v>
      </c>
      <c r="G1010" s="51" t="s">
        <v>4209</v>
      </c>
      <c r="H1010" s="19">
        <v>4</v>
      </c>
      <c r="I1010" s="19">
        <v>4</v>
      </c>
      <c r="J1010" s="19" t="s">
        <v>47</v>
      </c>
      <c r="K1010" s="19"/>
      <c r="L1010" s="19"/>
      <c r="M1010" s="19"/>
      <c r="N1010" s="19"/>
      <c r="O1010" s="19"/>
      <c r="P1010" s="19"/>
      <c r="Q1010" s="19"/>
      <c r="R1010" s="19">
        <v>1860</v>
      </c>
      <c r="S1010" s="19"/>
      <c r="T1010" s="19"/>
      <c r="U1010" s="19"/>
      <c r="V1010" s="19"/>
      <c r="W1010" s="19">
        <v>9243.7900000000009</v>
      </c>
      <c r="X1010" s="19">
        <v>153800</v>
      </c>
      <c r="Y1010" s="19">
        <f t="shared" si="158"/>
        <v>48500</v>
      </c>
      <c r="Z1010" s="19">
        <v>48500</v>
      </c>
      <c r="AA1010" s="19"/>
      <c r="AB1010" s="19">
        <f t="shared" si="152"/>
        <v>164903.79</v>
      </c>
      <c r="AC1010" s="19">
        <f t="shared" si="153"/>
        <v>116403.79</v>
      </c>
      <c r="AD1010" s="19">
        <f t="shared" si="154"/>
        <v>29100.947499999998</v>
      </c>
      <c r="AE1010" s="19" t="s">
        <v>53</v>
      </c>
      <c r="AF1010" s="25">
        <v>27110.43</v>
      </c>
      <c r="AG1010" s="31">
        <f t="shared" si="155"/>
        <v>7.3422572050683005E-2</v>
      </c>
      <c r="AH1010" t="e">
        <f ca="1">IF(_xlfn.XLOOKUP(D1010,'参考（不要动）'!A:A,'参考（不要动）'!B:B)&lt;1,"无养老金")</f>
        <v>#NAME?</v>
      </c>
      <c r="AI1010" t="e">
        <f>IF(_xlfn.XLOOKUP(D1010,'参考（不要动）'!D:D,'参考（不要动）'!E:E)&lt;1,"无公益岗工资")</f>
        <v>#N/A</v>
      </c>
      <c r="AJ1010" t="e">
        <f ca="1">IF(_xlfn.XLOOKUP(D1010,'参考（不要动）'!G:G,'参考（不要动）'!H:H)&lt;1,"无其他工资")</f>
        <v>#NAME?</v>
      </c>
      <c r="AK1010" t="e">
        <f>IF(_xlfn.XLOOKUP(D1010,'参考（不要动）'!J:J,'参考（不要动）'!K:K)&lt;1,"无低保金")</f>
        <v>#N/A</v>
      </c>
      <c r="AL1010" t="e">
        <f>IF(_xlfn.XLOOKUP(D1010,'参考（不要动）'!M:M,'参考（不要动）'!N:N)&lt;1,"无五保金")</f>
        <v>#N/A</v>
      </c>
      <c r="AM1010" t="e">
        <f>IF(_xlfn.XLOOKUP(D1010,'参考（不要动）'!P:P,'参考（不要动）'!Q:Q)&lt;1,"无产业奖励2000元")</f>
        <v>#N/A</v>
      </c>
      <c r="AN1010" t="e">
        <f>_xlfn.XLOOKUP(D1010,'参考（不要动）'!S:S,'参考（不要动）'!W:W)</f>
        <v>#N/A</v>
      </c>
      <c r="AO1010" t="str">
        <f t="shared" si="156"/>
        <v>合格</v>
      </c>
      <c r="AP1010" s="31">
        <f t="shared" si="157"/>
        <v>0.315344603381014</v>
      </c>
      <c r="AQ1010" s="31" t="str">
        <f t="shared" si="159"/>
        <v>合格</v>
      </c>
    </row>
    <row r="1011" spans="1:43" ht="15">
      <c r="A1011" s="18">
        <v>1009</v>
      </c>
      <c r="B1011" s="19" t="s">
        <v>3978</v>
      </c>
      <c r="C1011" s="19" t="s">
        <v>4213</v>
      </c>
      <c r="D1011" s="19" t="s">
        <v>4214</v>
      </c>
      <c r="E1011" s="19" t="s">
        <v>4215</v>
      </c>
      <c r="F1011" s="19" t="s">
        <v>4216</v>
      </c>
      <c r="G1011" s="51" t="s">
        <v>4213</v>
      </c>
      <c r="H1011" s="19">
        <v>5</v>
      </c>
      <c r="I1011" s="19">
        <v>5</v>
      </c>
      <c r="J1011" s="19" t="s">
        <v>47</v>
      </c>
      <c r="K1011" s="19"/>
      <c r="L1011" s="19"/>
      <c r="M1011" s="19"/>
      <c r="N1011" s="19">
        <v>15000</v>
      </c>
      <c r="O1011" s="19"/>
      <c r="P1011" s="19"/>
      <c r="Q1011" s="19"/>
      <c r="R1011" s="19">
        <v>1980</v>
      </c>
      <c r="S1011" s="19"/>
      <c r="T1011" s="19"/>
      <c r="U1011" s="19"/>
      <c r="V1011" s="19"/>
      <c r="W1011" s="19">
        <v>11232.29</v>
      </c>
      <c r="X1011" s="19">
        <v>170000</v>
      </c>
      <c r="Y1011" s="19">
        <f t="shared" si="158"/>
        <v>48000</v>
      </c>
      <c r="Z1011" s="19">
        <v>48000</v>
      </c>
      <c r="AA1011" s="19"/>
      <c r="AB1011" s="19">
        <f t="shared" si="152"/>
        <v>198212.29</v>
      </c>
      <c r="AC1011" s="19">
        <f t="shared" si="153"/>
        <v>150212.29</v>
      </c>
      <c r="AD1011" s="19">
        <f t="shared" si="154"/>
        <v>30042.457999999999</v>
      </c>
      <c r="AE1011" s="19" t="s">
        <v>53</v>
      </c>
      <c r="AF1011" s="25">
        <v>28639.759999999998</v>
      </c>
      <c r="AG1011" s="31">
        <f t="shared" si="155"/>
        <v>4.89772958991277E-2</v>
      </c>
      <c r="AH1011" t="e">
        <f ca="1">IF(_xlfn.XLOOKUP(D1011,'参考（不要动）'!A:A,'参考（不要动）'!B:B)&lt;1,"无养老金")</f>
        <v>#NAME?</v>
      </c>
      <c r="AI1011" t="e">
        <f>IF(_xlfn.XLOOKUP(D1011,'参考（不要动）'!D:D,'参考（不要动）'!E:E)&lt;1,"无公益岗工资")</f>
        <v>#N/A</v>
      </c>
      <c r="AJ1011" t="e">
        <f ca="1">IF(_xlfn.XLOOKUP(D1011,'参考（不要动）'!G:G,'参考（不要动）'!H:H)&lt;1,"无其他工资")</f>
        <v>#NAME?</v>
      </c>
      <c r="AK1011" t="e">
        <f>IF(_xlfn.XLOOKUP(D1011,'参考（不要动）'!J:J,'参考（不要动）'!K:K)&lt;1,"无低保金")</f>
        <v>#N/A</v>
      </c>
      <c r="AL1011" t="e">
        <f>IF(_xlfn.XLOOKUP(D1011,'参考（不要动）'!M:M,'参考（不要动）'!N:N)&lt;1,"无五保金")</f>
        <v>#N/A</v>
      </c>
      <c r="AM1011" t="e">
        <f>IF(_xlfn.XLOOKUP(D1011,'参考（不要动）'!P:P,'参考（不要动）'!Q:Q)&lt;1,"无产业奖励2000元")</f>
        <v>#N/A</v>
      </c>
      <c r="AN1011" t="e">
        <f>_xlfn.XLOOKUP(D1011,'参考（不要动）'!S:S,'参考（不要动）'!W:W)</f>
        <v>#N/A</v>
      </c>
      <c r="AO1011" t="str">
        <f t="shared" si="156"/>
        <v>合格</v>
      </c>
      <c r="AP1011" s="31">
        <f t="shared" si="157"/>
        <v>0.28235294117647097</v>
      </c>
      <c r="AQ1011" s="31" t="str">
        <f t="shared" si="159"/>
        <v>合格</v>
      </c>
    </row>
    <row r="1012" spans="1:43" ht="15">
      <c r="A1012" s="18">
        <v>1010</v>
      </c>
      <c r="B1012" s="19" t="s">
        <v>3978</v>
      </c>
      <c r="C1012" s="19" t="s">
        <v>4217</v>
      </c>
      <c r="D1012" s="19" t="s">
        <v>4218</v>
      </c>
      <c r="E1012" s="19" t="s">
        <v>4219</v>
      </c>
      <c r="F1012" s="19" t="s">
        <v>4220</v>
      </c>
      <c r="G1012" s="51" t="s">
        <v>4217</v>
      </c>
      <c r="H1012" s="19">
        <v>3</v>
      </c>
      <c r="I1012" s="19">
        <v>3</v>
      </c>
      <c r="J1012" s="19" t="s">
        <v>47</v>
      </c>
      <c r="K1012" s="19"/>
      <c r="L1012" s="19">
        <v>8760</v>
      </c>
      <c r="M1012" s="19">
        <v>8760</v>
      </c>
      <c r="N1012" s="19"/>
      <c r="O1012" s="19"/>
      <c r="P1012" s="19"/>
      <c r="Q1012" s="19"/>
      <c r="R1012" s="19"/>
      <c r="S1012" s="19"/>
      <c r="T1012" s="19"/>
      <c r="U1012" s="19"/>
      <c r="V1012" s="19"/>
      <c r="W1012" s="19">
        <v>3050.74</v>
      </c>
      <c r="X1012" s="19">
        <v>129500</v>
      </c>
      <c r="Y1012" s="19">
        <f t="shared" si="158"/>
        <v>54000</v>
      </c>
      <c r="Z1012" s="19">
        <v>54000</v>
      </c>
      <c r="AA1012" s="19"/>
      <c r="AB1012" s="19">
        <f t="shared" si="152"/>
        <v>150070.74</v>
      </c>
      <c r="AC1012" s="19">
        <f t="shared" si="153"/>
        <v>96070.74</v>
      </c>
      <c r="AD1012" s="19">
        <f t="shared" si="154"/>
        <v>32023.58</v>
      </c>
      <c r="AE1012" s="19" t="s">
        <v>48</v>
      </c>
      <c r="AF1012" s="25">
        <v>28618.95</v>
      </c>
      <c r="AG1012" s="30">
        <f t="shared" si="155"/>
        <v>0.11896418282292</v>
      </c>
      <c r="AH1012" t="e">
        <f ca="1">IF(_xlfn.XLOOKUP(D1012,'参考（不要动）'!A:A,'参考（不要动）'!B:B)&lt;1,"无养老金")</f>
        <v>#NAME?</v>
      </c>
      <c r="AI1012" t="b">
        <f>IF(_xlfn.XLOOKUP(D1012,'参考（不要动）'!D:D,'参考（不要动）'!E:E)&lt;1,"无公益岗工资")</f>
        <v>0</v>
      </c>
      <c r="AJ1012" t="e">
        <f ca="1">IF(_xlfn.XLOOKUP(D1012,'参考（不要动）'!G:G,'参考（不要动）'!H:H)&lt;1,"无其他工资")</f>
        <v>#NAME?</v>
      </c>
      <c r="AK1012" t="e">
        <f>IF(_xlfn.XLOOKUP(D1012,'参考（不要动）'!J:J,'参考（不要动）'!K:K)&lt;1,"无低保金")</f>
        <v>#N/A</v>
      </c>
      <c r="AL1012" t="e">
        <f>IF(_xlfn.XLOOKUP(D1012,'参考（不要动）'!M:M,'参考（不要动）'!N:N)&lt;1,"无五保金")</f>
        <v>#N/A</v>
      </c>
      <c r="AM1012" t="e">
        <f>IF(_xlfn.XLOOKUP(D1012,'参考（不要动）'!P:P,'参考（不要动）'!Q:Q)&lt;1,"无产业奖励2000元")</f>
        <v>#N/A</v>
      </c>
      <c r="AN1012" t="e">
        <f>_xlfn.XLOOKUP(D1012,'参考（不要动）'!S:S,'参考（不要动）'!W:W)</f>
        <v>#N/A</v>
      </c>
      <c r="AO1012" t="str">
        <f t="shared" si="156"/>
        <v>合格</v>
      </c>
      <c r="AP1012" s="31">
        <f t="shared" si="157"/>
        <v>0.41698841698841699</v>
      </c>
      <c r="AQ1012" s="31" t="str">
        <f t="shared" si="159"/>
        <v>合格</v>
      </c>
    </row>
    <row r="1013" spans="1:43" ht="15">
      <c r="A1013" s="18">
        <v>1011</v>
      </c>
      <c r="B1013" s="19" t="s">
        <v>3978</v>
      </c>
      <c r="C1013" s="19" t="s">
        <v>4221</v>
      </c>
      <c r="D1013" s="19" t="s">
        <v>4222</v>
      </c>
      <c r="E1013" s="19" t="s">
        <v>4223</v>
      </c>
      <c r="F1013" s="19" t="s">
        <v>4224</v>
      </c>
      <c r="G1013" s="51" t="s">
        <v>4225</v>
      </c>
      <c r="H1013" s="19">
        <v>4</v>
      </c>
      <c r="I1013" s="19">
        <v>4</v>
      </c>
      <c r="J1013" s="19" t="s">
        <v>47</v>
      </c>
      <c r="K1013" s="19"/>
      <c r="L1013" s="19"/>
      <c r="M1013" s="19"/>
      <c r="N1013" s="19">
        <v>5040</v>
      </c>
      <c r="O1013" s="19"/>
      <c r="P1013" s="19">
        <v>3245</v>
      </c>
      <c r="Q1013" s="19"/>
      <c r="R1013" s="19"/>
      <c r="S1013" s="19"/>
      <c r="T1013" s="19"/>
      <c r="U1013" s="19"/>
      <c r="V1013" s="19"/>
      <c r="W1013" s="19">
        <v>7815</v>
      </c>
      <c r="X1013" s="19">
        <v>168000</v>
      </c>
      <c r="Y1013" s="19">
        <f t="shared" si="158"/>
        <v>90000</v>
      </c>
      <c r="Z1013" s="19">
        <v>90000</v>
      </c>
      <c r="AA1013" s="19"/>
      <c r="AB1013" s="19">
        <f t="shared" si="152"/>
        <v>184100</v>
      </c>
      <c r="AC1013" s="19">
        <f t="shared" si="153"/>
        <v>94100</v>
      </c>
      <c r="AD1013" s="19">
        <f t="shared" si="154"/>
        <v>23525</v>
      </c>
      <c r="AE1013" s="19" t="s">
        <v>48</v>
      </c>
      <c r="AF1013" s="25">
        <v>20270.79</v>
      </c>
      <c r="AG1013" s="30">
        <f t="shared" si="155"/>
        <v>0.16053691050028099</v>
      </c>
      <c r="AH1013" t="e">
        <f ca="1">IF(_xlfn.XLOOKUP(D1013,'参考（不要动）'!A:A,'参考（不要动）'!B:B)&lt;1,"无养老金")</f>
        <v>#NAME?</v>
      </c>
      <c r="AI1013" t="e">
        <f>IF(_xlfn.XLOOKUP(D1013,'参考（不要动）'!D:D,'参考（不要动）'!E:E)&lt;1,"无公益岗工资")</f>
        <v>#N/A</v>
      </c>
      <c r="AJ1013" t="e">
        <f ca="1">IF(_xlfn.XLOOKUP(D1013,'参考（不要动）'!G:G,'参考（不要动）'!H:H)&lt;1,"无其他工资")</f>
        <v>#NAME?</v>
      </c>
      <c r="AK1013" t="b">
        <f>IF(_xlfn.XLOOKUP(D1013,'参考（不要动）'!J:J,'参考（不要动）'!K:K)&lt;1,"无低保金")</f>
        <v>0</v>
      </c>
      <c r="AL1013" t="e">
        <f>IF(_xlfn.XLOOKUP(D1013,'参考（不要动）'!M:M,'参考（不要动）'!N:N)&lt;1,"无五保金")</f>
        <v>#N/A</v>
      </c>
      <c r="AM1013" t="e">
        <f>IF(_xlfn.XLOOKUP(D1013,'参考（不要动）'!P:P,'参考（不要动）'!Q:Q)&lt;1,"无产业奖励2000元")</f>
        <v>#N/A</v>
      </c>
      <c r="AN1013" t="e">
        <f>_xlfn.XLOOKUP(D1013,'参考（不要动）'!S:S,'参考（不要动）'!W:W)</f>
        <v>#N/A</v>
      </c>
      <c r="AO1013" t="str">
        <f t="shared" si="156"/>
        <v>合格</v>
      </c>
      <c r="AP1013" s="31">
        <f t="shared" si="157"/>
        <v>0.53571428571428603</v>
      </c>
      <c r="AQ1013" s="31" t="str">
        <f t="shared" si="159"/>
        <v>合格</v>
      </c>
    </row>
    <row r="1014" spans="1:43" ht="15">
      <c r="A1014" s="18">
        <v>1012</v>
      </c>
      <c r="B1014" s="19" t="s">
        <v>3978</v>
      </c>
      <c r="C1014" s="19" t="s">
        <v>4226</v>
      </c>
      <c r="D1014" s="19" t="s">
        <v>4227</v>
      </c>
      <c r="E1014" s="19" t="s">
        <v>4228</v>
      </c>
      <c r="F1014" s="19" t="s">
        <v>4229</v>
      </c>
      <c r="G1014" s="51" t="s">
        <v>4226</v>
      </c>
      <c r="H1014" s="19">
        <v>2</v>
      </c>
      <c r="I1014" s="19">
        <v>2</v>
      </c>
      <c r="J1014" s="19" t="s">
        <v>47</v>
      </c>
      <c r="K1014" s="19"/>
      <c r="L1014" s="19"/>
      <c r="M1014" s="19"/>
      <c r="N1014" s="19">
        <v>15000</v>
      </c>
      <c r="O1014" s="19"/>
      <c r="P1014" s="19">
        <v>6490</v>
      </c>
      <c r="Q1014" s="19"/>
      <c r="R1014" s="19">
        <v>3960</v>
      </c>
      <c r="S1014" s="19"/>
      <c r="T1014" s="19"/>
      <c r="U1014" s="19"/>
      <c r="V1014" s="19"/>
      <c r="W1014" s="19"/>
      <c r="X1014" s="19">
        <v>4000</v>
      </c>
      <c r="Y1014" s="19">
        <f t="shared" si="158"/>
        <v>2000</v>
      </c>
      <c r="Z1014" s="19">
        <v>2000</v>
      </c>
      <c r="AA1014" s="19"/>
      <c r="AB1014" s="19">
        <f t="shared" si="152"/>
        <v>29450</v>
      </c>
      <c r="AC1014" s="19">
        <f t="shared" si="153"/>
        <v>27450</v>
      </c>
      <c r="AD1014" s="19">
        <f t="shared" si="154"/>
        <v>13725</v>
      </c>
      <c r="AE1014" s="19" t="s">
        <v>53</v>
      </c>
      <c r="AF1014" s="25">
        <v>11059.86</v>
      </c>
      <c r="AG1014" s="32">
        <f t="shared" si="155"/>
        <v>0.240974117213057</v>
      </c>
      <c r="AH1014" t="e">
        <f ca="1">IF(_xlfn.XLOOKUP(D1014,'参考（不要动）'!A:A,'参考（不要动）'!B:B)&lt;1,"无养老金")</f>
        <v>#NAME?</v>
      </c>
      <c r="AI1014" t="e">
        <f>IF(_xlfn.XLOOKUP(D1014,'参考（不要动）'!D:D,'参考（不要动）'!E:E)&lt;1,"无公益岗工资")</f>
        <v>#N/A</v>
      </c>
      <c r="AJ1014" t="e">
        <f ca="1">IF(_xlfn.XLOOKUP(D1014,'参考（不要动）'!G:G,'参考（不要动）'!H:H)&lt;1,"无其他工资")</f>
        <v>#NAME?</v>
      </c>
      <c r="AK1014" t="b">
        <f>IF(_xlfn.XLOOKUP(D1014,'参考（不要动）'!J:J,'参考（不要动）'!K:K)&lt;1,"无低保金")</f>
        <v>0</v>
      </c>
      <c r="AL1014" t="e">
        <f>IF(_xlfn.XLOOKUP(D1014,'参考（不要动）'!M:M,'参考（不要动）'!N:N)&lt;1,"无五保金")</f>
        <v>#N/A</v>
      </c>
      <c r="AM1014" t="e">
        <f>IF(_xlfn.XLOOKUP(D1014,'参考（不要动）'!P:P,'参考（不要动）'!Q:Q)&lt;1,"无产业奖励2000元")</f>
        <v>#N/A</v>
      </c>
      <c r="AN1014" t="e">
        <f>_xlfn.XLOOKUP(D1014,'参考（不要动）'!S:S,'参考（不要动）'!W:W)</f>
        <v>#N/A</v>
      </c>
      <c r="AO1014" t="str">
        <f t="shared" si="156"/>
        <v>合格</v>
      </c>
      <c r="AP1014" s="31">
        <f t="shared" si="157"/>
        <v>0.5</v>
      </c>
      <c r="AQ1014" s="31" t="str">
        <f t="shared" si="159"/>
        <v>合格</v>
      </c>
    </row>
    <row r="1015" spans="1:43" ht="15">
      <c r="A1015" s="18">
        <v>1013</v>
      </c>
      <c r="B1015" s="19" t="s">
        <v>3978</v>
      </c>
      <c r="C1015" s="19" t="s">
        <v>4230</v>
      </c>
      <c r="D1015" s="19" t="s">
        <v>4231</v>
      </c>
      <c r="E1015" s="19" t="s">
        <v>4232</v>
      </c>
      <c r="F1015" s="19" t="s">
        <v>4233</v>
      </c>
      <c r="G1015" s="51" t="s">
        <v>4230</v>
      </c>
      <c r="H1015" s="19">
        <v>4</v>
      </c>
      <c r="I1015" s="19">
        <v>4</v>
      </c>
      <c r="J1015" s="19" t="s">
        <v>47</v>
      </c>
      <c r="K1015" s="19"/>
      <c r="L1015" s="19"/>
      <c r="M1015" s="19"/>
      <c r="N1015" s="19">
        <v>30000</v>
      </c>
      <c r="O1015" s="19"/>
      <c r="P1015" s="19"/>
      <c r="Q1015" s="19"/>
      <c r="R1015" s="19"/>
      <c r="S1015" s="19"/>
      <c r="T1015" s="19"/>
      <c r="U1015" s="19"/>
      <c r="V1015" s="19"/>
      <c r="W1015" s="19">
        <v>3286.79</v>
      </c>
      <c r="X1015" s="19">
        <v>165840</v>
      </c>
      <c r="Y1015" s="19">
        <f t="shared" si="158"/>
        <v>80000</v>
      </c>
      <c r="Z1015" s="19">
        <v>80000</v>
      </c>
      <c r="AA1015" s="19"/>
      <c r="AB1015" s="19">
        <f t="shared" si="152"/>
        <v>199126.79</v>
      </c>
      <c r="AC1015" s="19">
        <f t="shared" si="153"/>
        <v>119126.79</v>
      </c>
      <c r="AD1015" s="19">
        <f t="shared" si="154"/>
        <v>29781.697499999998</v>
      </c>
      <c r="AE1015" s="19" t="s">
        <v>48</v>
      </c>
      <c r="AF1015" s="25">
        <v>27426.42</v>
      </c>
      <c r="AG1015" s="30">
        <f t="shared" si="155"/>
        <v>8.5876228104141902E-2</v>
      </c>
      <c r="AH1015" t="e">
        <f ca="1">IF(_xlfn.XLOOKUP(D1015,'参考（不要动）'!A:A,'参考（不要动）'!B:B)&lt;1,"无养老金")</f>
        <v>#NAME?</v>
      </c>
      <c r="AI1015" t="e">
        <f>IF(_xlfn.XLOOKUP(D1015,'参考（不要动）'!D:D,'参考（不要动）'!E:E)&lt;1,"无公益岗工资")</f>
        <v>#N/A</v>
      </c>
      <c r="AJ1015" t="e">
        <f ca="1">IF(_xlfn.XLOOKUP(D1015,'参考（不要动）'!G:G,'参考（不要动）'!H:H)&lt;1,"无其他工资")</f>
        <v>#NAME?</v>
      </c>
      <c r="AK1015" t="e">
        <f>IF(_xlfn.XLOOKUP(D1015,'参考（不要动）'!J:J,'参考（不要动）'!K:K)&lt;1,"无低保金")</f>
        <v>#N/A</v>
      </c>
      <c r="AL1015" t="e">
        <f>IF(_xlfn.XLOOKUP(D1015,'参考（不要动）'!M:M,'参考（不要动）'!N:N)&lt;1,"无五保金")</f>
        <v>#N/A</v>
      </c>
      <c r="AM1015" t="e">
        <f>IF(_xlfn.XLOOKUP(D1015,'参考（不要动）'!P:P,'参考（不要动）'!Q:Q)&lt;1,"无产业奖励2000元")</f>
        <v>#N/A</v>
      </c>
      <c r="AN1015" t="e">
        <f>_xlfn.XLOOKUP(D1015,'参考（不要动）'!S:S,'参考（不要动）'!W:W)</f>
        <v>#N/A</v>
      </c>
      <c r="AO1015" t="str">
        <f t="shared" si="156"/>
        <v>合格</v>
      </c>
      <c r="AP1015" s="31">
        <f t="shared" si="157"/>
        <v>0.482392667631452</v>
      </c>
      <c r="AQ1015" s="31" t="str">
        <f t="shared" si="159"/>
        <v>合格</v>
      </c>
    </row>
    <row r="1016" spans="1:43" ht="15">
      <c r="A1016" s="18">
        <v>1014</v>
      </c>
      <c r="B1016" s="19" t="s">
        <v>3978</v>
      </c>
      <c r="C1016" s="19" t="s">
        <v>4234</v>
      </c>
      <c r="D1016" s="19" t="s">
        <v>4235</v>
      </c>
      <c r="E1016" s="19" t="s">
        <v>4236</v>
      </c>
      <c r="F1016" s="19" t="s">
        <v>4237</v>
      </c>
      <c r="G1016" s="51" t="s">
        <v>4234</v>
      </c>
      <c r="H1016" s="19">
        <v>3</v>
      </c>
      <c r="I1016" s="19">
        <v>3</v>
      </c>
      <c r="J1016" s="19" t="s">
        <v>47</v>
      </c>
      <c r="K1016" s="19"/>
      <c r="L1016" s="19">
        <v>8760</v>
      </c>
      <c r="M1016" s="19">
        <v>48760</v>
      </c>
      <c r="N1016" s="19"/>
      <c r="O1016" s="19"/>
      <c r="P1016" s="19"/>
      <c r="Q1016" s="19"/>
      <c r="R1016" s="19"/>
      <c r="S1016" s="19"/>
      <c r="T1016" s="19"/>
      <c r="U1016" s="19"/>
      <c r="V1016" s="19"/>
      <c r="W1016" s="19">
        <v>3690.9</v>
      </c>
      <c r="X1016" s="19">
        <v>146000</v>
      </c>
      <c r="Y1016" s="19">
        <f t="shared" si="158"/>
        <v>110000</v>
      </c>
      <c r="Z1016" s="19">
        <v>110000</v>
      </c>
      <c r="AA1016" s="19"/>
      <c r="AB1016" s="19">
        <f t="shared" si="152"/>
        <v>207210.9</v>
      </c>
      <c r="AC1016" s="19">
        <f t="shared" si="153"/>
        <v>97210.9</v>
      </c>
      <c r="AD1016" s="19">
        <f t="shared" si="154"/>
        <v>32403.633333333299</v>
      </c>
      <c r="AE1016" s="19" t="s">
        <v>48</v>
      </c>
      <c r="AF1016" s="25">
        <v>27448.11</v>
      </c>
      <c r="AG1016" s="30">
        <f t="shared" si="155"/>
        <v>0.180541513908728</v>
      </c>
      <c r="AH1016" t="e">
        <f ca="1">IF(_xlfn.XLOOKUP(D1016,'参考（不要动）'!A:A,'参考（不要动）'!B:B)&lt;1,"无养老金")</f>
        <v>#NAME?</v>
      </c>
      <c r="AI1016" t="b">
        <f>IF(_xlfn.XLOOKUP(D1016,'参考（不要动）'!D:D,'参考（不要动）'!E:E)&lt;1,"无公益岗工资")</f>
        <v>0</v>
      </c>
      <c r="AJ1016" t="e">
        <f ca="1">IF(_xlfn.XLOOKUP(D1016,'参考（不要动）'!G:G,'参考（不要动）'!H:H)&lt;1,"无其他工资")</f>
        <v>#NAME?</v>
      </c>
      <c r="AK1016" t="e">
        <f>IF(_xlfn.XLOOKUP(D1016,'参考（不要动）'!J:J,'参考（不要动）'!K:K)&lt;1,"无低保金")</f>
        <v>#N/A</v>
      </c>
      <c r="AL1016" t="e">
        <f>IF(_xlfn.XLOOKUP(D1016,'参考（不要动）'!M:M,'参考（不要动）'!N:N)&lt;1,"无五保金")</f>
        <v>#N/A</v>
      </c>
      <c r="AM1016" t="e">
        <f>IF(_xlfn.XLOOKUP(D1016,'参考（不要动）'!P:P,'参考（不要动）'!Q:Q)&lt;1,"无产业奖励2000元")</f>
        <v>#N/A</v>
      </c>
      <c r="AN1016" t="e">
        <f>_xlfn.XLOOKUP(D1016,'参考（不要动）'!S:S,'参考（不要动）'!W:W)</f>
        <v>#N/A</v>
      </c>
      <c r="AO1016" t="str">
        <f t="shared" si="156"/>
        <v>合格</v>
      </c>
      <c r="AP1016" s="31">
        <f t="shared" si="157"/>
        <v>0.75342465753424703</v>
      </c>
      <c r="AQ1016" s="31" t="str">
        <f t="shared" si="159"/>
        <v>合格</v>
      </c>
    </row>
    <row r="1017" spans="1:43" ht="15">
      <c r="A1017" s="18">
        <v>1015</v>
      </c>
      <c r="B1017" s="19" t="s">
        <v>3978</v>
      </c>
      <c r="C1017" s="19" t="s">
        <v>4238</v>
      </c>
      <c r="D1017" s="19" t="s">
        <v>4239</v>
      </c>
      <c r="E1017" s="19" t="s">
        <v>4240</v>
      </c>
      <c r="F1017" s="19" t="s">
        <v>4241</v>
      </c>
      <c r="G1017" s="51" t="s">
        <v>4238</v>
      </c>
      <c r="H1017" s="19">
        <v>5</v>
      </c>
      <c r="I1017" s="19">
        <v>5</v>
      </c>
      <c r="J1017" s="19" t="s">
        <v>47</v>
      </c>
      <c r="K1017" s="19"/>
      <c r="L1017" s="19"/>
      <c r="M1017" s="19">
        <v>15000</v>
      </c>
      <c r="N1017" s="19">
        <v>1000</v>
      </c>
      <c r="O1017" s="19"/>
      <c r="P1017" s="19"/>
      <c r="Q1017" s="19"/>
      <c r="R1017" s="19">
        <v>1860</v>
      </c>
      <c r="S1017" s="19"/>
      <c r="T1017" s="19"/>
      <c r="U1017" s="19"/>
      <c r="V1017" s="19"/>
      <c r="W1017" s="19">
        <v>4824.6000000000004</v>
      </c>
      <c r="X1017" s="19">
        <v>234000</v>
      </c>
      <c r="Y1017" s="19">
        <f t="shared" ref="Y1017:Y1048" si="160">Z1017</f>
        <v>98000</v>
      </c>
      <c r="Z1017" s="19">
        <v>98000</v>
      </c>
      <c r="AA1017" s="19"/>
      <c r="AB1017" s="19">
        <f t="shared" si="152"/>
        <v>256684.6</v>
      </c>
      <c r="AC1017" s="19">
        <f t="shared" si="153"/>
        <v>158684.6</v>
      </c>
      <c r="AD1017" s="19">
        <f t="shared" si="154"/>
        <v>31736.92</v>
      </c>
      <c r="AE1017" s="19" t="s">
        <v>53</v>
      </c>
      <c r="AF1017" s="25">
        <v>23375.599999999999</v>
      </c>
      <c r="AG1017" s="32">
        <f t="shared" si="155"/>
        <v>0.35769434795256599</v>
      </c>
      <c r="AH1017" t="e">
        <f ca="1">IF(_xlfn.XLOOKUP(D1017,'参考（不要动）'!A:A,'参考（不要动）'!B:B)&lt;1,"无养老金")</f>
        <v>#NAME?</v>
      </c>
      <c r="AI1017" t="e">
        <f>IF(_xlfn.XLOOKUP(D1017,'参考（不要动）'!D:D,'参考（不要动）'!E:E)&lt;1,"无公益岗工资")</f>
        <v>#N/A</v>
      </c>
      <c r="AJ1017" t="e">
        <f ca="1">IF(_xlfn.XLOOKUP(D1017,'参考（不要动）'!G:G,'参考（不要动）'!H:H)&lt;1,"无其他工资")</f>
        <v>#NAME?</v>
      </c>
      <c r="AK1017" t="e">
        <f>IF(_xlfn.XLOOKUP(D1017,'参考（不要动）'!J:J,'参考（不要动）'!K:K)&lt;1,"无低保金")</f>
        <v>#N/A</v>
      </c>
      <c r="AL1017" t="e">
        <f>IF(_xlfn.XLOOKUP(D1017,'参考（不要动）'!M:M,'参考（不要动）'!N:N)&lt;1,"无五保金")</f>
        <v>#N/A</v>
      </c>
      <c r="AM1017" t="e">
        <f>IF(_xlfn.XLOOKUP(D1017,'参考（不要动）'!P:P,'参考（不要动）'!Q:Q)&lt;1,"无产业奖励2000元")</f>
        <v>#N/A</v>
      </c>
      <c r="AN1017" t="e">
        <f>_xlfn.XLOOKUP(D1017,'参考（不要动）'!S:S,'参考（不要动）'!W:W)</f>
        <v>#N/A</v>
      </c>
      <c r="AO1017" t="str">
        <f t="shared" si="156"/>
        <v>合格</v>
      </c>
      <c r="AP1017" s="31">
        <f t="shared" si="157"/>
        <v>0.41880341880341898</v>
      </c>
      <c r="AQ1017" s="31" t="str">
        <f t="shared" si="159"/>
        <v>合格</v>
      </c>
    </row>
    <row r="1018" spans="1:43" ht="15">
      <c r="A1018" s="18">
        <v>1016</v>
      </c>
      <c r="B1018" s="19" t="s">
        <v>3978</v>
      </c>
      <c r="C1018" s="19" t="s">
        <v>4242</v>
      </c>
      <c r="D1018" s="19" t="s">
        <v>4243</v>
      </c>
      <c r="E1018" s="19" t="s">
        <v>4244</v>
      </c>
      <c r="F1018" s="19" t="s">
        <v>4245</v>
      </c>
      <c r="G1018" s="51" t="s">
        <v>4242</v>
      </c>
      <c r="H1018" s="19">
        <v>4</v>
      </c>
      <c r="I1018" s="19">
        <v>4</v>
      </c>
      <c r="J1018" s="19" t="s">
        <v>47</v>
      </c>
      <c r="K1018" s="19"/>
      <c r="L1018" s="19"/>
      <c r="M1018" s="19">
        <v>24000</v>
      </c>
      <c r="N1018" s="19">
        <v>24000</v>
      </c>
      <c r="O1018" s="19"/>
      <c r="P1018" s="19"/>
      <c r="Q1018" s="19"/>
      <c r="R1018" s="19"/>
      <c r="S1018" s="19"/>
      <c r="T1018" s="19"/>
      <c r="U1018" s="19"/>
      <c r="V1018" s="19"/>
      <c r="W1018" s="19">
        <v>4230.99</v>
      </c>
      <c r="X1018" s="19">
        <v>109000</v>
      </c>
      <c r="Y1018" s="19">
        <f t="shared" si="160"/>
        <v>45000</v>
      </c>
      <c r="Z1018" s="19">
        <v>45000</v>
      </c>
      <c r="AA1018" s="19"/>
      <c r="AB1018" s="19">
        <f t="shared" si="152"/>
        <v>161230.99</v>
      </c>
      <c r="AC1018" s="19">
        <f t="shared" si="153"/>
        <v>116230.99</v>
      </c>
      <c r="AD1018" s="19">
        <f t="shared" si="154"/>
        <v>29057.747500000001</v>
      </c>
      <c r="AE1018" s="19" t="s">
        <v>48</v>
      </c>
      <c r="AF1018" s="25">
        <v>28610.38</v>
      </c>
      <c r="AG1018" s="31">
        <f t="shared" si="155"/>
        <v>1.5636545197931701E-2</v>
      </c>
      <c r="AH1018" t="e">
        <f ca="1">IF(_xlfn.XLOOKUP(D1018,'参考（不要动）'!A:A,'参考（不要动）'!B:B)&lt;1,"无养老金")</f>
        <v>#NAME?</v>
      </c>
      <c r="AI1018" t="e">
        <f>IF(_xlfn.XLOOKUP(D1018,'参考（不要动）'!D:D,'参考（不要动）'!E:E)&lt;1,"无公益岗工资")</f>
        <v>#N/A</v>
      </c>
      <c r="AJ1018" t="e">
        <f ca="1">IF(_xlfn.XLOOKUP(D1018,'参考（不要动）'!G:G,'参考（不要动）'!H:H)&lt;1,"无其他工资")</f>
        <v>#NAME?</v>
      </c>
      <c r="AK1018" t="e">
        <f>IF(_xlfn.XLOOKUP(D1018,'参考（不要动）'!J:J,'参考（不要动）'!K:K)&lt;1,"无低保金")</f>
        <v>#N/A</v>
      </c>
      <c r="AL1018" t="e">
        <f>IF(_xlfn.XLOOKUP(D1018,'参考（不要动）'!M:M,'参考（不要动）'!N:N)&lt;1,"无五保金")</f>
        <v>#N/A</v>
      </c>
      <c r="AM1018" t="e">
        <f>IF(_xlfn.XLOOKUP(D1018,'参考（不要动）'!P:P,'参考（不要动）'!Q:Q)&lt;1,"无产业奖励2000元")</f>
        <v>#N/A</v>
      </c>
      <c r="AN1018" t="e">
        <f>_xlfn.XLOOKUP(D1018,'参考（不要动）'!S:S,'参考（不要动）'!W:W)</f>
        <v>#N/A</v>
      </c>
      <c r="AO1018" t="str">
        <f t="shared" si="156"/>
        <v>合格</v>
      </c>
      <c r="AP1018" s="31">
        <f t="shared" si="157"/>
        <v>0.41284403669724801</v>
      </c>
      <c r="AQ1018" s="31" t="str">
        <f t="shared" si="159"/>
        <v>合格</v>
      </c>
    </row>
    <row r="1019" spans="1:43" ht="15">
      <c r="A1019" s="18">
        <v>1017</v>
      </c>
      <c r="B1019" s="19" t="s">
        <v>3978</v>
      </c>
      <c r="C1019" s="19" t="s">
        <v>4246</v>
      </c>
      <c r="D1019" s="19" t="s">
        <v>4247</v>
      </c>
      <c r="E1019" s="19" t="s">
        <v>4248</v>
      </c>
      <c r="F1019" s="19" t="s">
        <v>4249</v>
      </c>
      <c r="G1019" s="51" t="s">
        <v>4246</v>
      </c>
      <c r="H1019" s="19">
        <v>6</v>
      </c>
      <c r="I1019" s="19">
        <v>6</v>
      </c>
      <c r="J1019" s="19" t="s">
        <v>47</v>
      </c>
      <c r="K1019" s="19"/>
      <c r="L1019" s="19"/>
      <c r="M1019" s="19">
        <v>25000</v>
      </c>
      <c r="N1019" s="19">
        <v>30000</v>
      </c>
      <c r="O1019" s="19"/>
      <c r="P1019" s="19"/>
      <c r="Q1019" s="19"/>
      <c r="R1019" s="19"/>
      <c r="S1019" s="19"/>
      <c r="T1019" s="19"/>
      <c r="U1019" s="19"/>
      <c r="V1019" s="19"/>
      <c r="W1019" s="19">
        <v>6652.96</v>
      </c>
      <c r="X1019" s="19">
        <v>140700</v>
      </c>
      <c r="Y1019" s="19">
        <f t="shared" si="160"/>
        <v>41000</v>
      </c>
      <c r="Z1019" s="19">
        <v>41000</v>
      </c>
      <c r="AA1019" s="19"/>
      <c r="AB1019" s="19">
        <f t="shared" si="152"/>
        <v>202352.96</v>
      </c>
      <c r="AC1019" s="19">
        <f t="shared" si="153"/>
        <v>161352.95999999999</v>
      </c>
      <c r="AD1019" s="19">
        <f t="shared" si="154"/>
        <v>26892.16</v>
      </c>
      <c r="AE1019" s="19" t="s">
        <v>53</v>
      </c>
      <c r="AF1019" s="25">
        <v>24008.38</v>
      </c>
      <c r="AG1019" s="30">
        <f t="shared" si="155"/>
        <v>0.120115559650422</v>
      </c>
      <c r="AH1019" t="e">
        <f ca="1">IF(_xlfn.XLOOKUP(D1019,'参考（不要动）'!A:A,'参考（不要动）'!B:B)&lt;1,"无养老金")</f>
        <v>#NAME?</v>
      </c>
      <c r="AI1019" t="e">
        <f>IF(_xlfn.XLOOKUP(D1019,'参考（不要动）'!D:D,'参考（不要动）'!E:E)&lt;1,"无公益岗工资")</f>
        <v>#N/A</v>
      </c>
      <c r="AJ1019" t="e">
        <f ca="1">IF(_xlfn.XLOOKUP(D1019,'参考（不要动）'!G:G,'参考（不要动）'!H:H)&lt;1,"无其他工资")</f>
        <v>#NAME?</v>
      </c>
      <c r="AK1019" t="e">
        <f>IF(_xlfn.XLOOKUP(D1019,'参考（不要动）'!J:J,'参考（不要动）'!K:K)&lt;1,"无低保金")</f>
        <v>#N/A</v>
      </c>
      <c r="AL1019" t="e">
        <f>IF(_xlfn.XLOOKUP(D1019,'参考（不要动）'!M:M,'参考（不要动）'!N:N)&lt;1,"无五保金")</f>
        <v>#N/A</v>
      </c>
      <c r="AM1019" t="e">
        <f>IF(_xlfn.XLOOKUP(D1019,'参考（不要动）'!P:P,'参考（不要动）'!Q:Q)&lt;1,"无产业奖励2000元")</f>
        <v>#N/A</v>
      </c>
      <c r="AN1019" t="e">
        <f>_xlfn.XLOOKUP(D1019,'参考（不要动）'!S:S,'参考（不要动）'!W:W)</f>
        <v>#N/A</v>
      </c>
      <c r="AO1019" t="str">
        <f t="shared" si="156"/>
        <v>合格</v>
      </c>
      <c r="AP1019" s="31">
        <f t="shared" si="157"/>
        <v>0.29140014214641102</v>
      </c>
      <c r="AQ1019" s="31" t="str">
        <f t="shared" si="159"/>
        <v>合格</v>
      </c>
    </row>
    <row r="1020" spans="1:43" ht="15">
      <c r="A1020" s="18">
        <v>1018</v>
      </c>
      <c r="B1020" s="19" t="s">
        <v>3978</v>
      </c>
      <c r="C1020" s="19" t="s">
        <v>4250</v>
      </c>
      <c r="D1020" s="19" t="s">
        <v>4251</v>
      </c>
      <c r="E1020" s="19" t="s">
        <v>4252</v>
      </c>
      <c r="F1020" s="19" t="s">
        <v>4253</v>
      </c>
      <c r="G1020" s="51" t="s">
        <v>4250</v>
      </c>
      <c r="H1020" s="19">
        <v>3</v>
      </c>
      <c r="I1020" s="19">
        <v>3</v>
      </c>
      <c r="J1020" s="19" t="s">
        <v>47</v>
      </c>
      <c r="K1020" s="19"/>
      <c r="L1020" s="19"/>
      <c r="M1020" s="19">
        <v>20000</v>
      </c>
      <c r="N1020" s="19"/>
      <c r="O1020" s="19"/>
      <c r="P1020" s="19"/>
      <c r="Q1020" s="19"/>
      <c r="R1020" s="19"/>
      <c r="S1020" s="19"/>
      <c r="T1020" s="19"/>
      <c r="U1020" s="19"/>
      <c r="V1020" s="19"/>
      <c r="W1020" s="19">
        <v>3050.74</v>
      </c>
      <c r="X1020" s="19">
        <v>92500</v>
      </c>
      <c r="Y1020" s="19">
        <f t="shared" si="160"/>
        <v>42800</v>
      </c>
      <c r="Z1020" s="19">
        <v>42800</v>
      </c>
      <c r="AA1020" s="19"/>
      <c r="AB1020" s="19">
        <f t="shared" si="152"/>
        <v>115550.74</v>
      </c>
      <c r="AC1020" s="19">
        <f t="shared" si="153"/>
        <v>72750.740000000005</v>
      </c>
      <c r="AD1020" s="19">
        <f t="shared" si="154"/>
        <v>24250.246666666699</v>
      </c>
      <c r="AE1020" s="19" t="s">
        <v>53</v>
      </c>
      <c r="AF1020" s="25">
        <v>22617.17</v>
      </c>
      <c r="AG1020" s="31">
        <f t="shared" si="155"/>
        <v>7.2205172736761497E-2</v>
      </c>
      <c r="AH1020" t="e">
        <f ca="1">IF(_xlfn.XLOOKUP(D1020,'参考（不要动）'!A:A,'参考（不要动）'!B:B)&lt;1,"无养老金")</f>
        <v>#NAME?</v>
      </c>
      <c r="AI1020" t="e">
        <f>IF(_xlfn.XLOOKUP(D1020,'参考（不要动）'!D:D,'参考（不要动）'!E:E)&lt;1,"无公益岗工资")</f>
        <v>#N/A</v>
      </c>
      <c r="AJ1020" t="e">
        <f ca="1">IF(_xlfn.XLOOKUP(D1020,'参考（不要动）'!G:G,'参考（不要动）'!H:H)&lt;1,"无其他工资")</f>
        <v>#NAME?</v>
      </c>
      <c r="AK1020" t="e">
        <f>IF(_xlfn.XLOOKUP(D1020,'参考（不要动）'!J:J,'参考（不要动）'!K:K)&lt;1,"无低保金")</f>
        <v>#N/A</v>
      </c>
      <c r="AL1020" t="e">
        <f>IF(_xlfn.XLOOKUP(D1020,'参考（不要动）'!M:M,'参考（不要动）'!N:N)&lt;1,"无五保金")</f>
        <v>#N/A</v>
      </c>
      <c r="AM1020" t="e">
        <f>IF(_xlfn.XLOOKUP(D1020,'参考（不要动）'!P:P,'参考（不要动）'!Q:Q)&lt;1,"无产业奖励2000元")</f>
        <v>#N/A</v>
      </c>
      <c r="AN1020" t="e">
        <f>_xlfn.XLOOKUP(D1020,'参考（不要动）'!S:S,'参考（不要动）'!W:W)</f>
        <v>#N/A</v>
      </c>
      <c r="AO1020" t="str">
        <f t="shared" si="156"/>
        <v>合格</v>
      </c>
      <c r="AP1020" s="31">
        <f t="shared" si="157"/>
        <v>0.46270270270270297</v>
      </c>
      <c r="AQ1020" s="31" t="str">
        <f t="shared" si="159"/>
        <v>合格</v>
      </c>
    </row>
    <row r="1021" spans="1:43" ht="15">
      <c r="A1021" s="18">
        <v>1019</v>
      </c>
      <c r="B1021" s="19" t="s">
        <v>3978</v>
      </c>
      <c r="C1021" s="19" t="s">
        <v>4254</v>
      </c>
      <c r="D1021" s="19" t="s">
        <v>4255</v>
      </c>
      <c r="E1021" s="19" t="s">
        <v>4256</v>
      </c>
      <c r="F1021" s="19" t="s">
        <v>4257</v>
      </c>
      <c r="G1021" s="51" t="s">
        <v>4254</v>
      </c>
      <c r="H1021" s="19">
        <v>2</v>
      </c>
      <c r="I1021" s="19">
        <v>2</v>
      </c>
      <c r="J1021" s="19" t="s">
        <v>47</v>
      </c>
      <c r="K1021" s="19"/>
      <c r="L1021" s="19">
        <v>8760</v>
      </c>
      <c r="M1021" s="19">
        <v>8760</v>
      </c>
      <c r="N1021" s="19">
        <v>5000</v>
      </c>
      <c r="O1021" s="19"/>
      <c r="P1021" s="19"/>
      <c r="Q1021" s="19"/>
      <c r="R1021" s="19"/>
      <c r="S1021" s="19"/>
      <c r="T1021" s="19"/>
      <c r="U1021" s="19"/>
      <c r="V1021" s="19"/>
      <c r="W1021" s="19">
        <v>4213.05</v>
      </c>
      <c r="X1021" s="19">
        <v>105000</v>
      </c>
      <c r="Y1021" s="19">
        <f t="shared" si="160"/>
        <v>60000</v>
      </c>
      <c r="Z1021" s="19">
        <v>60000</v>
      </c>
      <c r="AA1021" s="19"/>
      <c r="AB1021" s="19">
        <f t="shared" si="152"/>
        <v>131733.04999999999</v>
      </c>
      <c r="AC1021" s="19">
        <f t="shared" si="153"/>
        <v>71733.05</v>
      </c>
      <c r="AD1021" s="19">
        <f t="shared" si="154"/>
        <v>35866.525000000001</v>
      </c>
      <c r="AE1021" s="19" t="s">
        <v>48</v>
      </c>
      <c r="AF1021" s="25">
        <v>31185.86</v>
      </c>
      <c r="AG1021" s="30">
        <f t="shared" si="155"/>
        <v>0.15008933535903801</v>
      </c>
      <c r="AH1021" t="e">
        <f ca="1">IF(_xlfn.XLOOKUP(D1021,'参考（不要动）'!A:A,'参考（不要动）'!B:B)&lt;1,"无养老金")</f>
        <v>#NAME?</v>
      </c>
      <c r="AI1021" t="b">
        <f>IF(_xlfn.XLOOKUP(D1021,'参考（不要动）'!D:D,'参考（不要动）'!E:E)&lt;1,"无公益岗工资")</f>
        <v>0</v>
      </c>
      <c r="AJ1021" t="e">
        <f ca="1">IF(_xlfn.XLOOKUP(D1021,'参考（不要动）'!G:G,'参考（不要动）'!H:H)&lt;1,"无其他工资")</f>
        <v>#NAME?</v>
      </c>
      <c r="AK1021" t="e">
        <f>IF(_xlfn.XLOOKUP(D1021,'参考（不要动）'!J:J,'参考（不要动）'!K:K)&lt;1,"无低保金")</f>
        <v>#N/A</v>
      </c>
      <c r="AL1021" t="e">
        <f>IF(_xlfn.XLOOKUP(D1021,'参考（不要动）'!M:M,'参考（不要动）'!N:N)&lt;1,"无五保金")</f>
        <v>#N/A</v>
      </c>
      <c r="AM1021" t="e">
        <f>IF(_xlfn.XLOOKUP(D1021,'参考（不要动）'!P:P,'参考（不要动）'!Q:Q)&lt;1,"无产业奖励2000元")</f>
        <v>#N/A</v>
      </c>
      <c r="AN1021" t="e">
        <f>_xlfn.XLOOKUP(D1021,'参考（不要动）'!S:S,'参考（不要动）'!W:W)</f>
        <v>#N/A</v>
      </c>
      <c r="AO1021" t="str">
        <f t="shared" si="156"/>
        <v>合格</v>
      </c>
      <c r="AP1021" s="31">
        <f t="shared" si="157"/>
        <v>0.57142857142857095</v>
      </c>
      <c r="AQ1021" s="31" t="str">
        <f t="shared" si="159"/>
        <v>合格</v>
      </c>
    </row>
    <row r="1022" spans="1:43" ht="15">
      <c r="A1022" s="18">
        <v>1020</v>
      </c>
      <c r="B1022" s="19" t="s">
        <v>3978</v>
      </c>
      <c r="C1022" s="19" t="s">
        <v>4258</v>
      </c>
      <c r="D1022" s="19" t="s">
        <v>4259</v>
      </c>
      <c r="E1022" s="19" t="s">
        <v>4260</v>
      </c>
      <c r="F1022" s="19" t="s">
        <v>4261</v>
      </c>
      <c r="G1022" s="51" t="s">
        <v>4258</v>
      </c>
      <c r="H1022" s="19">
        <v>4</v>
      </c>
      <c r="I1022" s="19">
        <v>4</v>
      </c>
      <c r="J1022" s="19" t="s">
        <v>47</v>
      </c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>
        <v>6269.53</v>
      </c>
      <c r="X1022" s="19">
        <v>205000</v>
      </c>
      <c r="Y1022" s="19">
        <f t="shared" si="160"/>
        <v>89500</v>
      </c>
      <c r="Z1022" s="19">
        <v>89500</v>
      </c>
      <c r="AA1022" s="19"/>
      <c r="AB1022" s="19">
        <f t="shared" si="152"/>
        <v>211269.53</v>
      </c>
      <c r="AC1022" s="19">
        <f t="shared" si="153"/>
        <v>121769.53</v>
      </c>
      <c r="AD1022" s="19">
        <f t="shared" si="154"/>
        <v>30442.3825</v>
      </c>
      <c r="AE1022" s="19" t="s">
        <v>53</v>
      </c>
      <c r="AF1022" s="25">
        <v>29013.01</v>
      </c>
      <c r="AG1022" s="31">
        <f t="shared" si="155"/>
        <v>4.9266604878294297E-2</v>
      </c>
      <c r="AH1022" t="e">
        <f ca="1">IF(_xlfn.XLOOKUP(D1022,'参考（不要动）'!A:A,'参考（不要动）'!B:B)&lt;1,"无养老金")</f>
        <v>#NAME?</v>
      </c>
      <c r="AI1022" t="e">
        <f>IF(_xlfn.XLOOKUP(D1022,'参考（不要动）'!D:D,'参考（不要动）'!E:E)&lt;1,"无公益岗工资")</f>
        <v>#N/A</v>
      </c>
      <c r="AJ1022" t="e">
        <f ca="1">IF(_xlfn.XLOOKUP(D1022,'参考（不要动）'!G:G,'参考（不要动）'!H:H)&lt;1,"无其他工资")</f>
        <v>#NAME?</v>
      </c>
      <c r="AK1022" t="e">
        <f>IF(_xlfn.XLOOKUP(D1022,'参考（不要动）'!J:J,'参考（不要动）'!K:K)&lt;1,"无低保金")</f>
        <v>#N/A</v>
      </c>
      <c r="AL1022" t="e">
        <f>IF(_xlfn.XLOOKUP(D1022,'参考（不要动）'!M:M,'参考（不要动）'!N:N)&lt;1,"无五保金")</f>
        <v>#N/A</v>
      </c>
      <c r="AM1022" t="e">
        <f>IF(_xlfn.XLOOKUP(D1022,'参考（不要动）'!P:P,'参考（不要动）'!Q:Q)&lt;1,"无产业奖励2000元")</f>
        <v>#N/A</v>
      </c>
      <c r="AN1022" t="e">
        <f>_xlfn.XLOOKUP(D1022,'参考（不要动）'!S:S,'参考（不要动）'!W:W)</f>
        <v>#N/A</v>
      </c>
      <c r="AO1022" t="str">
        <f t="shared" si="156"/>
        <v>合格</v>
      </c>
      <c r="AP1022" s="31">
        <f t="shared" si="157"/>
        <v>0.43658536585365898</v>
      </c>
      <c r="AQ1022" s="31" t="str">
        <f t="shared" si="159"/>
        <v>合格</v>
      </c>
    </row>
    <row r="1023" spans="1:43" ht="15">
      <c r="A1023" s="18">
        <v>1021</v>
      </c>
      <c r="B1023" s="19" t="s">
        <v>3978</v>
      </c>
      <c r="C1023" s="19" t="s">
        <v>4262</v>
      </c>
      <c r="D1023" s="19" t="s">
        <v>4263</v>
      </c>
      <c r="E1023" s="19" t="s">
        <v>4264</v>
      </c>
      <c r="F1023" s="19" t="s">
        <v>4265</v>
      </c>
      <c r="G1023" s="51" t="s">
        <v>4262</v>
      </c>
      <c r="H1023" s="19">
        <v>2</v>
      </c>
      <c r="I1023" s="19">
        <v>2</v>
      </c>
      <c r="J1023" s="19" t="s">
        <v>47</v>
      </c>
      <c r="K1023" s="19"/>
      <c r="L1023" s="19"/>
      <c r="M1023" s="19">
        <v>36000</v>
      </c>
      <c r="N1023" s="19"/>
      <c r="O1023" s="19"/>
      <c r="P1023" s="19"/>
      <c r="Q1023" s="19"/>
      <c r="R1023" s="19"/>
      <c r="S1023" s="19"/>
      <c r="T1023" s="19"/>
      <c r="U1023" s="19"/>
      <c r="V1023" s="19"/>
      <c r="W1023" s="19">
        <v>6189.45</v>
      </c>
      <c r="X1023" s="19">
        <v>53000</v>
      </c>
      <c r="Y1023" s="19">
        <f t="shared" si="160"/>
        <v>29800</v>
      </c>
      <c r="Z1023" s="19">
        <v>29800</v>
      </c>
      <c r="AA1023" s="19"/>
      <c r="AB1023" s="19">
        <f t="shared" si="152"/>
        <v>95189.45</v>
      </c>
      <c r="AC1023" s="19">
        <f t="shared" si="153"/>
        <v>65389.45</v>
      </c>
      <c r="AD1023" s="19">
        <f t="shared" si="154"/>
        <v>32694.724999999999</v>
      </c>
      <c r="AE1023" s="19" t="s">
        <v>53</v>
      </c>
      <c r="AF1023" s="25">
        <v>30428.400000000001</v>
      </c>
      <c r="AG1023" s="31">
        <f t="shared" si="155"/>
        <v>7.4480583928172306E-2</v>
      </c>
      <c r="AH1023" t="e">
        <f ca="1">IF(_xlfn.XLOOKUP(D1023,'参考（不要动）'!A:A,'参考（不要动）'!B:B)&lt;1,"无养老金")</f>
        <v>#NAME?</v>
      </c>
      <c r="AI1023" t="e">
        <f>IF(_xlfn.XLOOKUP(D1023,'参考（不要动）'!D:D,'参考（不要动）'!E:E)&lt;1,"无公益岗工资")</f>
        <v>#N/A</v>
      </c>
      <c r="AJ1023" t="e">
        <f ca="1">IF(_xlfn.XLOOKUP(D1023,'参考（不要动）'!G:G,'参考（不要动）'!H:H)&lt;1,"无其他工资")</f>
        <v>#NAME?</v>
      </c>
      <c r="AK1023" t="e">
        <f>IF(_xlfn.XLOOKUP(D1023,'参考（不要动）'!J:J,'参考（不要动）'!K:K)&lt;1,"无低保金")</f>
        <v>#N/A</v>
      </c>
      <c r="AL1023" t="e">
        <f>IF(_xlfn.XLOOKUP(D1023,'参考（不要动）'!M:M,'参考（不要动）'!N:N)&lt;1,"无五保金")</f>
        <v>#N/A</v>
      </c>
      <c r="AM1023" t="e">
        <f>IF(_xlfn.XLOOKUP(D1023,'参考（不要动）'!P:P,'参考（不要动）'!Q:Q)&lt;1,"无产业奖励2000元")</f>
        <v>#N/A</v>
      </c>
      <c r="AN1023" t="e">
        <f>_xlfn.XLOOKUP(D1023,'参考（不要动）'!S:S,'参考（不要动）'!W:W)</f>
        <v>#N/A</v>
      </c>
      <c r="AO1023" t="str">
        <f t="shared" si="156"/>
        <v>合格</v>
      </c>
      <c r="AP1023" s="31">
        <f t="shared" si="157"/>
        <v>0.56226415094339599</v>
      </c>
      <c r="AQ1023" s="31" t="str">
        <f t="shared" si="159"/>
        <v>合格</v>
      </c>
    </row>
    <row r="1024" spans="1:43" ht="15">
      <c r="A1024" s="18">
        <v>1022</v>
      </c>
      <c r="B1024" s="19" t="s">
        <v>3978</v>
      </c>
      <c r="C1024" s="19" t="s">
        <v>4266</v>
      </c>
      <c r="D1024" s="19" t="s">
        <v>4267</v>
      </c>
      <c r="E1024" s="19" t="s">
        <v>4268</v>
      </c>
      <c r="F1024" s="19" t="s">
        <v>4269</v>
      </c>
      <c r="G1024" s="51" t="s">
        <v>4266</v>
      </c>
      <c r="H1024" s="19">
        <v>2</v>
      </c>
      <c r="I1024" s="19">
        <v>2</v>
      </c>
      <c r="J1024" s="19" t="s">
        <v>47</v>
      </c>
      <c r="K1024" s="19"/>
      <c r="L1024" s="19"/>
      <c r="M1024" s="19"/>
      <c r="N1024" s="19">
        <v>32000</v>
      </c>
      <c r="O1024" s="19"/>
      <c r="P1024" s="19"/>
      <c r="Q1024" s="19"/>
      <c r="R1024" s="19">
        <v>3960</v>
      </c>
      <c r="S1024" s="19"/>
      <c r="T1024" s="19"/>
      <c r="U1024" s="19"/>
      <c r="V1024" s="19"/>
      <c r="W1024" s="19">
        <v>7431.19</v>
      </c>
      <c r="X1024" s="19"/>
      <c r="Y1024" s="19">
        <f t="shared" si="160"/>
        <v>0</v>
      </c>
      <c r="Z1024" s="19"/>
      <c r="AA1024" s="19"/>
      <c r="AB1024" s="19">
        <f t="shared" si="152"/>
        <v>43391.19</v>
      </c>
      <c r="AC1024" s="19">
        <f t="shared" si="153"/>
        <v>43391.19</v>
      </c>
      <c r="AD1024" s="19">
        <f t="shared" si="154"/>
        <v>21695.595000000001</v>
      </c>
      <c r="AE1024" s="19" t="s">
        <v>53</v>
      </c>
      <c r="AF1024" s="25">
        <v>18329.62</v>
      </c>
      <c r="AG1024" s="30">
        <f t="shared" si="155"/>
        <v>0.18363583096649</v>
      </c>
      <c r="AH1024" t="e">
        <f ca="1">IF(_xlfn.XLOOKUP(D1024,'参考（不要动）'!A:A,'参考（不要动）'!B:B)&lt;1,"无养老金")</f>
        <v>#NAME?</v>
      </c>
      <c r="AI1024" t="e">
        <f>IF(_xlfn.XLOOKUP(D1024,'参考（不要动）'!D:D,'参考（不要动）'!E:E)&lt;1,"无公益岗工资")</f>
        <v>#N/A</v>
      </c>
      <c r="AJ1024" t="e">
        <f ca="1">IF(_xlfn.XLOOKUP(D1024,'参考（不要动）'!G:G,'参考（不要动）'!H:H)&lt;1,"无其他工资")</f>
        <v>#NAME?</v>
      </c>
      <c r="AK1024" t="e">
        <f>IF(_xlfn.XLOOKUP(D1024,'参考（不要动）'!J:J,'参考（不要动）'!K:K)&lt;1,"无低保金")</f>
        <v>#N/A</v>
      </c>
      <c r="AL1024" t="e">
        <f>IF(_xlfn.XLOOKUP(D1024,'参考（不要动）'!M:M,'参考（不要动）'!N:N)&lt;1,"无五保金")</f>
        <v>#N/A</v>
      </c>
      <c r="AM1024" t="e">
        <f>IF(_xlfn.XLOOKUP(D1024,'参考（不要动）'!P:P,'参考（不要动）'!Q:Q)&lt;1,"无产业奖励2000元")</f>
        <v>#N/A</v>
      </c>
      <c r="AN1024" t="e">
        <f>_xlfn.XLOOKUP(D1024,'参考（不要动）'!S:S,'参考（不要动）'!W:W)</f>
        <v>#N/A</v>
      </c>
      <c r="AO1024" t="str">
        <f t="shared" si="156"/>
        <v>合格</v>
      </c>
      <c r="AP1024" s="31" t="e">
        <f t="shared" si="157"/>
        <v>#DIV/0!</v>
      </c>
      <c r="AQ1024" s="31" t="e">
        <f t="shared" si="159"/>
        <v>#DIV/0!</v>
      </c>
    </row>
    <row r="1025" spans="1:43" ht="15">
      <c r="A1025" s="18">
        <v>1023</v>
      </c>
      <c r="B1025" s="19" t="s">
        <v>3978</v>
      </c>
      <c r="C1025" s="19" t="s">
        <v>4270</v>
      </c>
      <c r="D1025" s="19" t="s">
        <v>4271</v>
      </c>
      <c r="E1025" s="19" t="s">
        <v>4272</v>
      </c>
      <c r="F1025" s="19" t="s">
        <v>4273</v>
      </c>
      <c r="G1025" s="51" t="s">
        <v>4270</v>
      </c>
      <c r="H1025" s="19">
        <v>1</v>
      </c>
      <c r="I1025" s="19">
        <v>1</v>
      </c>
      <c r="J1025" s="19" t="s">
        <v>47</v>
      </c>
      <c r="K1025" s="19"/>
      <c r="L1025" s="19"/>
      <c r="M1025" s="19"/>
      <c r="N1025" s="19">
        <v>20000</v>
      </c>
      <c r="O1025" s="19"/>
      <c r="P1025" s="19"/>
      <c r="Q1025" s="19"/>
      <c r="R1025" s="19">
        <v>1980</v>
      </c>
      <c r="S1025" s="19"/>
      <c r="T1025" s="19"/>
      <c r="U1025" s="19"/>
      <c r="V1025" s="19"/>
      <c r="W1025" s="19">
        <v>5056.43</v>
      </c>
      <c r="X1025" s="19"/>
      <c r="Y1025" s="19">
        <f t="shared" si="160"/>
        <v>0</v>
      </c>
      <c r="Z1025" s="19"/>
      <c r="AA1025" s="19"/>
      <c r="AB1025" s="19">
        <f t="shared" si="152"/>
        <v>27036.43</v>
      </c>
      <c r="AC1025" s="19">
        <f t="shared" si="153"/>
        <v>27036.43</v>
      </c>
      <c r="AD1025" s="19">
        <f t="shared" si="154"/>
        <v>27036.43</v>
      </c>
      <c r="AE1025" s="19" t="s">
        <v>53</v>
      </c>
      <c r="AF1025" s="25">
        <v>21708.66</v>
      </c>
      <c r="AG1025" s="32">
        <f t="shared" si="155"/>
        <v>0.24542141246857199</v>
      </c>
      <c r="AH1025" t="e">
        <f ca="1">IF(_xlfn.XLOOKUP(D1025,'参考（不要动）'!A:A,'参考（不要动）'!B:B)&lt;1,"无养老金")</f>
        <v>#NAME?</v>
      </c>
      <c r="AI1025" t="e">
        <f>IF(_xlfn.XLOOKUP(D1025,'参考（不要动）'!D:D,'参考（不要动）'!E:E)&lt;1,"无公益岗工资")</f>
        <v>#N/A</v>
      </c>
      <c r="AJ1025" t="e">
        <f ca="1">IF(_xlfn.XLOOKUP(D1025,'参考（不要动）'!G:G,'参考（不要动）'!H:H)&lt;1,"无其他工资")</f>
        <v>#NAME?</v>
      </c>
      <c r="AK1025" t="e">
        <f>IF(_xlfn.XLOOKUP(D1025,'参考（不要动）'!J:J,'参考（不要动）'!K:K)&lt;1,"无低保金")</f>
        <v>#N/A</v>
      </c>
      <c r="AL1025" t="e">
        <f>IF(_xlfn.XLOOKUP(D1025,'参考（不要动）'!M:M,'参考（不要动）'!N:N)&lt;1,"无五保金")</f>
        <v>#N/A</v>
      </c>
      <c r="AM1025" t="e">
        <f>IF(_xlfn.XLOOKUP(D1025,'参考（不要动）'!P:P,'参考（不要动）'!Q:Q)&lt;1,"无产业奖励2000元")</f>
        <v>#N/A</v>
      </c>
      <c r="AN1025" t="e">
        <f>_xlfn.XLOOKUP(D1025,'参考（不要动）'!S:S,'参考（不要动）'!W:W)</f>
        <v>#N/A</v>
      </c>
      <c r="AO1025" t="str">
        <f t="shared" si="156"/>
        <v>合格</v>
      </c>
      <c r="AP1025" s="31" t="e">
        <f t="shared" si="157"/>
        <v>#DIV/0!</v>
      </c>
      <c r="AQ1025" s="31" t="e">
        <f t="shared" si="159"/>
        <v>#DIV/0!</v>
      </c>
    </row>
    <row r="1026" spans="1:43" ht="15">
      <c r="A1026" s="18">
        <v>1024</v>
      </c>
      <c r="B1026" s="19" t="s">
        <v>3978</v>
      </c>
      <c r="C1026" s="19" t="s">
        <v>4274</v>
      </c>
      <c r="D1026" s="19" t="s">
        <v>4275</v>
      </c>
      <c r="E1026" s="19" t="s">
        <v>4276</v>
      </c>
      <c r="F1026" s="19" t="s">
        <v>4277</v>
      </c>
      <c r="G1026" s="51" t="s">
        <v>4274</v>
      </c>
      <c r="H1026" s="19">
        <v>4</v>
      </c>
      <c r="I1026" s="19">
        <v>4</v>
      </c>
      <c r="J1026" s="19" t="s">
        <v>47</v>
      </c>
      <c r="K1026" s="19"/>
      <c r="L1026" s="19"/>
      <c r="M1026" s="19"/>
      <c r="N1026" s="19"/>
      <c r="O1026" s="19"/>
      <c r="P1026" s="19"/>
      <c r="Q1026" s="19"/>
      <c r="R1026" s="19">
        <v>1980</v>
      </c>
      <c r="S1026" s="19"/>
      <c r="T1026" s="19"/>
      <c r="U1026" s="19"/>
      <c r="V1026" s="19"/>
      <c r="W1026" s="19">
        <v>45714.400000000001</v>
      </c>
      <c r="X1026" s="19">
        <v>850000</v>
      </c>
      <c r="Y1026" s="19">
        <f t="shared" si="160"/>
        <v>295000</v>
      </c>
      <c r="Z1026" s="19">
        <v>295000</v>
      </c>
      <c r="AA1026" s="19"/>
      <c r="AB1026" s="19">
        <f t="shared" si="152"/>
        <v>897694.4</v>
      </c>
      <c r="AC1026" s="19">
        <f t="shared" si="153"/>
        <v>602694.40000000002</v>
      </c>
      <c r="AD1026" s="19">
        <f t="shared" si="154"/>
        <v>150673.60000000001</v>
      </c>
      <c r="AE1026" s="19" t="s">
        <v>53</v>
      </c>
      <c r="AF1026" s="25">
        <v>147258.15</v>
      </c>
      <c r="AG1026" s="31">
        <f t="shared" si="155"/>
        <v>2.3193622899649401E-2</v>
      </c>
      <c r="AH1026" t="e">
        <f ca="1">IF(_xlfn.XLOOKUP(D1026,'参考（不要动）'!A:A,'参考（不要动）'!B:B)&lt;1,"无养老金")</f>
        <v>#NAME?</v>
      </c>
      <c r="AI1026" t="e">
        <f>IF(_xlfn.XLOOKUP(D1026,'参考（不要动）'!D:D,'参考（不要动）'!E:E)&lt;1,"无公益岗工资")</f>
        <v>#N/A</v>
      </c>
      <c r="AJ1026" t="e">
        <f ca="1">IF(_xlfn.XLOOKUP(D1026,'参考（不要动）'!G:G,'参考（不要动）'!H:H)&lt;1,"无其他工资")</f>
        <v>#NAME?</v>
      </c>
      <c r="AK1026" t="e">
        <f>IF(_xlfn.XLOOKUP(D1026,'参考（不要动）'!J:J,'参考（不要动）'!K:K)&lt;1,"无低保金")</f>
        <v>#N/A</v>
      </c>
      <c r="AL1026" t="e">
        <f>IF(_xlfn.XLOOKUP(D1026,'参考（不要动）'!M:M,'参考（不要动）'!N:N)&lt;1,"无五保金")</f>
        <v>#N/A</v>
      </c>
      <c r="AM1026" t="e">
        <f>IF(_xlfn.XLOOKUP(D1026,'参考（不要动）'!P:P,'参考（不要动）'!Q:Q)&lt;1,"无产业奖励2000元")</f>
        <v>#N/A</v>
      </c>
      <c r="AN1026" t="e">
        <f>_xlfn.XLOOKUP(D1026,'参考（不要动）'!S:S,'参考（不要动）'!W:W)</f>
        <v>#N/A</v>
      </c>
      <c r="AO1026" t="str">
        <f t="shared" si="156"/>
        <v>合格</v>
      </c>
      <c r="AP1026" s="31">
        <f t="shared" si="157"/>
        <v>0.34705882352941197</v>
      </c>
      <c r="AQ1026" s="31" t="str">
        <f t="shared" si="159"/>
        <v>合格</v>
      </c>
    </row>
    <row r="1027" spans="1:43" ht="15">
      <c r="A1027" s="18">
        <v>1025</v>
      </c>
      <c r="B1027" s="19" t="s">
        <v>3978</v>
      </c>
      <c r="C1027" s="19" t="s">
        <v>4278</v>
      </c>
      <c r="D1027" s="19" t="s">
        <v>4279</v>
      </c>
      <c r="E1027" s="19" t="s">
        <v>4280</v>
      </c>
      <c r="F1027" s="19" t="s">
        <v>4281</v>
      </c>
      <c r="G1027" s="51" t="s">
        <v>4278</v>
      </c>
      <c r="H1027" s="19">
        <v>2</v>
      </c>
      <c r="I1027" s="19">
        <v>2</v>
      </c>
      <c r="J1027" s="19" t="s">
        <v>47</v>
      </c>
      <c r="K1027" s="19"/>
      <c r="L1027" s="19"/>
      <c r="M1027" s="19"/>
      <c r="N1027" s="19">
        <v>8100</v>
      </c>
      <c r="O1027" s="19"/>
      <c r="P1027" s="19"/>
      <c r="Q1027" s="19"/>
      <c r="R1027" s="19">
        <v>930</v>
      </c>
      <c r="S1027" s="19"/>
      <c r="T1027" s="19"/>
      <c r="U1027" s="19"/>
      <c r="V1027" s="19"/>
      <c r="W1027" s="19">
        <v>6654.46</v>
      </c>
      <c r="X1027" s="19">
        <v>75600</v>
      </c>
      <c r="Y1027" s="19">
        <f t="shared" si="160"/>
        <v>25500</v>
      </c>
      <c r="Z1027" s="19">
        <v>25500</v>
      </c>
      <c r="AA1027" s="19"/>
      <c r="AB1027" s="19">
        <f t="shared" si="152"/>
        <v>91284.46</v>
      </c>
      <c r="AC1027" s="19">
        <f t="shared" si="153"/>
        <v>65784.460000000006</v>
      </c>
      <c r="AD1027" s="19">
        <f t="shared" si="154"/>
        <v>32892.230000000003</v>
      </c>
      <c r="AE1027" s="19" t="s">
        <v>53</v>
      </c>
      <c r="AF1027" s="25">
        <v>30897.15</v>
      </c>
      <c r="AG1027" s="31">
        <f t="shared" si="155"/>
        <v>6.4571651430633606E-2</v>
      </c>
      <c r="AH1027" t="e">
        <f ca="1">IF(_xlfn.XLOOKUP(D1027,'参考（不要动）'!A:A,'参考（不要动）'!B:B)&lt;1,"无养老金")</f>
        <v>#NAME?</v>
      </c>
      <c r="AI1027" t="e">
        <f>IF(_xlfn.XLOOKUP(D1027,'参考（不要动）'!D:D,'参考（不要动）'!E:E)&lt;1,"无公益岗工资")</f>
        <v>#N/A</v>
      </c>
      <c r="AJ1027" t="e">
        <f ca="1">IF(_xlfn.XLOOKUP(D1027,'参考（不要动）'!G:G,'参考（不要动）'!H:H)&lt;1,"无其他工资")</f>
        <v>#NAME?</v>
      </c>
      <c r="AK1027" t="e">
        <f>IF(_xlfn.XLOOKUP(D1027,'参考（不要动）'!J:J,'参考（不要动）'!K:K)&lt;1,"无低保金")</f>
        <v>#N/A</v>
      </c>
      <c r="AL1027" t="e">
        <f>IF(_xlfn.XLOOKUP(D1027,'参考（不要动）'!M:M,'参考（不要动）'!N:N)&lt;1,"无五保金")</f>
        <v>#N/A</v>
      </c>
      <c r="AM1027" t="e">
        <f>IF(_xlfn.XLOOKUP(D1027,'参考（不要动）'!P:P,'参考（不要动）'!Q:Q)&lt;1,"无产业奖励2000元")</f>
        <v>#N/A</v>
      </c>
      <c r="AN1027" t="e">
        <f>_xlfn.XLOOKUP(D1027,'参考（不要动）'!S:S,'参考（不要动）'!W:W)</f>
        <v>#N/A</v>
      </c>
      <c r="AO1027" t="str">
        <f t="shared" si="156"/>
        <v>合格</v>
      </c>
      <c r="AP1027" s="31">
        <f t="shared" si="157"/>
        <v>0.33730158730158699</v>
      </c>
      <c r="AQ1027" s="31" t="str">
        <f t="shared" si="159"/>
        <v>合格</v>
      </c>
    </row>
    <row r="1028" spans="1:43" ht="15">
      <c r="A1028" s="18">
        <v>1026</v>
      </c>
      <c r="B1028" s="19" t="s">
        <v>3978</v>
      </c>
      <c r="C1028" s="19" t="s">
        <v>4282</v>
      </c>
      <c r="D1028" s="19" t="s">
        <v>4283</v>
      </c>
      <c r="E1028" s="19" t="s">
        <v>4284</v>
      </c>
      <c r="F1028" s="19" t="s">
        <v>4285</v>
      </c>
      <c r="G1028" s="51" t="s">
        <v>4282</v>
      </c>
      <c r="H1028" s="19">
        <v>4</v>
      </c>
      <c r="I1028" s="19">
        <v>4</v>
      </c>
      <c r="J1028" s="19" t="s">
        <v>47</v>
      </c>
      <c r="K1028" s="19"/>
      <c r="L1028" s="19"/>
      <c r="M1028" s="19">
        <v>30000</v>
      </c>
      <c r="N1028" s="19">
        <v>10000</v>
      </c>
      <c r="O1028" s="19"/>
      <c r="P1028" s="19"/>
      <c r="Q1028" s="19"/>
      <c r="R1028" s="19">
        <v>3720</v>
      </c>
      <c r="S1028" s="19"/>
      <c r="T1028" s="19"/>
      <c r="U1028" s="19"/>
      <c r="V1028" s="19"/>
      <c r="W1028" s="19">
        <v>4302.22</v>
      </c>
      <c r="X1028" s="19">
        <v>123000</v>
      </c>
      <c r="Y1028" s="19">
        <f t="shared" si="160"/>
        <v>40800</v>
      </c>
      <c r="Z1028" s="19">
        <v>40800</v>
      </c>
      <c r="AA1028" s="19"/>
      <c r="AB1028" s="19">
        <f t="shared" ref="AB1028:AB1091" si="161">L1028+M1028+N1028+P1028+Q1028+R1028+S1028+T1028+W1028+X1028+U1028+V1028</f>
        <v>171022.22</v>
      </c>
      <c r="AC1028" s="19">
        <f t="shared" ref="AC1028:AC1091" si="162">AB1028-Z1028</f>
        <v>130222.22</v>
      </c>
      <c r="AD1028" s="19">
        <f t="shared" ref="AD1028:AD1091" si="163">AC1028/I1028</f>
        <v>32555.555</v>
      </c>
      <c r="AE1028" s="19" t="s">
        <v>53</v>
      </c>
      <c r="AF1028" s="25">
        <v>30661.71</v>
      </c>
      <c r="AG1028" s="31">
        <f t="shared" ref="AG1028:AG1091" si="164">(AD1028-AF1028)/AF1028</f>
        <v>6.1765798450249501E-2</v>
      </c>
      <c r="AH1028" t="e">
        <f ca="1">IF(_xlfn.XLOOKUP(D1028,'参考（不要动）'!A:A,'参考（不要动）'!B:B)&lt;1,"无养老金")</f>
        <v>#NAME?</v>
      </c>
      <c r="AI1028" t="e">
        <f>IF(_xlfn.XLOOKUP(D1028,'参考（不要动）'!D:D,'参考（不要动）'!E:E)&lt;1,"无公益岗工资")</f>
        <v>#N/A</v>
      </c>
      <c r="AJ1028" t="e">
        <f ca="1">IF(_xlfn.XLOOKUP(D1028,'参考（不要动）'!G:G,'参考（不要动）'!H:H)&lt;1,"无其他工资")</f>
        <v>#NAME?</v>
      </c>
      <c r="AK1028" t="e">
        <f>IF(_xlfn.XLOOKUP(D1028,'参考（不要动）'!J:J,'参考（不要动）'!K:K)&lt;1,"无低保金")</f>
        <v>#N/A</v>
      </c>
      <c r="AL1028" t="e">
        <f>IF(_xlfn.XLOOKUP(D1028,'参考（不要动）'!M:M,'参考（不要动）'!N:N)&lt;1,"无五保金")</f>
        <v>#N/A</v>
      </c>
      <c r="AM1028" t="e">
        <f>IF(_xlfn.XLOOKUP(D1028,'参考（不要动）'!P:P,'参考（不要动）'!Q:Q)&lt;1,"无产业奖励2000元")</f>
        <v>#N/A</v>
      </c>
      <c r="AN1028" t="e">
        <f>_xlfn.XLOOKUP(D1028,'参考（不要动）'!S:S,'参考（不要动）'!W:W)</f>
        <v>#N/A</v>
      </c>
      <c r="AO1028" t="str">
        <f t="shared" ref="AO1028:AO1091" si="165">IF(AD1028&lt;12000,"小于12000元",IF(AD1028&lt;AF1028,"不合格",IF(AD1028&gt;AF1028,"合格")))</f>
        <v>合格</v>
      </c>
      <c r="AP1028" s="31">
        <f t="shared" ref="AP1028:AP1091" si="166">Z1028/X1028</f>
        <v>0.33170731707317103</v>
      </c>
      <c r="AQ1028" s="31" t="str">
        <f t="shared" si="159"/>
        <v>合格</v>
      </c>
    </row>
    <row r="1029" spans="1:43" ht="15">
      <c r="A1029" s="18">
        <v>1027</v>
      </c>
      <c r="B1029" s="19" t="s">
        <v>3978</v>
      </c>
      <c r="C1029" s="19" t="s">
        <v>4286</v>
      </c>
      <c r="D1029" s="19" t="s">
        <v>4287</v>
      </c>
      <c r="E1029" s="19" t="s">
        <v>4288</v>
      </c>
      <c r="F1029" s="19" t="s">
        <v>4289</v>
      </c>
      <c r="G1029" s="51" t="s">
        <v>4286</v>
      </c>
      <c r="H1029" s="19">
        <v>4</v>
      </c>
      <c r="I1029" s="19">
        <v>4</v>
      </c>
      <c r="J1029" s="19" t="s">
        <v>47</v>
      </c>
      <c r="K1029" s="19"/>
      <c r="L1029" s="19">
        <v>8760</v>
      </c>
      <c r="M1029" s="19">
        <v>8760</v>
      </c>
      <c r="N1029" s="19">
        <v>4000</v>
      </c>
      <c r="O1029" s="19"/>
      <c r="P1029" s="19"/>
      <c r="Q1029" s="19"/>
      <c r="R1029" s="19"/>
      <c r="S1029" s="19"/>
      <c r="T1029" s="19"/>
      <c r="U1029" s="19"/>
      <c r="V1029" s="19"/>
      <c r="W1029" s="19">
        <v>2410.56</v>
      </c>
      <c r="X1029" s="19">
        <v>155000</v>
      </c>
      <c r="Y1029" s="19">
        <f t="shared" si="160"/>
        <v>90000</v>
      </c>
      <c r="Z1029" s="19">
        <v>90000</v>
      </c>
      <c r="AA1029" s="19"/>
      <c r="AB1029" s="19">
        <f t="shared" si="161"/>
        <v>178930.56</v>
      </c>
      <c r="AC1029" s="19">
        <f t="shared" si="162"/>
        <v>88930.559999999998</v>
      </c>
      <c r="AD1029" s="19">
        <f t="shared" si="163"/>
        <v>22232.639999999999</v>
      </c>
      <c r="AE1029" s="19" t="s">
        <v>48</v>
      </c>
      <c r="AF1029" s="25">
        <v>17866.54</v>
      </c>
      <c r="AG1029" s="32">
        <f t="shared" si="164"/>
        <v>0.24437300115187399</v>
      </c>
      <c r="AH1029" t="e">
        <f ca="1">IF(_xlfn.XLOOKUP(D1029,'参考（不要动）'!A:A,'参考（不要动）'!B:B)&lt;1,"无养老金")</f>
        <v>#NAME?</v>
      </c>
      <c r="AI1029" t="b">
        <f>IF(_xlfn.XLOOKUP(D1029,'参考（不要动）'!D:D,'参考（不要动）'!E:E)&lt;1,"无公益岗工资")</f>
        <v>0</v>
      </c>
      <c r="AJ1029" t="e">
        <f ca="1">IF(_xlfn.XLOOKUP(D1029,'参考（不要动）'!G:G,'参考（不要动）'!H:H)&lt;1,"无其他工资")</f>
        <v>#NAME?</v>
      </c>
      <c r="AK1029" t="e">
        <f>IF(_xlfn.XLOOKUP(D1029,'参考（不要动）'!J:J,'参考（不要动）'!K:K)&lt;1,"无低保金")</f>
        <v>#N/A</v>
      </c>
      <c r="AL1029" t="e">
        <f>IF(_xlfn.XLOOKUP(D1029,'参考（不要动）'!M:M,'参考（不要动）'!N:N)&lt;1,"无五保金")</f>
        <v>#N/A</v>
      </c>
      <c r="AM1029" t="e">
        <f>IF(_xlfn.XLOOKUP(D1029,'参考（不要动）'!P:P,'参考（不要动）'!Q:Q)&lt;1,"无产业奖励2000元")</f>
        <v>#N/A</v>
      </c>
      <c r="AN1029" t="e">
        <f>_xlfn.XLOOKUP(D1029,'参考（不要动）'!S:S,'参考（不要动）'!W:W)</f>
        <v>#N/A</v>
      </c>
      <c r="AO1029" t="str">
        <f t="shared" si="165"/>
        <v>合格</v>
      </c>
      <c r="AP1029" s="31">
        <f t="shared" si="166"/>
        <v>0.58064516129032295</v>
      </c>
      <c r="AQ1029" s="31" t="str">
        <f t="shared" si="159"/>
        <v>合格</v>
      </c>
    </row>
    <row r="1030" spans="1:43" ht="15">
      <c r="A1030" s="18">
        <v>1028</v>
      </c>
      <c r="B1030" s="19" t="s">
        <v>3978</v>
      </c>
      <c r="C1030" s="19" t="s">
        <v>4290</v>
      </c>
      <c r="D1030" s="19" t="s">
        <v>4291</v>
      </c>
      <c r="E1030" s="19" t="s">
        <v>4292</v>
      </c>
      <c r="F1030" s="43" t="s">
        <v>4293</v>
      </c>
      <c r="G1030" s="52" t="s">
        <v>4290</v>
      </c>
      <c r="H1030" s="19">
        <v>5</v>
      </c>
      <c r="I1030" s="19">
        <v>5</v>
      </c>
      <c r="J1030" s="19" t="s">
        <v>47</v>
      </c>
      <c r="K1030" s="19"/>
      <c r="L1030" s="19"/>
      <c r="M1030" s="19"/>
      <c r="N1030" s="19">
        <v>13000</v>
      </c>
      <c r="O1030" s="19"/>
      <c r="P1030" s="19"/>
      <c r="Q1030" s="19">
        <v>10605</v>
      </c>
      <c r="R1030" s="19">
        <v>2100</v>
      </c>
      <c r="S1030" s="19"/>
      <c r="T1030" s="19"/>
      <c r="U1030" s="19"/>
      <c r="V1030" s="19"/>
      <c r="W1030" s="19">
        <v>8961.01</v>
      </c>
      <c r="X1030" s="19">
        <v>278660</v>
      </c>
      <c r="Y1030" s="19">
        <f t="shared" si="160"/>
        <v>139000</v>
      </c>
      <c r="Z1030" s="19">
        <v>139000</v>
      </c>
      <c r="AA1030" s="19"/>
      <c r="AB1030" s="19">
        <f t="shared" si="161"/>
        <v>313326.01</v>
      </c>
      <c r="AC1030" s="19">
        <f t="shared" si="162"/>
        <v>174326.01</v>
      </c>
      <c r="AD1030" s="19">
        <f t="shared" si="163"/>
        <v>34865.201999999997</v>
      </c>
      <c r="AE1030" s="19" t="s">
        <v>53</v>
      </c>
      <c r="AF1030" s="25">
        <v>29475</v>
      </c>
      <c r="AG1030" s="30">
        <f t="shared" si="164"/>
        <v>0.18287368956743</v>
      </c>
      <c r="AH1030" t="e">
        <f ca="1">IF(_xlfn.XLOOKUP(D1030,'参考（不要动）'!A:A,'参考（不要动）'!B:B)&lt;1,"无养老金")</f>
        <v>#NAME?</v>
      </c>
      <c r="AI1030" t="e">
        <f>IF(_xlfn.XLOOKUP(D1030,'参考（不要动）'!D:D,'参考（不要动）'!E:E)&lt;1,"无公益岗工资")</f>
        <v>#N/A</v>
      </c>
      <c r="AJ1030" t="e">
        <f ca="1">IF(_xlfn.XLOOKUP(D1030,'参考（不要动）'!G:G,'参考（不要动）'!H:H)&lt;1,"无其他工资")</f>
        <v>#NAME?</v>
      </c>
      <c r="AK1030" t="e">
        <f>IF(_xlfn.XLOOKUP(D1030,'参考（不要动）'!J:J,'参考（不要动）'!K:K)&lt;1,"无低保金")</f>
        <v>#N/A</v>
      </c>
      <c r="AL1030" t="b">
        <f>IF(_xlfn.XLOOKUP(D1030,'参考（不要动）'!M:M,'参考（不要动）'!N:N)&lt;1,"无五保金")</f>
        <v>0</v>
      </c>
      <c r="AM1030" t="e">
        <f>IF(_xlfn.XLOOKUP(D1030,'参考（不要动）'!P:P,'参考（不要动）'!Q:Q)&lt;1,"无产业奖励2000元")</f>
        <v>#N/A</v>
      </c>
      <c r="AN1030" t="e">
        <f>_xlfn.XLOOKUP(D1030,'参考（不要动）'!S:S,'参考（不要动）'!W:W)</f>
        <v>#N/A</v>
      </c>
      <c r="AO1030" t="str">
        <f t="shared" si="165"/>
        <v>合格</v>
      </c>
      <c r="AP1030" s="31">
        <f t="shared" si="166"/>
        <v>0.498815761142611</v>
      </c>
      <c r="AQ1030" s="31" t="str">
        <f t="shared" si="159"/>
        <v>合格</v>
      </c>
    </row>
    <row r="1031" spans="1:43" ht="15">
      <c r="A1031" s="18">
        <v>1029</v>
      </c>
      <c r="B1031" s="19" t="s">
        <v>3978</v>
      </c>
      <c r="C1031" s="19" t="s">
        <v>4294</v>
      </c>
      <c r="D1031" s="19" t="s">
        <v>4295</v>
      </c>
      <c r="E1031" s="19" t="s">
        <v>4296</v>
      </c>
      <c r="F1031" s="19" t="s">
        <v>4297</v>
      </c>
      <c r="G1031" s="51" t="s">
        <v>4294</v>
      </c>
      <c r="H1031" s="19">
        <v>2</v>
      </c>
      <c r="I1031" s="19">
        <v>2</v>
      </c>
      <c r="J1031" s="19" t="s">
        <v>47</v>
      </c>
      <c r="K1031" s="19"/>
      <c r="L1031" s="19"/>
      <c r="M1031" s="19"/>
      <c r="N1031" s="19">
        <v>6400</v>
      </c>
      <c r="O1031" s="19"/>
      <c r="P1031" s="19"/>
      <c r="Q1031" s="19"/>
      <c r="R1031" s="19">
        <v>3720</v>
      </c>
      <c r="S1031" s="19"/>
      <c r="T1031" s="19"/>
      <c r="U1031" s="19"/>
      <c r="V1031" s="19"/>
      <c r="W1031" s="19">
        <v>9471.33</v>
      </c>
      <c r="X1031" s="19">
        <v>62500</v>
      </c>
      <c r="Y1031" s="19">
        <f t="shared" si="160"/>
        <v>44150</v>
      </c>
      <c r="Z1031" s="19">
        <v>44150</v>
      </c>
      <c r="AA1031" s="19"/>
      <c r="AB1031" s="19">
        <f t="shared" si="161"/>
        <v>82091.33</v>
      </c>
      <c r="AC1031" s="19">
        <f t="shared" si="162"/>
        <v>37941.33</v>
      </c>
      <c r="AD1031" s="19">
        <f t="shared" si="163"/>
        <v>18970.665000000001</v>
      </c>
      <c r="AE1031" s="19" t="s">
        <v>53</v>
      </c>
      <c r="AF1031" s="25">
        <v>16701.669999999998</v>
      </c>
      <c r="AG1031" s="30">
        <f t="shared" si="164"/>
        <v>0.13585437863399299</v>
      </c>
      <c r="AH1031" t="e">
        <f ca="1">IF(_xlfn.XLOOKUP(D1031,'参考（不要动）'!A:A,'参考（不要动）'!B:B)&lt;1,"无养老金")</f>
        <v>#NAME?</v>
      </c>
      <c r="AI1031" t="e">
        <f>IF(_xlfn.XLOOKUP(D1031,'参考（不要动）'!D:D,'参考（不要动）'!E:E)&lt;1,"无公益岗工资")</f>
        <v>#N/A</v>
      </c>
      <c r="AJ1031" t="e">
        <f ca="1">IF(_xlfn.XLOOKUP(D1031,'参考（不要动）'!G:G,'参考（不要动）'!H:H)&lt;1,"无其他工资")</f>
        <v>#NAME?</v>
      </c>
      <c r="AK1031" t="e">
        <f>IF(_xlfn.XLOOKUP(D1031,'参考（不要动）'!J:J,'参考（不要动）'!K:K)&lt;1,"无低保金")</f>
        <v>#N/A</v>
      </c>
      <c r="AL1031" t="e">
        <f>IF(_xlfn.XLOOKUP(D1031,'参考（不要动）'!M:M,'参考（不要动）'!N:N)&lt;1,"无五保金")</f>
        <v>#N/A</v>
      </c>
      <c r="AM1031" t="e">
        <f>IF(_xlfn.XLOOKUP(D1031,'参考（不要动）'!P:P,'参考（不要动）'!Q:Q)&lt;1,"无产业奖励2000元")</f>
        <v>#N/A</v>
      </c>
      <c r="AN1031" t="e">
        <f>_xlfn.XLOOKUP(D1031,'参考（不要动）'!S:S,'参考（不要动）'!W:W)</f>
        <v>#N/A</v>
      </c>
      <c r="AO1031" t="str">
        <f t="shared" si="165"/>
        <v>合格</v>
      </c>
      <c r="AP1031" s="31">
        <f t="shared" si="166"/>
        <v>0.70640000000000003</v>
      </c>
      <c r="AQ1031" s="31" t="str">
        <f t="shared" si="159"/>
        <v>合格</v>
      </c>
    </row>
    <row r="1032" spans="1:43" ht="15">
      <c r="A1032" s="18">
        <v>1030</v>
      </c>
      <c r="B1032" s="19" t="s">
        <v>3978</v>
      </c>
      <c r="C1032" s="19" t="s">
        <v>4298</v>
      </c>
      <c r="D1032" s="19" t="s">
        <v>4299</v>
      </c>
      <c r="E1032" s="19" t="s">
        <v>4300</v>
      </c>
      <c r="F1032" s="19" t="s">
        <v>4301</v>
      </c>
      <c r="G1032" s="51" t="s">
        <v>4298</v>
      </c>
      <c r="H1032" s="19">
        <v>4</v>
      </c>
      <c r="I1032" s="19">
        <v>4</v>
      </c>
      <c r="J1032" s="19" t="s">
        <v>47</v>
      </c>
      <c r="K1032" s="19"/>
      <c r="L1032" s="19"/>
      <c r="M1032" s="19">
        <v>8000</v>
      </c>
      <c r="N1032" s="19">
        <v>6500</v>
      </c>
      <c r="O1032" s="19"/>
      <c r="P1032" s="19"/>
      <c r="Q1032" s="19"/>
      <c r="R1032" s="19"/>
      <c r="S1032" s="19"/>
      <c r="T1032" s="19"/>
      <c r="U1032" s="19"/>
      <c r="V1032" s="19"/>
      <c r="W1032" s="19">
        <v>5770.98</v>
      </c>
      <c r="X1032" s="19">
        <v>210400</v>
      </c>
      <c r="Y1032" s="19">
        <f t="shared" si="160"/>
        <v>115000</v>
      </c>
      <c r="Z1032" s="19">
        <v>115000</v>
      </c>
      <c r="AA1032" s="19"/>
      <c r="AB1032" s="19">
        <f t="shared" si="161"/>
        <v>230670.98</v>
      </c>
      <c r="AC1032" s="19">
        <f t="shared" si="162"/>
        <v>115670.98</v>
      </c>
      <c r="AD1032" s="19">
        <f t="shared" si="163"/>
        <v>28917.744999999999</v>
      </c>
      <c r="AE1032" s="19" t="s">
        <v>53</v>
      </c>
      <c r="AF1032" s="25">
        <v>23852.080000000002</v>
      </c>
      <c r="AG1032" s="32">
        <f t="shared" si="164"/>
        <v>0.21237833346190299</v>
      </c>
      <c r="AH1032" t="e">
        <f ca="1">IF(_xlfn.XLOOKUP(D1032,'参考（不要动）'!A:A,'参考（不要动）'!B:B)&lt;1,"无养老金")</f>
        <v>#NAME?</v>
      </c>
      <c r="AI1032" t="e">
        <f>IF(_xlfn.XLOOKUP(D1032,'参考（不要动）'!D:D,'参考（不要动）'!E:E)&lt;1,"无公益岗工资")</f>
        <v>#N/A</v>
      </c>
      <c r="AJ1032" t="e">
        <f ca="1">IF(_xlfn.XLOOKUP(D1032,'参考（不要动）'!G:G,'参考（不要动）'!H:H)&lt;1,"无其他工资")</f>
        <v>#NAME?</v>
      </c>
      <c r="AK1032" t="e">
        <f>IF(_xlfn.XLOOKUP(D1032,'参考（不要动）'!J:J,'参考（不要动）'!K:K)&lt;1,"无低保金")</f>
        <v>#N/A</v>
      </c>
      <c r="AL1032" t="e">
        <f>IF(_xlfn.XLOOKUP(D1032,'参考（不要动）'!M:M,'参考（不要动）'!N:N)&lt;1,"无五保金")</f>
        <v>#N/A</v>
      </c>
      <c r="AM1032" t="e">
        <f>IF(_xlfn.XLOOKUP(D1032,'参考（不要动）'!P:P,'参考（不要动）'!Q:Q)&lt;1,"无产业奖励2000元")</f>
        <v>#N/A</v>
      </c>
      <c r="AN1032" t="e">
        <f>_xlfn.XLOOKUP(D1032,'参考（不要动）'!S:S,'参考（不要动）'!W:W)</f>
        <v>#N/A</v>
      </c>
      <c r="AO1032" t="str">
        <f t="shared" si="165"/>
        <v>合格</v>
      </c>
      <c r="AP1032" s="31">
        <f t="shared" si="166"/>
        <v>0.54657794676806104</v>
      </c>
      <c r="AQ1032" s="31" t="str">
        <f t="shared" si="159"/>
        <v>合格</v>
      </c>
    </row>
    <row r="1033" spans="1:43" ht="15">
      <c r="A1033" s="18">
        <v>1031</v>
      </c>
      <c r="B1033" s="19" t="s">
        <v>3978</v>
      </c>
      <c r="C1033" s="19" t="s">
        <v>4302</v>
      </c>
      <c r="D1033" s="19" t="s">
        <v>4303</v>
      </c>
      <c r="E1033" s="19" t="s">
        <v>4304</v>
      </c>
      <c r="F1033" s="19" t="s">
        <v>4305</v>
      </c>
      <c r="G1033" s="51" t="s">
        <v>4302</v>
      </c>
      <c r="H1033" s="19">
        <v>4</v>
      </c>
      <c r="I1033" s="19">
        <v>4</v>
      </c>
      <c r="J1033" s="19" t="s">
        <v>47</v>
      </c>
      <c r="K1033" s="19"/>
      <c r="L1033" s="19"/>
      <c r="M1033" s="19">
        <v>40000</v>
      </c>
      <c r="N1033" s="19">
        <v>6000</v>
      </c>
      <c r="O1033" s="19"/>
      <c r="P1033" s="19"/>
      <c r="Q1033" s="19"/>
      <c r="R1033" s="19">
        <v>3720</v>
      </c>
      <c r="S1033" s="19"/>
      <c r="T1033" s="19"/>
      <c r="U1033" s="19"/>
      <c r="V1033" s="19"/>
      <c r="W1033" s="19">
        <v>13651.56</v>
      </c>
      <c r="X1033" s="19">
        <v>143000</v>
      </c>
      <c r="Y1033" s="19">
        <f t="shared" si="160"/>
        <v>78000</v>
      </c>
      <c r="Z1033" s="19">
        <v>78000</v>
      </c>
      <c r="AA1033" s="19"/>
      <c r="AB1033" s="19">
        <f t="shared" si="161"/>
        <v>206371.56</v>
      </c>
      <c r="AC1033" s="19">
        <f t="shared" si="162"/>
        <v>128371.56</v>
      </c>
      <c r="AD1033" s="19">
        <f t="shared" si="163"/>
        <v>32092.89</v>
      </c>
      <c r="AE1033" s="19" t="s">
        <v>48</v>
      </c>
      <c r="AF1033" s="25">
        <v>29673.86</v>
      </c>
      <c r="AG1033" s="30">
        <f t="shared" si="164"/>
        <v>8.1520570630177494E-2</v>
      </c>
      <c r="AH1033" t="e">
        <f ca="1">IF(_xlfn.XLOOKUP(D1033,'参考（不要动）'!A:A,'参考（不要动）'!B:B)&lt;1,"无养老金")</f>
        <v>#NAME?</v>
      </c>
      <c r="AI1033" t="e">
        <f>IF(_xlfn.XLOOKUP(D1033,'参考（不要动）'!D:D,'参考（不要动）'!E:E)&lt;1,"无公益岗工资")</f>
        <v>#N/A</v>
      </c>
      <c r="AJ1033" t="e">
        <f ca="1">IF(_xlfn.XLOOKUP(D1033,'参考（不要动）'!G:G,'参考（不要动）'!H:H)&lt;1,"无其他工资")</f>
        <v>#NAME?</v>
      </c>
      <c r="AK1033" t="e">
        <f>IF(_xlfn.XLOOKUP(D1033,'参考（不要动）'!J:J,'参考（不要动）'!K:K)&lt;1,"无低保金")</f>
        <v>#N/A</v>
      </c>
      <c r="AL1033" t="e">
        <f>IF(_xlfn.XLOOKUP(D1033,'参考（不要动）'!M:M,'参考（不要动）'!N:N)&lt;1,"无五保金")</f>
        <v>#N/A</v>
      </c>
      <c r="AM1033" t="e">
        <f>IF(_xlfn.XLOOKUP(D1033,'参考（不要动）'!P:P,'参考（不要动）'!Q:Q)&lt;1,"无产业奖励2000元")</f>
        <v>#N/A</v>
      </c>
      <c r="AN1033" t="e">
        <f>_xlfn.XLOOKUP(D1033,'参考（不要动）'!S:S,'参考（不要动）'!W:W)</f>
        <v>#N/A</v>
      </c>
      <c r="AO1033" t="str">
        <f t="shared" si="165"/>
        <v>合格</v>
      </c>
      <c r="AP1033" s="31">
        <f t="shared" si="166"/>
        <v>0.54545454545454497</v>
      </c>
      <c r="AQ1033" s="31" t="str">
        <f t="shared" si="159"/>
        <v>合格</v>
      </c>
    </row>
    <row r="1034" spans="1:43" ht="15">
      <c r="A1034" s="18">
        <v>1032</v>
      </c>
      <c r="B1034" s="19" t="s">
        <v>3978</v>
      </c>
      <c r="C1034" s="19" t="s">
        <v>4306</v>
      </c>
      <c r="D1034" s="19" t="s">
        <v>4307</v>
      </c>
      <c r="E1034" s="19" t="s">
        <v>4308</v>
      </c>
      <c r="F1034" s="19" t="s">
        <v>4309</v>
      </c>
      <c r="G1034" s="51" t="s">
        <v>4310</v>
      </c>
      <c r="H1034" s="19">
        <v>1</v>
      </c>
      <c r="I1034" s="19">
        <v>1</v>
      </c>
      <c r="J1034" s="19" t="s">
        <v>47</v>
      </c>
      <c r="K1034" s="19"/>
      <c r="L1034" s="19"/>
      <c r="M1034" s="19"/>
      <c r="N1034" s="19">
        <v>16000</v>
      </c>
      <c r="O1034" s="19"/>
      <c r="P1034" s="19">
        <v>4335</v>
      </c>
      <c r="Q1034" s="19"/>
      <c r="R1034" s="19">
        <v>1980</v>
      </c>
      <c r="S1034" s="19"/>
      <c r="T1034" s="19"/>
      <c r="U1034" s="19"/>
      <c r="V1034" s="19"/>
      <c r="W1034" s="19">
        <v>13504.21</v>
      </c>
      <c r="X1034" s="19"/>
      <c r="Y1034" s="19">
        <f t="shared" si="160"/>
        <v>0</v>
      </c>
      <c r="Z1034" s="19"/>
      <c r="AA1034" s="19"/>
      <c r="AB1034" s="19">
        <f t="shared" si="161"/>
        <v>35819.21</v>
      </c>
      <c r="AC1034" s="19">
        <f t="shared" si="162"/>
        <v>35819.21</v>
      </c>
      <c r="AD1034" s="19">
        <f t="shared" si="163"/>
        <v>35819.21</v>
      </c>
      <c r="AE1034" s="19" t="s">
        <v>48</v>
      </c>
      <c r="AF1034" s="25">
        <v>27635</v>
      </c>
      <c r="AG1034" s="32">
        <f t="shared" si="164"/>
        <v>0.29615379048308299</v>
      </c>
      <c r="AH1034" t="e">
        <f ca="1">IF(_xlfn.XLOOKUP(D1034,'参考（不要动）'!A:A,'参考（不要动）'!B:B)&lt;1,"无养老金")</f>
        <v>#NAME?</v>
      </c>
      <c r="AI1034" t="e">
        <f>IF(_xlfn.XLOOKUP(D1034,'参考（不要动）'!D:D,'参考（不要动）'!E:E)&lt;1,"无公益岗工资")</f>
        <v>#N/A</v>
      </c>
      <c r="AJ1034" t="e">
        <f ca="1">IF(_xlfn.XLOOKUP(D1034,'参考（不要动）'!G:G,'参考（不要动）'!H:H)&lt;1,"无其他工资")</f>
        <v>#NAME?</v>
      </c>
      <c r="AK1034" t="b">
        <f>IF(_xlfn.XLOOKUP(D1034,'参考（不要动）'!J:J,'参考（不要动）'!K:K)&lt;1,"无低保金")</f>
        <v>0</v>
      </c>
      <c r="AL1034" t="e">
        <f>IF(_xlfn.XLOOKUP(D1034,'参考（不要动）'!M:M,'参考（不要动）'!N:N)&lt;1,"无五保金")</f>
        <v>#N/A</v>
      </c>
      <c r="AM1034" t="e">
        <f>IF(_xlfn.XLOOKUP(D1034,'参考（不要动）'!P:P,'参考（不要动）'!Q:Q)&lt;1,"无产业奖励2000元")</f>
        <v>#N/A</v>
      </c>
      <c r="AN1034" t="e">
        <f>_xlfn.XLOOKUP(D1034,'参考（不要动）'!S:S,'参考（不要动）'!W:W)</f>
        <v>#N/A</v>
      </c>
      <c r="AO1034" t="str">
        <f t="shared" si="165"/>
        <v>合格</v>
      </c>
      <c r="AP1034" s="31" t="e">
        <f t="shared" si="166"/>
        <v>#DIV/0!</v>
      </c>
      <c r="AQ1034" s="31" t="e">
        <f t="shared" si="159"/>
        <v>#DIV/0!</v>
      </c>
    </row>
    <row r="1035" spans="1:43" ht="15">
      <c r="A1035" s="18">
        <v>1033</v>
      </c>
      <c r="B1035" s="19" t="s">
        <v>3978</v>
      </c>
      <c r="C1035" s="19" t="s">
        <v>4311</v>
      </c>
      <c r="D1035" s="19" t="s">
        <v>4312</v>
      </c>
      <c r="E1035" s="19" t="s">
        <v>4313</v>
      </c>
      <c r="F1035" s="19" t="s">
        <v>4314</v>
      </c>
      <c r="G1035" s="51" t="s">
        <v>4311</v>
      </c>
      <c r="H1035" s="19">
        <v>4</v>
      </c>
      <c r="I1035" s="19">
        <v>4</v>
      </c>
      <c r="J1035" s="19" t="s">
        <v>47</v>
      </c>
      <c r="K1035" s="19"/>
      <c r="L1035" s="19"/>
      <c r="M1035" s="19">
        <v>65000</v>
      </c>
      <c r="N1035" s="19">
        <v>20000</v>
      </c>
      <c r="O1035" s="19"/>
      <c r="P1035" s="19"/>
      <c r="Q1035" s="19"/>
      <c r="R1035" s="19">
        <v>2100</v>
      </c>
      <c r="S1035" s="19"/>
      <c r="T1035" s="19"/>
      <c r="U1035" s="19"/>
      <c r="V1035" s="19"/>
      <c r="W1035" s="19">
        <v>9316.64</v>
      </c>
      <c r="X1035" s="19">
        <v>13000</v>
      </c>
      <c r="Y1035" s="19">
        <f t="shared" si="160"/>
        <v>6000</v>
      </c>
      <c r="Z1035" s="19">
        <v>6000</v>
      </c>
      <c r="AA1035" s="19"/>
      <c r="AB1035" s="19">
        <f t="shared" si="161"/>
        <v>109416.64</v>
      </c>
      <c r="AC1035" s="19">
        <f t="shared" si="162"/>
        <v>103416.64</v>
      </c>
      <c r="AD1035" s="19">
        <f t="shared" si="163"/>
        <v>25854.16</v>
      </c>
      <c r="AE1035" s="19" t="s">
        <v>53</v>
      </c>
      <c r="AF1035" s="25">
        <v>21583.88</v>
      </c>
      <c r="AG1035" s="30">
        <f t="shared" si="164"/>
        <v>0.19784579973572899</v>
      </c>
      <c r="AH1035" t="e">
        <f ca="1">IF(_xlfn.XLOOKUP(D1035,'参考（不要动）'!A:A,'参考（不要动）'!B:B)&lt;1,"无养老金")</f>
        <v>#NAME?</v>
      </c>
      <c r="AI1035" t="e">
        <f>IF(_xlfn.XLOOKUP(D1035,'参考（不要动）'!D:D,'参考（不要动）'!E:E)&lt;1,"无公益岗工资")</f>
        <v>#N/A</v>
      </c>
      <c r="AJ1035" t="e">
        <f ca="1">IF(_xlfn.XLOOKUP(D1035,'参考（不要动）'!G:G,'参考（不要动）'!H:H)&lt;1,"无其他工资")</f>
        <v>#NAME?</v>
      </c>
      <c r="AK1035" t="e">
        <f>IF(_xlfn.XLOOKUP(D1035,'参考（不要动）'!J:J,'参考（不要动）'!K:K)&lt;1,"无低保金")</f>
        <v>#N/A</v>
      </c>
      <c r="AL1035" t="e">
        <f>IF(_xlfn.XLOOKUP(D1035,'参考（不要动）'!M:M,'参考（不要动）'!N:N)&lt;1,"无五保金")</f>
        <v>#N/A</v>
      </c>
      <c r="AM1035" t="e">
        <f>IF(_xlfn.XLOOKUP(D1035,'参考（不要动）'!P:P,'参考（不要动）'!Q:Q)&lt;1,"无产业奖励2000元")</f>
        <v>#N/A</v>
      </c>
      <c r="AN1035" t="e">
        <f>_xlfn.XLOOKUP(D1035,'参考（不要动）'!S:S,'参考（不要动）'!W:W)</f>
        <v>#N/A</v>
      </c>
      <c r="AO1035" t="str">
        <f t="shared" si="165"/>
        <v>合格</v>
      </c>
      <c r="AP1035" s="31">
        <f t="shared" si="166"/>
        <v>0.46153846153846201</v>
      </c>
      <c r="AQ1035" s="31" t="str">
        <f t="shared" si="159"/>
        <v>合格</v>
      </c>
    </row>
    <row r="1036" spans="1:43" ht="15">
      <c r="A1036" s="18">
        <v>1034</v>
      </c>
      <c r="B1036" s="19" t="s">
        <v>3978</v>
      </c>
      <c r="C1036" s="19" t="s">
        <v>4315</v>
      </c>
      <c r="D1036" s="19" t="s">
        <v>4316</v>
      </c>
      <c r="E1036" s="19" t="s">
        <v>4317</v>
      </c>
      <c r="F1036" s="19" t="s">
        <v>4318</v>
      </c>
      <c r="G1036" s="51" t="s">
        <v>4315</v>
      </c>
      <c r="H1036" s="19">
        <v>3</v>
      </c>
      <c r="I1036" s="19">
        <v>3</v>
      </c>
      <c r="J1036" s="19" t="s">
        <v>47</v>
      </c>
      <c r="K1036" s="19"/>
      <c r="L1036" s="19"/>
      <c r="M1036" s="19">
        <v>28000</v>
      </c>
      <c r="N1036" s="19">
        <v>6100</v>
      </c>
      <c r="O1036" s="19"/>
      <c r="P1036" s="19"/>
      <c r="Q1036" s="19"/>
      <c r="R1036" s="19"/>
      <c r="S1036" s="19"/>
      <c r="T1036" s="19"/>
      <c r="U1036" s="19"/>
      <c r="V1036" s="19"/>
      <c r="W1036" s="19">
        <v>5481.02</v>
      </c>
      <c r="X1036" s="19">
        <v>131000</v>
      </c>
      <c r="Y1036" s="19">
        <f t="shared" si="160"/>
        <v>65500</v>
      </c>
      <c r="Z1036" s="19">
        <v>65500</v>
      </c>
      <c r="AA1036" s="19"/>
      <c r="AB1036" s="19">
        <f t="shared" si="161"/>
        <v>170581.02</v>
      </c>
      <c r="AC1036" s="19">
        <f t="shared" si="162"/>
        <v>105081.02</v>
      </c>
      <c r="AD1036" s="19">
        <f t="shared" si="163"/>
        <v>35027.006666666697</v>
      </c>
      <c r="AE1036" s="19" t="s">
        <v>53</v>
      </c>
      <c r="AF1036" s="25">
        <v>32736.43</v>
      </c>
      <c r="AG1036" s="31">
        <f t="shared" si="164"/>
        <v>6.9970264523856004E-2</v>
      </c>
      <c r="AH1036" t="e">
        <f ca="1">IF(_xlfn.XLOOKUP(D1036,'参考（不要动）'!A:A,'参考（不要动）'!B:B)&lt;1,"无养老金")</f>
        <v>#NAME?</v>
      </c>
      <c r="AI1036" t="e">
        <f>IF(_xlfn.XLOOKUP(D1036,'参考（不要动）'!D:D,'参考（不要动）'!E:E)&lt;1,"无公益岗工资")</f>
        <v>#N/A</v>
      </c>
      <c r="AJ1036" t="e">
        <f ca="1">IF(_xlfn.XLOOKUP(D1036,'参考（不要动）'!G:G,'参考（不要动）'!H:H)&lt;1,"无其他工资")</f>
        <v>#NAME?</v>
      </c>
      <c r="AK1036" t="e">
        <f>IF(_xlfn.XLOOKUP(D1036,'参考（不要动）'!J:J,'参考（不要动）'!K:K)&lt;1,"无低保金")</f>
        <v>#N/A</v>
      </c>
      <c r="AL1036" t="e">
        <f>IF(_xlfn.XLOOKUP(D1036,'参考（不要动）'!M:M,'参考（不要动）'!N:N)&lt;1,"无五保金")</f>
        <v>#N/A</v>
      </c>
      <c r="AM1036" t="e">
        <f>IF(_xlfn.XLOOKUP(D1036,'参考（不要动）'!P:P,'参考（不要动）'!Q:Q)&lt;1,"无产业奖励2000元")</f>
        <v>#N/A</v>
      </c>
      <c r="AN1036" t="e">
        <f>_xlfn.XLOOKUP(D1036,'参考（不要动）'!S:S,'参考（不要动）'!W:W)</f>
        <v>#N/A</v>
      </c>
      <c r="AO1036" t="str">
        <f t="shared" si="165"/>
        <v>合格</v>
      </c>
      <c r="AP1036" s="31">
        <f t="shared" si="166"/>
        <v>0.5</v>
      </c>
      <c r="AQ1036" s="31" t="str">
        <f t="shared" si="159"/>
        <v>合格</v>
      </c>
    </row>
    <row r="1037" spans="1:43" ht="15">
      <c r="A1037" s="18">
        <v>1035</v>
      </c>
      <c r="B1037" s="19" t="s">
        <v>3978</v>
      </c>
      <c r="C1037" s="19" t="s">
        <v>4319</v>
      </c>
      <c r="D1037" s="19" t="s">
        <v>4320</v>
      </c>
      <c r="E1037" s="19" t="s">
        <v>4321</v>
      </c>
      <c r="F1037" s="19" t="s">
        <v>4322</v>
      </c>
      <c r="G1037" s="51" t="s">
        <v>4319</v>
      </c>
      <c r="H1037" s="19">
        <v>5</v>
      </c>
      <c r="I1037" s="19">
        <v>5</v>
      </c>
      <c r="J1037" s="19" t="s">
        <v>47</v>
      </c>
      <c r="K1037" s="19"/>
      <c r="L1037" s="19"/>
      <c r="M1037" s="19">
        <v>20000</v>
      </c>
      <c r="N1037" s="19">
        <v>4000</v>
      </c>
      <c r="O1037" s="19"/>
      <c r="P1037" s="19"/>
      <c r="Q1037" s="19"/>
      <c r="R1037" s="19">
        <v>1860</v>
      </c>
      <c r="S1037" s="19"/>
      <c r="T1037" s="19"/>
      <c r="U1037" s="19"/>
      <c r="V1037" s="19"/>
      <c r="W1037" s="19">
        <v>7583.13</v>
      </c>
      <c r="X1037" s="19">
        <v>136000</v>
      </c>
      <c r="Y1037" s="19">
        <f t="shared" si="160"/>
        <v>75980</v>
      </c>
      <c r="Z1037" s="19">
        <v>75980</v>
      </c>
      <c r="AA1037" s="19"/>
      <c r="AB1037" s="19">
        <f t="shared" si="161"/>
        <v>169443.13</v>
      </c>
      <c r="AC1037" s="19">
        <f t="shared" si="162"/>
        <v>93463.13</v>
      </c>
      <c r="AD1037" s="19">
        <f t="shared" si="163"/>
        <v>18692.626</v>
      </c>
      <c r="AE1037" s="19" t="s">
        <v>53</v>
      </c>
      <c r="AF1037" s="25">
        <v>16884.509999999998</v>
      </c>
      <c r="AG1037" s="30">
        <f t="shared" si="164"/>
        <v>0.107087265191587</v>
      </c>
      <c r="AH1037" t="e">
        <f ca="1">IF(_xlfn.XLOOKUP(D1037,'参考（不要动）'!A:A,'参考（不要动）'!B:B)&lt;1,"无养老金")</f>
        <v>#NAME?</v>
      </c>
      <c r="AI1037" t="e">
        <f>IF(_xlfn.XLOOKUP(D1037,'参考（不要动）'!D:D,'参考（不要动）'!E:E)&lt;1,"无公益岗工资")</f>
        <v>#N/A</v>
      </c>
      <c r="AJ1037" t="e">
        <f ca="1">IF(_xlfn.XLOOKUP(D1037,'参考（不要动）'!G:G,'参考（不要动）'!H:H)&lt;1,"无其他工资")</f>
        <v>#NAME?</v>
      </c>
      <c r="AK1037" t="e">
        <f>IF(_xlfn.XLOOKUP(D1037,'参考（不要动）'!J:J,'参考（不要动）'!K:K)&lt;1,"无低保金")</f>
        <v>#N/A</v>
      </c>
      <c r="AL1037" t="e">
        <f>IF(_xlfn.XLOOKUP(D1037,'参考（不要动）'!M:M,'参考（不要动）'!N:N)&lt;1,"无五保金")</f>
        <v>#N/A</v>
      </c>
      <c r="AM1037" t="e">
        <f>IF(_xlfn.XLOOKUP(D1037,'参考（不要动）'!P:P,'参考（不要动）'!Q:Q)&lt;1,"无产业奖励2000元")</f>
        <v>#N/A</v>
      </c>
      <c r="AN1037" t="e">
        <f>_xlfn.XLOOKUP(D1037,'参考（不要动）'!S:S,'参考（不要动）'!W:W)</f>
        <v>#N/A</v>
      </c>
      <c r="AO1037" t="str">
        <f t="shared" si="165"/>
        <v>合格</v>
      </c>
      <c r="AP1037" s="31">
        <f t="shared" si="166"/>
        <v>0.558676470588235</v>
      </c>
      <c r="AQ1037" s="31" t="str">
        <f t="shared" si="159"/>
        <v>合格</v>
      </c>
    </row>
    <row r="1038" spans="1:43" ht="15">
      <c r="A1038" s="18">
        <v>1036</v>
      </c>
      <c r="B1038" s="19" t="s">
        <v>3978</v>
      </c>
      <c r="C1038" s="19" t="s">
        <v>4323</v>
      </c>
      <c r="D1038" s="19" t="s">
        <v>4324</v>
      </c>
      <c r="E1038" s="19" t="s">
        <v>4325</v>
      </c>
      <c r="F1038" s="19" t="s">
        <v>4326</v>
      </c>
      <c r="G1038" s="51" t="s">
        <v>4323</v>
      </c>
      <c r="H1038" s="19">
        <v>3</v>
      </c>
      <c r="I1038" s="19">
        <v>3</v>
      </c>
      <c r="J1038" s="19" t="s">
        <v>47</v>
      </c>
      <c r="K1038" s="19"/>
      <c r="L1038" s="19"/>
      <c r="M1038" s="19">
        <v>60000</v>
      </c>
      <c r="N1038" s="19"/>
      <c r="O1038" s="19"/>
      <c r="P1038" s="19"/>
      <c r="Q1038" s="19"/>
      <c r="R1038" s="19"/>
      <c r="S1038" s="19"/>
      <c r="T1038" s="19"/>
      <c r="U1038" s="19"/>
      <c r="V1038" s="19"/>
      <c r="W1038" s="19">
        <v>2318.98</v>
      </c>
      <c r="X1038" s="19">
        <v>138000</v>
      </c>
      <c r="Y1038" s="19">
        <f t="shared" si="160"/>
        <v>100000</v>
      </c>
      <c r="Z1038" s="19">
        <v>100000</v>
      </c>
      <c r="AA1038" s="19"/>
      <c r="AB1038" s="19">
        <f t="shared" si="161"/>
        <v>200318.98</v>
      </c>
      <c r="AC1038" s="19">
        <f t="shared" si="162"/>
        <v>100318.98</v>
      </c>
      <c r="AD1038" s="19">
        <f t="shared" si="163"/>
        <v>33439.660000000003</v>
      </c>
      <c r="AE1038" s="19" t="s">
        <v>53</v>
      </c>
      <c r="AF1038" s="25">
        <v>31709.74</v>
      </c>
      <c r="AG1038" s="31">
        <f t="shared" si="164"/>
        <v>5.4554846555033301E-2</v>
      </c>
      <c r="AH1038" t="e">
        <f ca="1">IF(_xlfn.XLOOKUP(D1038,'参考（不要动）'!A:A,'参考（不要动）'!B:B)&lt;1,"无养老金")</f>
        <v>#NAME?</v>
      </c>
      <c r="AI1038" t="e">
        <f>IF(_xlfn.XLOOKUP(D1038,'参考（不要动）'!D:D,'参考（不要动）'!E:E)&lt;1,"无公益岗工资")</f>
        <v>#N/A</v>
      </c>
      <c r="AJ1038" t="e">
        <f ca="1">IF(_xlfn.XLOOKUP(D1038,'参考（不要动）'!G:G,'参考（不要动）'!H:H)&lt;1,"无其他工资")</f>
        <v>#NAME?</v>
      </c>
      <c r="AK1038" t="e">
        <f>IF(_xlfn.XLOOKUP(D1038,'参考（不要动）'!J:J,'参考（不要动）'!K:K)&lt;1,"无低保金")</f>
        <v>#N/A</v>
      </c>
      <c r="AL1038" t="e">
        <f>IF(_xlfn.XLOOKUP(D1038,'参考（不要动）'!M:M,'参考（不要动）'!N:N)&lt;1,"无五保金")</f>
        <v>#N/A</v>
      </c>
      <c r="AM1038" t="e">
        <f>IF(_xlfn.XLOOKUP(D1038,'参考（不要动）'!P:P,'参考（不要动）'!Q:Q)&lt;1,"无产业奖励2000元")</f>
        <v>#N/A</v>
      </c>
      <c r="AN1038" t="e">
        <f>_xlfn.XLOOKUP(D1038,'参考（不要动）'!S:S,'参考（不要动）'!W:W)</f>
        <v>#N/A</v>
      </c>
      <c r="AO1038" t="str">
        <f t="shared" si="165"/>
        <v>合格</v>
      </c>
      <c r="AP1038" s="31">
        <f t="shared" si="166"/>
        <v>0.72463768115941996</v>
      </c>
      <c r="AQ1038" s="31" t="str">
        <f t="shared" si="159"/>
        <v>合格</v>
      </c>
    </row>
    <row r="1039" spans="1:43" ht="15">
      <c r="A1039" s="18">
        <v>1037</v>
      </c>
      <c r="B1039" s="19" t="s">
        <v>3978</v>
      </c>
      <c r="C1039" s="19" t="s">
        <v>4327</v>
      </c>
      <c r="D1039" s="19" t="s">
        <v>4328</v>
      </c>
      <c r="E1039" s="19" t="s">
        <v>4329</v>
      </c>
      <c r="F1039" s="19" t="s">
        <v>4330</v>
      </c>
      <c r="G1039" s="51" t="s">
        <v>4327</v>
      </c>
      <c r="H1039" s="19">
        <v>1</v>
      </c>
      <c r="I1039" s="19">
        <v>1</v>
      </c>
      <c r="J1039" s="19" t="s">
        <v>47</v>
      </c>
      <c r="K1039" s="19"/>
      <c r="L1039" s="19"/>
      <c r="M1039" s="19">
        <v>15000</v>
      </c>
      <c r="N1039" s="19">
        <v>12000</v>
      </c>
      <c r="O1039" s="19"/>
      <c r="P1039" s="19">
        <v>3245</v>
      </c>
      <c r="Q1039" s="19"/>
      <c r="R1039" s="19">
        <v>1980</v>
      </c>
      <c r="S1039" s="19"/>
      <c r="T1039" s="19"/>
      <c r="U1039" s="19"/>
      <c r="V1039" s="19"/>
      <c r="W1039" s="19">
        <v>8478.14</v>
      </c>
      <c r="X1039" s="19"/>
      <c r="Y1039" s="19">
        <f t="shared" si="160"/>
        <v>0</v>
      </c>
      <c r="Z1039" s="19"/>
      <c r="AA1039" s="19"/>
      <c r="AB1039" s="19">
        <f t="shared" si="161"/>
        <v>40703.14</v>
      </c>
      <c r="AC1039" s="19">
        <f t="shared" si="162"/>
        <v>40703.14</v>
      </c>
      <c r="AD1039" s="19">
        <f t="shared" si="163"/>
        <v>40703.14</v>
      </c>
      <c r="AE1039" s="19" t="s">
        <v>53</v>
      </c>
      <c r="AF1039" s="25">
        <v>39050</v>
      </c>
      <c r="AG1039" s="31">
        <f t="shared" si="164"/>
        <v>4.2333930857874499E-2</v>
      </c>
      <c r="AH1039" t="e">
        <f ca="1">IF(_xlfn.XLOOKUP(D1039,'参考（不要动）'!A:A,'参考（不要动）'!B:B)&lt;1,"无养老金")</f>
        <v>#NAME?</v>
      </c>
      <c r="AI1039" t="e">
        <f>IF(_xlfn.XLOOKUP(D1039,'参考（不要动）'!D:D,'参考（不要动）'!E:E)&lt;1,"无公益岗工资")</f>
        <v>#N/A</v>
      </c>
      <c r="AJ1039" t="e">
        <f ca="1">IF(_xlfn.XLOOKUP(D1039,'参考（不要动）'!G:G,'参考（不要动）'!H:H)&lt;1,"无其他工资")</f>
        <v>#NAME?</v>
      </c>
      <c r="AK1039" t="b">
        <f>IF(_xlfn.XLOOKUP(D1039,'参考（不要动）'!J:J,'参考（不要动）'!K:K)&lt;1,"无低保金")</f>
        <v>0</v>
      </c>
      <c r="AL1039" t="e">
        <f>IF(_xlfn.XLOOKUP(D1039,'参考（不要动）'!M:M,'参考（不要动）'!N:N)&lt;1,"无五保金")</f>
        <v>#N/A</v>
      </c>
      <c r="AM1039" t="e">
        <f>IF(_xlfn.XLOOKUP(D1039,'参考（不要动）'!P:P,'参考（不要动）'!Q:Q)&lt;1,"无产业奖励2000元")</f>
        <v>#N/A</v>
      </c>
      <c r="AN1039" t="e">
        <f>_xlfn.XLOOKUP(D1039,'参考（不要动）'!S:S,'参考（不要动）'!W:W)</f>
        <v>#N/A</v>
      </c>
      <c r="AO1039" t="str">
        <f t="shared" si="165"/>
        <v>合格</v>
      </c>
      <c r="AP1039" s="31" t="e">
        <f t="shared" si="166"/>
        <v>#DIV/0!</v>
      </c>
      <c r="AQ1039" s="31" t="e">
        <f t="shared" si="159"/>
        <v>#DIV/0!</v>
      </c>
    </row>
    <row r="1040" spans="1:43" ht="15">
      <c r="A1040" s="18">
        <v>1038</v>
      </c>
      <c r="B1040" s="19" t="s">
        <v>3978</v>
      </c>
      <c r="C1040" s="19" t="s">
        <v>4331</v>
      </c>
      <c r="D1040" s="19" t="s">
        <v>4332</v>
      </c>
      <c r="E1040" s="19" t="s">
        <v>4333</v>
      </c>
      <c r="F1040" s="19" t="s">
        <v>4334</v>
      </c>
      <c r="G1040" s="51" t="s">
        <v>4335</v>
      </c>
      <c r="H1040" s="19">
        <v>2</v>
      </c>
      <c r="I1040" s="19">
        <v>2</v>
      </c>
      <c r="J1040" s="19" t="s">
        <v>47</v>
      </c>
      <c r="K1040" s="19"/>
      <c r="L1040" s="19"/>
      <c r="M1040" s="19"/>
      <c r="N1040" s="19">
        <v>4800</v>
      </c>
      <c r="O1040" s="19"/>
      <c r="P1040" s="19"/>
      <c r="Q1040" s="19"/>
      <c r="R1040" s="19">
        <v>1860</v>
      </c>
      <c r="S1040" s="19"/>
      <c r="T1040" s="19"/>
      <c r="U1040" s="19"/>
      <c r="V1040" s="19"/>
      <c r="W1040" s="19">
        <v>6501.18</v>
      </c>
      <c r="X1040" s="19">
        <v>107000</v>
      </c>
      <c r="Y1040" s="19">
        <f t="shared" si="160"/>
        <v>50000</v>
      </c>
      <c r="Z1040" s="19">
        <v>50000</v>
      </c>
      <c r="AA1040" s="19"/>
      <c r="AB1040" s="19">
        <f t="shared" si="161"/>
        <v>120161.18</v>
      </c>
      <c r="AC1040" s="19">
        <f t="shared" si="162"/>
        <v>70161.179999999993</v>
      </c>
      <c r="AD1040" s="19">
        <f t="shared" si="163"/>
        <v>35080.589999999997</v>
      </c>
      <c r="AE1040" s="19" t="s">
        <v>48</v>
      </c>
      <c r="AF1040" s="25">
        <v>32322.44</v>
      </c>
      <c r="AG1040" s="30">
        <f t="shared" si="164"/>
        <v>8.5332357334409095E-2</v>
      </c>
      <c r="AH1040" t="e">
        <f ca="1">IF(_xlfn.XLOOKUP(D1040,'参考（不要动）'!A:A,'参考（不要动）'!B:B)&lt;1,"无养老金")</f>
        <v>#NAME?</v>
      </c>
      <c r="AI1040" t="e">
        <f>IF(_xlfn.XLOOKUP(D1040,'参考（不要动）'!D:D,'参考（不要动）'!E:E)&lt;1,"无公益岗工资")</f>
        <v>#N/A</v>
      </c>
      <c r="AJ1040" t="e">
        <f ca="1">IF(_xlfn.XLOOKUP(D1040,'参考（不要动）'!G:G,'参考（不要动）'!H:H)&lt;1,"无其他工资")</f>
        <v>#NAME?</v>
      </c>
      <c r="AK1040" t="e">
        <f>IF(_xlfn.XLOOKUP(D1040,'参考（不要动）'!J:J,'参考（不要动）'!K:K)&lt;1,"无低保金")</f>
        <v>#N/A</v>
      </c>
      <c r="AL1040" t="e">
        <f>IF(_xlfn.XLOOKUP(D1040,'参考（不要动）'!M:M,'参考（不要动）'!N:N)&lt;1,"无五保金")</f>
        <v>#N/A</v>
      </c>
      <c r="AM1040" t="e">
        <f>IF(_xlfn.XLOOKUP(D1040,'参考（不要动）'!P:P,'参考（不要动）'!Q:Q)&lt;1,"无产业奖励2000元")</f>
        <v>#N/A</v>
      </c>
      <c r="AN1040" t="e">
        <f>_xlfn.XLOOKUP(D1040,'参考（不要动）'!S:S,'参考（不要动）'!W:W)</f>
        <v>#N/A</v>
      </c>
      <c r="AO1040" t="str">
        <f t="shared" si="165"/>
        <v>合格</v>
      </c>
      <c r="AP1040" s="31">
        <f t="shared" si="166"/>
        <v>0.467289719626168</v>
      </c>
      <c r="AQ1040" s="31" t="str">
        <f t="shared" si="159"/>
        <v>合格</v>
      </c>
    </row>
    <row r="1041" spans="1:43" ht="15">
      <c r="A1041" s="18">
        <v>1039</v>
      </c>
      <c r="B1041" s="19" t="s">
        <v>3978</v>
      </c>
      <c r="C1041" s="19" t="s">
        <v>4336</v>
      </c>
      <c r="D1041" s="19" t="s">
        <v>4337</v>
      </c>
      <c r="E1041" s="19" t="s">
        <v>4338</v>
      </c>
      <c r="F1041" s="19" t="s">
        <v>4339</v>
      </c>
      <c r="G1041" s="51" t="s">
        <v>4336</v>
      </c>
      <c r="H1041" s="19">
        <v>4</v>
      </c>
      <c r="I1041" s="19">
        <v>4</v>
      </c>
      <c r="J1041" s="19" t="s">
        <v>47</v>
      </c>
      <c r="K1041" s="19"/>
      <c r="L1041" s="19"/>
      <c r="M1041" s="19"/>
      <c r="N1041" s="19"/>
      <c r="O1041" s="19"/>
      <c r="P1041" s="19"/>
      <c r="Q1041" s="19"/>
      <c r="R1041" s="19">
        <v>1980</v>
      </c>
      <c r="S1041" s="19"/>
      <c r="T1041" s="19"/>
      <c r="U1041" s="19"/>
      <c r="V1041" s="19"/>
      <c r="W1041" s="19">
        <v>8206.56</v>
      </c>
      <c r="X1041" s="19">
        <v>159000</v>
      </c>
      <c r="Y1041" s="19">
        <f t="shared" si="160"/>
        <v>45000</v>
      </c>
      <c r="Z1041" s="19">
        <v>45000</v>
      </c>
      <c r="AA1041" s="19"/>
      <c r="AB1041" s="19">
        <f t="shared" si="161"/>
        <v>169186.56</v>
      </c>
      <c r="AC1041" s="19">
        <f t="shared" si="162"/>
        <v>124186.56</v>
      </c>
      <c r="AD1041" s="19">
        <f t="shared" si="163"/>
        <v>31046.639999999999</v>
      </c>
      <c r="AE1041" s="19" t="s">
        <v>53</v>
      </c>
      <c r="AF1041" s="25">
        <v>29429.08</v>
      </c>
      <c r="AG1041" s="31">
        <f t="shared" si="164"/>
        <v>5.4964681192887999E-2</v>
      </c>
      <c r="AH1041" t="e">
        <f ca="1">IF(_xlfn.XLOOKUP(D1041,'参考（不要动）'!A:A,'参考（不要动）'!B:B)&lt;1,"无养老金")</f>
        <v>#NAME?</v>
      </c>
      <c r="AI1041" t="e">
        <f>IF(_xlfn.XLOOKUP(D1041,'参考（不要动）'!D:D,'参考（不要动）'!E:E)&lt;1,"无公益岗工资")</f>
        <v>#N/A</v>
      </c>
      <c r="AJ1041" t="e">
        <f ca="1">IF(_xlfn.XLOOKUP(D1041,'参考（不要动）'!G:G,'参考（不要动）'!H:H)&lt;1,"无其他工资")</f>
        <v>#NAME?</v>
      </c>
      <c r="AK1041" t="e">
        <f>IF(_xlfn.XLOOKUP(D1041,'参考（不要动）'!J:J,'参考（不要动）'!K:K)&lt;1,"无低保金")</f>
        <v>#N/A</v>
      </c>
      <c r="AL1041" t="e">
        <f>IF(_xlfn.XLOOKUP(D1041,'参考（不要动）'!M:M,'参考（不要动）'!N:N)&lt;1,"无五保金")</f>
        <v>#N/A</v>
      </c>
      <c r="AM1041" t="e">
        <f>IF(_xlfn.XLOOKUP(D1041,'参考（不要动）'!P:P,'参考（不要动）'!Q:Q)&lt;1,"无产业奖励2000元")</f>
        <v>#N/A</v>
      </c>
      <c r="AN1041" t="e">
        <f>_xlfn.XLOOKUP(D1041,'参考（不要动）'!S:S,'参考（不要动）'!W:W)</f>
        <v>#N/A</v>
      </c>
      <c r="AO1041" t="str">
        <f t="shared" si="165"/>
        <v>合格</v>
      </c>
      <c r="AP1041" s="31">
        <f t="shared" si="166"/>
        <v>0.28301886792452802</v>
      </c>
      <c r="AQ1041" s="31" t="str">
        <f t="shared" si="159"/>
        <v>合格</v>
      </c>
    </row>
    <row r="1042" spans="1:43" ht="15">
      <c r="A1042" s="18">
        <v>1040</v>
      </c>
      <c r="B1042" s="19" t="s">
        <v>3978</v>
      </c>
      <c r="C1042" s="19" t="s">
        <v>4340</v>
      </c>
      <c r="D1042" s="19" t="s">
        <v>4341</v>
      </c>
      <c r="E1042" s="19" t="s">
        <v>4342</v>
      </c>
      <c r="F1042" s="19" t="s">
        <v>4343</v>
      </c>
      <c r="G1042" s="51" t="s">
        <v>4340</v>
      </c>
      <c r="H1042" s="19">
        <v>4</v>
      </c>
      <c r="I1042" s="19">
        <v>4</v>
      </c>
      <c r="J1042" s="19" t="s">
        <v>47</v>
      </c>
      <c r="K1042" s="19"/>
      <c r="L1042" s="19">
        <v>8760</v>
      </c>
      <c r="M1042" s="19"/>
      <c r="N1042" s="19">
        <v>2000</v>
      </c>
      <c r="O1042" s="19"/>
      <c r="P1042" s="19">
        <v>3245</v>
      </c>
      <c r="Q1042" s="19"/>
      <c r="R1042" s="19"/>
      <c r="S1042" s="19"/>
      <c r="T1042" s="19"/>
      <c r="U1042" s="19"/>
      <c r="V1042" s="19"/>
      <c r="W1042" s="19">
        <v>12196.9</v>
      </c>
      <c r="X1042" s="19">
        <v>177000</v>
      </c>
      <c r="Y1042" s="19">
        <f t="shared" si="160"/>
        <v>55000</v>
      </c>
      <c r="Z1042" s="19">
        <v>55000</v>
      </c>
      <c r="AA1042" s="19"/>
      <c r="AB1042" s="19">
        <f t="shared" si="161"/>
        <v>203201.9</v>
      </c>
      <c r="AC1042" s="19">
        <f t="shared" si="162"/>
        <v>148201.9</v>
      </c>
      <c r="AD1042" s="19">
        <f t="shared" si="163"/>
        <v>37050.474999999999</v>
      </c>
      <c r="AE1042" s="19" t="s">
        <v>48</v>
      </c>
      <c r="AF1042" s="25">
        <v>33797.94</v>
      </c>
      <c r="AG1042" s="30">
        <f t="shared" si="164"/>
        <v>9.6234711346312701E-2</v>
      </c>
      <c r="AH1042" t="e">
        <f ca="1">IF(_xlfn.XLOOKUP(D1042,'参考（不要动）'!A:A,'参考（不要动）'!B:B)&lt;1,"无养老金")</f>
        <v>#NAME?</v>
      </c>
      <c r="AI1042" t="b">
        <f>IF(_xlfn.XLOOKUP(D1042,'参考（不要动）'!D:D,'参考（不要动）'!E:E)&lt;1,"无公益岗工资")</f>
        <v>0</v>
      </c>
      <c r="AJ1042" t="e">
        <f ca="1">IF(_xlfn.XLOOKUP(D1042,'参考（不要动）'!G:G,'参考（不要动）'!H:H)&lt;1,"无其他工资")</f>
        <v>#NAME?</v>
      </c>
      <c r="AK1042" t="b">
        <f>IF(_xlfn.XLOOKUP(D1042,'参考（不要动）'!J:J,'参考（不要动）'!K:K)&lt;1,"无低保金")</f>
        <v>0</v>
      </c>
      <c r="AL1042" t="e">
        <f>IF(_xlfn.XLOOKUP(D1042,'参考（不要动）'!M:M,'参考（不要动）'!N:N)&lt;1,"无五保金")</f>
        <v>#N/A</v>
      </c>
      <c r="AM1042" t="e">
        <f>IF(_xlfn.XLOOKUP(D1042,'参考（不要动）'!P:P,'参考（不要动）'!Q:Q)&lt;1,"无产业奖励2000元")</f>
        <v>#N/A</v>
      </c>
      <c r="AN1042" t="e">
        <f>_xlfn.XLOOKUP(D1042,'参考（不要动）'!S:S,'参考（不要动）'!W:W)</f>
        <v>#N/A</v>
      </c>
      <c r="AO1042" t="str">
        <f t="shared" si="165"/>
        <v>合格</v>
      </c>
      <c r="AP1042" s="31">
        <f t="shared" si="166"/>
        <v>0.31073446327683601</v>
      </c>
      <c r="AQ1042" s="31" t="str">
        <f t="shared" si="159"/>
        <v>合格</v>
      </c>
    </row>
    <row r="1043" spans="1:43" ht="15">
      <c r="A1043" s="18">
        <v>1041</v>
      </c>
      <c r="B1043" s="19" t="s">
        <v>3978</v>
      </c>
      <c r="C1043" s="19" t="s">
        <v>4344</v>
      </c>
      <c r="D1043" s="19" t="s">
        <v>4345</v>
      </c>
      <c r="E1043" s="19" t="s">
        <v>4346</v>
      </c>
      <c r="F1043" s="19" t="s">
        <v>4347</v>
      </c>
      <c r="G1043" s="51" t="s">
        <v>4344</v>
      </c>
      <c r="H1043" s="19">
        <v>2</v>
      </c>
      <c r="I1043" s="19">
        <v>2</v>
      </c>
      <c r="J1043" s="19" t="s">
        <v>47</v>
      </c>
      <c r="K1043" s="19"/>
      <c r="L1043" s="19"/>
      <c r="M1043" s="19"/>
      <c r="N1043" s="19">
        <v>14000</v>
      </c>
      <c r="O1043" s="19"/>
      <c r="P1043" s="19"/>
      <c r="Q1043" s="19"/>
      <c r="R1043" s="19">
        <v>1860</v>
      </c>
      <c r="S1043" s="19"/>
      <c r="T1043" s="19"/>
      <c r="U1043" s="19"/>
      <c r="V1043" s="19"/>
      <c r="W1043" s="19">
        <v>5881.2</v>
      </c>
      <c r="X1043" s="19">
        <v>88000</v>
      </c>
      <c r="Y1043" s="19">
        <f t="shared" si="160"/>
        <v>39000</v>
      </c>
      <c r="Z1043" s="19">
        <v>39000</v>
      </c>
      <c r="AA1043" s="19"/>
      <c r="AB1043" s="19">
        <f t="shared" si="161"/>
        <v>109741.2</v>
      </c>
      <c r="AC1043" s="19">
        <f t="shared" si="162"/>
        <v>70741.2</v>
      </c>
      <c r="AD1043" s="19">
        <f t="shared" si="163"/>
        <v>35370.6</v>
      </c>
      <c r="AE1043" s="19" t="s">
        <v>53</v>
      </c>
      <c r="AF1043" s="25">
        <v>30287</v>
      </c>
      <c r="AG1043" s="30">
        <f t="shared" si="164"/>
        <v>0.16784759137583799</v>
      </c>
      <c r="AH1043" t="e">
        <f ca="1">IF(_xlfn.XLOOKUP(D1043,'参考（不要动）'!A:A,'参考（不要动）'!B:B)&lt;1,"无养老金")</f>
        <v>#NAME?</v>
      </c>
      <c r="AI1043" t="e">
        <f>IF(_xlfn.XLOOKUP(D1043,'参考（不要动）'!D:D,'参考（不要动）'!E:E)&lt;1,"无公益岗工资")</f>
        <v>#N/A</v>
      </c>
      <c r="AJ1043" t="e">
        <f ca="1">IF(_xlfn.XLOOKUP(D1043,'参考（不要动）'!G:G,'参考（不要动）'!H:H)&lt;1,"无其他工资")</f>
        <v>#NAME?</v>
      </c>
      <c r="AK1043" t="e">
        <f>IF(_xlfn.XLOOKUP(D1043,'参考（不要动）'!J:J,'参考（不要动）'!K:K)&lt;1,"无低保金")</f>
        <v>#N/A</v>
      </c>
      <c r="AL1043" t="e">
        <f>IF(_xlfn.XLOOKUP(D1043,'参考（不要动）'!M:M,'参考（不要动）'!N:N)&lt;1,"无五保金")</f>
        <v>#N/A</v>
      </c>
      <c r="AM1043" t="e">
        <f>IF(_xlfn.XLOOKUP(D1043,'参考（不要动）'!P:P,'参考（不要动）'!Q:Q)&lt;1,"无产业奖励2000元")</f>
        <v>#N/A</v>
      </c>
      <c r="AN1043" t="e">
        <f>_xlfn.XLOOKUP(D1043,'参考（不要动）'!S:S,'参考（不要动）'!W:W)</f>
        <v>#N/A</v>
      </c>
      <c r="AO1043" t="str">
        <f t="shared" si="165"/>
        <v>合格</v>
      </c>
      <c r="AP1043" s="31">
        <f t="shared" si="166"/>
        <v>0.44318181818181801</v>
      </c>
      <c r="AQ1043" s="31" t="str">
        <f t="shared" si="159"/>
        <v>合格</v>
      </c>
    </row>
    <row r="1044" spans="1:43" ht="15">
      <c r="A1044" s="18">
        <v>1042</v>
      </c>
      <c r="B1044" s="19" t="s">
        <v>3978</v>
      </c>
      <c r="C1044" s="19" t="s">
        <v>4348</v>
      </c>
      <c r="D1044" s="19" t="s">
        <v>4349</v>
      </c>
      <c r="E1044" s="19" t="s">
        <v>4350</v>
      </c>
      <c r="F1044" s="19" t="s">
        <v>4351</v>
      </c>
      <c r="G1044" s="51" t="s">
        <v>4348</v>
      </c>
      <c r="H1044" s="19">
        <v>2</v>
      </c>
      <c r="I1044" s="19">
        <v>2</v>
      </c>
      <c r="J1044" s="19" t="s">
        <v>47</v>
      </c>
      <c r="K1044" s="19"/>
      <c r="L1044" s="19"/>
      <c r="M1044" s="19"/>
      <c r="N1044" s="19">
        <v>12000</v>
      </c>
      <c r="O1044" s="19"/>
      <c r="P1044" s="19"/>
      <c r="Q1044" s="19"/>
      <c r="R1044" s="19">
        <v>3720</v>
      </c>
      <c r="S1044" s="19"/>
      <c r="T1044" s="19"/>
      <c r="U1044" s="19"/>
      <c r="V1044" s="19"/>
      <c r="W1044" s="19">
        <v>7495.7</v>
      </c>
      <c r="X1044" s="19">
        <v>43500</v>
      </c>
      <c r="Y1044" s="19">
        <f t="shared" si="160"/>
        <v>13200</v>
      </c>
      <c r="Z1044" s="19">
        <v>13200</v>
      </c>
      <c r="AA1044" s="19"/>
      <c r="AB1044" s="19">
        <f t="shared" si="161"/>
        <v>66715.7</v>
      </c>
      <c r="AC1044" s="19">
        <f t="shared" si="162"/>
        <v>53515.7</v>
      </c>
      <c r="AD1044" s="19">
        <f t="shared" si="163"/>
        <v>26757.85</v>
      </c>
      <c r="AE1044" s="19" t="s">
        <v>53</v>
      </c>
      <c r="AF1044" s="25">
        <v>19549.400000000001</v>
      </c>
      <c r="AG1044" s="32">
        <f t="shared" si="164"/>
        <v>0.368729986598054</v>
      </c>
      <c r="AH1044" t="e">
        <f ca="1">IF(_xlfn.XLOOKUP(D1044,'参考（不要动）'!A:A,'参考（不要动）'!B:B)&lt;1,"无养老金")</f>
        <v>#NAME?</v>
      </c>
      <c r="AI1044" t="e">
        <f>IF(_xlfn.XLOOKUP(D1044,'参考（不要动）'!D:D,'参考（不要动）'!E:E)&lt;1,"无公益岗工资")</f>
        <v>#N/A</v>
      </c>
      <c r="AJ1044" t="e">
        <f ca="1">IF(_xlfn.XLOOKUP(D1044,'参考（不要动）'!G:G,'参考（不要动）'!H:H)&lt;1,"无其他工资")</f>
        <v>#NAME?</v>
      </c>
      <c r="AK1044" t="e">
        <f>IF(_xlfn.XLOOKUP(D1044,'参考（不要动）'!J:J,'参考（不要动）'!K:K)&lt;1,"无低保金")</f>
        <v>#N/A</v>
      </c>
      <c r="AL1044" t="e">
        <f>IF(_xlfn.XLOOKUP(D1044,'参考（不要动）'!M:M,'参考（不要动）'!N:N)&lt;1,"无五保金")</f>
        <v>#N/A</v>
      </c>
      <c r="AM1044" t="e">
        <f>IF(_xlfn.XLOOKUP(D1044,'参考（不要动）'!P:P,'参考（不要动）'!Q:Q)&lt;1,"无产业奖励2000元")</f>
        <v>#N/A</v>
      </c>
      <c r="AN1044" t="e">
        <f>_xlfn.XLOOKUP(D1044,'参考（不要动）'!S:S,'参考（不要动）'!W:W)</f>
        <v>#N/A</v>
      </c>
      <c r="AO1044" t="str">
        <f t="shared" si="165"/>
        <v>合格</v>
      </c>
      <c r="AP1044" s="31">
        <f t="shared" si="166"/>
        <v>0.30344827586206902</v>
      </c>
      <c r="AQ1044" s="31" t="str">
        <f t="shared" si="159"/>
        <v>合格</v>
      </c>
    </row>
    <row r="1045" spans="1:43" ht="15">
      <c r="A1045" s="18">
        <v>1043</v>
      </c>
      <c r="B1045" s="19" t="s">
        <v>3978</v>
      </c>
      <c r="C1045" s="19" t="s">
        <v>4352</v>
      </c>
      <c r="D1045" s="19" t="s">
        <v>4353</v>
      </c>
      <c r="E1045" s="19" t="s">
        <v>4354</v>
      </c>
      <c r="F1045" s="19" t="s">
        <v>4355</v>
      </c>
      <c r="G1045" s="51" t="s">
        <v>4352</v>
      </c>
      <c r="H1045" s="19">
        <v>3</v>
      </c>
      <c r="I1045" s="19">
        <v>3</v>
      </c>
      <c r="J1045" s="19" t="s">
        <v>47</v>
      </c>
      <c r="K1045" s="19"/>
      <c r="L1045" s="19"/>
      <c r="M1045" s="19"/>
      <c r="N1045" s="19">
        <v>4000</v>
      </c>
      <c r="O1045" s="19"/>
      <c r="P1045" s="19">
        <v>10005</v>
      </c>
      <c r="Q1045" s="19"/>
      <c r="R1045" s="19"/>
      <c r="S1045" s="19"/>
      <c r="T1045" s="19"/>
      <c r="U1045" s="19"/>
      <c r="V1045" s="19"/>
      <c r="W1045" s="19">
        <v>5157.25</v>
      </c>
      <c r="X1045" s="19">
        <v>145000</v>
      </c>
      <c r="Y1045" s="19">
        <f t="shared" si="160"/>
        <v>60000</v>
      </c>
      <c r="Z1045" s="19">
        <v>60000</v>
      </c>
      <c r="AA1045" s="19"/>
      <c r="AB1045" s="19">
        <f t="shared" si="161"/>
        <v>164162.25</v>
      </c>
      <c r="AC1045" s="19">
        <f t="shared" si="162"/>
        <v>104162.25</v>
      </c>
      <c r="AD1045" s="19">
        <f t="shared" si="163"/>
        <v>34720.75</v>
      </c>
      <c r="AE1045" s="19" t="s">
        <v>48</v>
      </c>
      <c r="AF1045" s="25">
        <v>30616.880000000001</v>
      </c>
      <c r="AG1045" s="30">
        <f t="shared" si="164"/>
        <v>0.13403945797220401</v>
      </c>
      <c r="AH1045" t="e">
        <f ca="1">IF(_xlfn.XLOOKUP(D1045,'参考（不要动）'!A:A,'参考（不要动）'!B:B)&lt;1,"无养老金")</f>
        <v>#NAME?</v>
      </c>
      <c r="AI1045" t="e">
        <f>IF(_xlfn.XLOOKUP(D1045,'参考（不要动）'!D:D,'参考（不要动）'!E:E)&lt;1,"无公益岗工资")</f>
        <v>#N/A</v>
      </c>
      <c r="AJ1045" t="e">
        <f ca="1">IF(_xlfn.XLOOKUP(D1045,'参考（不要动）'!G:G,'参考（不要动）'!H:H)&lt;1,"无其他工资")</f>
        <v>#NAME?</v>
      </c>
      <c r="AK1045" t="b">
        <f>IF(_xlfn.XLOOKUP(D1045,'参考（不要动）'!J:J,'参考（不要动）'!K:K)&lt;1,"无低保金")</f>
        <v>0</v>
      </c>
      <c r="AL1045" t="e">
        <f>IF(_xlfn.XLOOKUP(D1045,'参考（不要动）'!M:M,'参考（不要动）'!N:N)&lt;1,"无五保金")</f>
        <v>#N/A</v>
      </c>
      <c r="AM1045" t="e">
        <f>IF(_xlfn.XLOOKUP(D1045,'参考（不要动）'!P:P,'参考（不要动）'!Q:Q)&lt;1,"无产业奖励2000元")</f>
        <v>#N/A</v>
      </c>
      <c r="AN1045" t="e">
        <f>_xlfn.XLOOKUP(D1045,'参考（不要动）'!S:S,'参考（不要动）'!W:W)</f>
        <v>#N/A</v>
      </c>
      <c r="AO1045" t="str">
        <f t="shared" si="165"/>
        <v>合格</v>
      </c>
      <c r="AP1045" s="31">
        <f t="shared" si="166"/>
        <v>0.41379310344827602</v>
      </c>
      <c r="AQ1045" s="31" t="str">
        <f t="shared" si="159"/>
        <v>合格</v>
      </c>
    </row>
    <row r="1046" spans="1:43" ht="15">
      <c r="A1046" s="18">
        <v>1044</v>
      </c>
      <c r="B1046" s="19" t="s">
        <v>3978</v>
      </c>
      <c r="C1046" s="19" t="s">
        <v>4356</v>
      </c>
      <c r="D1046" s="19" t="s">
        <v>4357</v>
      </c>
      <c r="E1046" s="19" t="s">
        <v>4358</v>
      </c>
      <c r="F1046" s="19" t="s">
        <v>4359</v>
      </c>
      <c r="G1046" s="51" t="s">
        <v>4356</v>
      </c>
      <c r="H1046" s="19">
        <v>1</v>
      </c>
      <c r="I1046" s="19">
        <v>1</v>
      </c>
      <c r="J1046" s="19" t="s">
        <v>47</v>
      </c>
      <c r="K1046" s="19"/>
      <c r="L1046" s="19"/>
      <c r="M1046" s="19">
        <v>10000</v>
      </c>
      <c r="N1046" s="19">
        <v>3000</v>
      </c>
      <c r="O1046" s="19"/>
      <c r="P1046" s="19"/>
      <c r="Q1046" s="19"/>
      <c r="R1046" s="19"/>
      <c r="S1046" s="19"/>
      <c r="T1046" s="19"/>
      <c r="U1046" s="19"/>
      <c r="V1046" s="19"/>
      <c r="W1046" s="19"/>
      <c r="X1046" s="19">
        <v>16000</v>
      </c>
      <c r="Y1046" s="19">
        <f t="shared" si="160"/>
        <v>5000</v>
      </c>
      <c r="Z1046" s="19">
        <v>5000</v>
      </c>
      <c r="AA1046" s="19"/>
      <c r="AB1046" s="19">
        <f t="shared" si="161"/>
        <v>29000</v>
      </c>
      <c r="AC1046" s="19">
        <f t="shared" si="162"/>
        <v>24000</v>
      </c>
      <c r="AD1046" s="19">
        <f t="shared" si="163"/>
        <v>24000</v>
      </c>
      <c r="AE1046" s="19" t="s">
        <v>142</v>
      </c>
      <c r="AF1046" s="25">
        <v>23000</v>
      </c>
      <c r="AG1046" s="31">
        <f t="shared" si="164"/>
        <v>4.3478260869565202E-2</v>
      </c>
      <c r="AH1046" t="e">
        <f ca="1">IF(_xlfn.XLOOKUP(D1046,'参考（不要动）'!A:A,'参考（不要动）'!B:B)&lt;1,"无养老金")</f>
        <v>#NAME?</v>
      </c>
      <c r="AI1046" t="e">
        <f>IF(_xlfn.XLOOKUP(D1046,'参考（不要动）'!D:D,'参考（不要动）'!E:E)&lt;1,"无公益岗工资")</f>
        <v>#N/A</v>
      </c>
      <c r="AJ1046" t="e">
        <f ca="1">IF(_xlfn.XLOOKUP(D1046,'参考（不要动）'!G:G,'参考（不要动）'!H:H)&lt;1,"无其他工资")</f>
        <v>#NAME?</v>
      </c>
      <c r="AK1046" t="e">
        <f>IF(_xlfn.XLOOKUP(D1046,'参考（不要动）'!J:J,'参考（不要动）'!K:K)&lt;1,"无低保金")</f>
        <v>#N/A</v>
      </c>
      <c r="AL1046" t="e">
        <f>IF(_xlfn.XLOOKUP(D1046,'参考（不要动）'!M:M,'参考（不要动）'!N:N)&lt;1,"无五保金")</f>
        <v>#N/A</v>
      </c>
      <c r="AM1046" t="e">
        <f>IF(_xlfn.XLOOKUP(D1046,'参考（不要动）'!P:P,'参考（不要动）'!Q:Q)&lt;1,"无产业奖励2000元")</f>
        <v>#N/A</v>
      </c>
      <c r="AN1046" t="e">
        <f>_xlfn.XLOOKUP(D1046,'参考（不要动）'!S:S,'参考（不要动）'!W:W)</f>
        <v>#N/A</v>
      </c>
      <c r="AO1046" s="36" t="str">
        <f t="shared" si="165"/>
        <v>合格</v>
      </c>
      <c r="AP1046" s="31">
        <f t="shared" si="166"/>
        <v>0.3125</v>
      </c>
      <c r="AQ1046" s="31" t="str">
        <f t="shared" si="159"/>
        <v>合格</v>
      </c>
    </row>
    <row r="1047" spans="1:43" ht="15">
      <c r="A1047" s="18">
        <v>1045</v>
      </c>
      <c r="B1047" s="19" t="s">
        <v>3978</v>
      </c>
      <c r="C1047" s="19" t="s">
        <v>4360</v>
      </c>
      <c r="D1047" s="19" t="s">
        <v>4361</v>
      </c>
      <c r="E1047" s="19" t="s">
        <v>4362</v>
      </c>
      <c r="F1047" s="19" t="s">
        <v>4363</v>
      </c>
      <c r="G1047" s="51" t="s">
        <v>4360</v>
      </c>
      <c r="H1047" s="19">
        <v>4</v>
      </c>
      <c r="I1047" s="19">
        <v>4</v>
      </c>
      <c r="J1047" s="19" t="s">
        <v>47</v>
      </c>
      <c r="K1047" s="19"/>
      <c r="L1047" s="19"/>
      <c r="M1047" s="19">
        <v>44000</v>
      </c>
      <c r="N1047" s="19">
        <v>15000</v>
      </c>
      <c r="O1047" s="19"/>
      <c r="P1047" s="19"/>
      <c r="Q1047" s="19"/>
      <c r="R1047" s="19">
        <v>1860</v>
      </c>
      <c r="S1047" s="19"/>
      <c r="T1047" s="19"/>
      <c r="U1047" s="19"/>
      <c r="V1047" s="19"/>
      <c r="W1047" s="19">
        <v>6278</v>
      </c>
      <c r="X1047" s="19"/>
      <c r="Y1047" s="19">
        <f t="shared" si="160"/>
        <v>0</v>
      </c>
      <c r="Z1047" s="19"/>
      <c r="AA1047" s="19"/>
      <c r="AB1047" s="19">
        <f t="shared" si="161"/>
        <v>67138</v>
      </c>
      <c r="AC1047" s="19">
        <f t="shared" si="162"/>
        <v>67138</v>
      </c>
      <c r="AD1047" s="19">
        <f t="shared" si="163"/>
        <v>16784.5</v>
      </c>
      <c r="AE1047" s="19" t="s">
        <v>124</v>
      </c>
      <c r="AF1047" s="25">
        <v>16652.55</v>
      </c>
      <c r="AG1047" s="31">
        <f t="shared" si="164"/>
        <v>7.9237113835418996E-3</v>
      </c>
      <c r="AH1047" t="e">
        <f ca="1">IF(_xlfn.XLOOKUP(D1047,'参考（不要动）'!A:A,'参考（不要动）'!B:B)&lt;1,"无养老金")</f>
        <v>#NAME?</v>
      </c>
      <c r="AI1047" t="e">
        <f>IF(_xlfn.XLOOKUP(D1047,'参考（不要动）'!D:D,'参考（不要动）'!E:E)&lt;1,"无公益岗工资")</f>
        <v>#N/A</v>
      </c>
      <c r="AJ1047" t="e">
        <f ca="1">IF(_xlfn.XLOOKUP(D1047,'参考（不要动）'!G:G,'参考（不要动）'!H:H)&lt;1,"无其他工资")</f>
        <v>#NAME?</v>
      </c>
      <c r="AK1047" t="e">
        <f>IF(_xlfn.XLOOKUP(D1047,'参考（不要动）'!J:J,'参考（不要动）'!K:K)&lt;1,"无低保金")</f>
        <v>#N/A</v>
      </c>
      <c r="AL1047" t="e">
        <f>IF(_xlfn.XLOOKUP(D1047,'参考（不要动）'!M:M,'参考（不要动）'!N:N)&lt;1,"无五保金")</f>
        <v>#N/A</v>
      </c>
      <c r="AM1047" t="e">
        <f>IF(_xlfn.XLOOKUP(D1047,'参考（不要动）'!P:P,'参考（不要动）'!Q:Q)&lt;1,"无产业奖励2000元")</f>
        <v>#N/A</v>
      </c>
      <c r="AN1047" t="e">
        <f>_xlfn.XLOOKUP(D1047,'参考（不要动）'!S:S,'参考（不要动）'!W:W)</f>
        <v>#N/A</v>
      </c>
      <c r="AO1047" t="str">
        <f t="shared" si="165"/>
        <v>合格</v>
      </c>
      <c r="AP1047" s="31" t="e">
        <f t="shared" si="166"/>
        <v>#DIV/0!</v>
      </c>
      <c r="AQ1047" s="31" t="e">
        <f t="shared" si="159"/>
        <v>#DIV/0!</v>
      </c>
    </row>
    <row r="1048" spans="1:43" ht="15">
      <c r="A1048" s="18">
        <v>1046</v>
      </c>
      <c r="B1048" s="19" t="s">
        <v>3978</v>
      </c>
      <c r="C1048" s="19" t="s">
        <v>4364</v>
      </c>
      <c r="D1048" s="19" t="s">
        <v>4365</v>
      </c>
      <c r="E1048" s="19" t="s">
        <v>4366</v>
      </c>
      <c r="F1048" s="19" t="s">
        <v>4367</v>
      </c>
      <c r="G1048" s="51" t="s">
        <v>4364</v>
      </c>
      <c r="H1048" s="19">
        <v>6</v>
      </c>
      <c r="I1048" s="19">
        <v>6</v>
      </c>
      <c r="J1048" s="19" t="s">
        <v>47</v>
      </c>
      <c r="K1048" s="19"/>
      <c r="L1048" s="19"/>
      <c r="M1048" s="19"/>
      <c r="N1048" s="19">
        <v>18000</v>
      </c>
      <c r="O1048" s="19"/>
      <c r="P1048" s="19"/>
      <c r="Q1048" s="19"/>
      <c r="R1048" s="19"/>
      <c r="S1048" s="19"/>
      <c r="T1048" s="19"/>
      <c r="U1048" s="19"/>
      <c r="V1048" s="19"/>
      <c r="W1048" s="19">
        <v>1881.64</v>
      </c>
      <c r="X1048" s="19">
        <v>88300</v>
      </c>
      <c r="Y1048" s="19">
        <f t="shared" si="160"/>
        <v>29500</v>
      </c>
      <c r="Z1048" s="19">
        <v>29500</v>
      </c>
      <c r="AA1048" s="19"/>
      <c r="AB1048" s="19">
        <f t="shared" si="161"/>
        <v>108181.64</v>
      </c>
      <c r="AC1048" s="19">
        <f t="shared" si="162"/>
        <v>78681.64</v>
      </c>
      <c r="AD1048" s="19">
        <f t="shared" si="163"/>
        <v>13113.606666666699</v>
      </c>
      <c r="AE1048" s="19" t="s">
        <v>124</v>
      </c>
      <c r="AF1048" s="25">
        <v>0</v>
      </c>
      <c r="AG1048" s="30" t="e">
        <f t="shared" si="164"/>
        <v>#DIV/0!</v>
      </c>
      <c r="AH1048" t="e">
        <f ca="1">IF(_xlfn.XLOOKUP(D1048,'参考（不要动）'!A:A,'参考（不要动）'!B:B)&lt;1,"无养老金")</f>
        <v>#NAME?</v>
      </c>
      <c r="AI1048" t="e">
        <f>IF(_xlfn.XLOOKUP(D1048,'参考（不要动）'!D:D,'参考（不要动）'!E:E)&lt;1,"无公益岗工资")</f>
        <v>#N/A</v>
      </c>
      <c r="AJ1048" t="e">
        <f ca="1">IF(_xlfn.XLOOKUP(D1048,'参考（不要动）'!G:G,'参考（不要动）'!H:H)&lt;1,"无其他工资")</f>
        <v>#NAME?</v>
      </c>
      <c r="AK1048" t="e">
        <f>IF(_xlfn.XLOOKUP(D1048,'参考（不要动）'!J:J,'参考（不要动）'!K:K)&lt;1,"无低保金")</f>
        <v>#N/A</v>
      </c>
      <c r="AL1048" t="e">
        <f>IF(_xlfn.XLOOKUP(D1048,'参考（不要动）'!M:M,'参考（不要动）'!N:N)&lt;1,"无五保金")</f>
        <v>#N/A</v>
      </c>
      <c r="AM1048" t="e">
        <f>IF(_xlfn.XLOOKUP(D1048,'参考（不要动）'!P:P,'参考（不要动）'!Q:Q)&lt;1,"无产业奖励2000元")</f>
        <v>#N/A</v>
      </c>
      <c r="AN1048" t="e">
        <f>_xlfn.XLOOKUP(D1048,'参考（不要动）'!S:S,'参考（不要动）'!W:W)</f>
        <v>#N/A</v>
      </c>
      <c r="AO1048" t="str">
        <f t="shared" si="165"/>
        <v>合格</v>
      </c>
      <c r="AP1048" s="31">
        <f t="shared" si="166"/>
        <v>0.33408833522083797</v>
      </c>
      <c r="AQ1048" s="31" t="str">
        <f t="shared" si="159"/>
        <v>合格</v>
      </c>
    </row>
    <row r="1049" spans="1:43" ht="15">
      <c r="A1049" s="18">
        <v>1047</v>
      </c>
      <c r="B1049" s="19" t="s">
        <v>4368</v>
      </c>
      <c r="C1049" s="19" t="s">
        <v>4369</v>
      </c>
      <c r="D1049" s="19" t="s">
        <v>4370</v>
      </c>
      <c r="E1049" s="19" t="s">
        <v>4371</v>
      </c>
      <c r="F1049" s="19" t="s">
        <v>4372</v>
      </c>
      <c r="G1049" s="51" t="s">
        <v>4369</v>
      </c>
      <c r="H1049" s="19">
        <v>1</v>
      </c>
      <c r="I1049" s="19">
        <v>1.17</v>
      </c>
      <c r="J1049" s="19" t="s">
        <v>47</v>
      </c>
      <c r="K1049" s="19">
        <f t="shared" ref="K1049:K1091" si="167">L1049+M1049</f>
        <v>2190</v>
      </c>
      <c r="L1049" s="19">
        <v>2190</v>
      </c>
      <c r="M1049" s="19"/>
      <c r="N1049" s="19"/>
      <c r="O1049" s="19">
        <f t="shared" ref="O1049:O1091" si="168">P1049+Q1049+R1049+S1049+T1049+U1049+V1049+W1049</f>
        <v>7898.84</v>
      </c>
      <c r="P1049" s="19">
        <v>1400</v>
      </c>
      <c r="Q1049" s="19"/>
      <c r="R1049" s="19">
        <v>2610</v>
      </c>
      <c r="S1049" s="19"/>
      <c r="T1049" s="19">
        <v>7.38</v>
      </c>
      <c r="U1049" s="19"/>
      <c r="V1049" s="19"/>
      <c r="W1049" s="19">
        <v>3881.46</v>
      </c>
      <c r="X1049" s="19">
        <v>23300</v>
      </c>
      <c r="Y1049" s="19">
        <f t="shared" ref="Y1049:Y1091" si="169">Z1049</f>
        <v>16400</v>
      </c>
      <c r="Z1049" s="19">
        <v>16400</v>
      </c>
      <c r="AA1049" s="19"/>
      <c r="AB1049" s="19">
        <f t="shared" si="161"/>
        <v>33388.839999999997</v>
      </c>
      <c r="AC1049" s="19">
        <f t="shared" si="162"/>
        <v>16988.84</v>
      </c>
      <c r="AD1049" s="19">
        <f t="shared" si="163"/>
        <v>14520.376068376099</v>
      </c>
      <c r="AE1049" s="19" t="s">
        <v>48</v>
      </c>
      <c r="AF1049" s="25">
        <v>14384.72</v>
      </c>
      <c r="AG1049" s="31">
        <f t="shared" si="164"/>
        <v>9.4305671835183402E-3</v>
      </c>
      <c r="AH1049" t="e">
        <f ca="1">IF(_xlfn.XLOOKUP(D1049,'参考（不要动）'!A:A,'参考（不要动）'!B:B)&lt;1,"无养老金")</f>
        <v>#NAME?</v>
      </c>
      <c r="AI1049" t="b">
        <f>IF(_xlfn.XLOOKUP(D1049,'参考（不要动）'!D:D,'参考（不要动）'!E:E)&lt;1,"无公益岗工资")</f>
        <v>0</v>
      </c>
      <c r="AJ1049" t="e">
        <f ca="1">IF(_xlfn.XLOOKUP(D1049,'参考（不要动）'!G:G,'参考（不要动）'!H:H)&lt;1,"无其他工资")</f>
        <v>#NAME?</v>
      </c>
      <c r="AK1049" t="e">
        <f>IF(_xlfn.XLOOKUP(D1049,'参考（不要动）'!J:J,'参考（不要动）'!K:K)&lt;1,"无低保金")</f>
        <v>#N/A</v>
      </c>
      <c r="AL1049" t="e">
        <f>IF(_xlfn.XLOOKUP(D1049,'参考（不要动）'!M:M,'参考（不要动）'!N:N)&lt;1,"无五保金")</f>
        <v>#N/A</v>
      </c>
      <c r="AM1049" t="e">
        <f>IF(_xlfn.XLOOKUP(D1049,'参考（不要动）'!P:P,'参考（不要动）'!Q:Q)&lt;1,"无产业奖励2000元")</f>
        <v>#N/A</v>
      </c>
      <c r="AN1049" t="e">
        <f>_xlfn.XLOOKUP(D1049,'参考（不要动）'!S:S,'参考（不要动）'!W:W)</f>
        <v>#N/A</v>
      </c>
      <c r="AO1049" t="str">
        <f t="shared" si="165"/>
        <v>合格</v>
      </c>
      <c r="AP1049" s="31">
        <f t="shared" si="166"/>
        <v>0.70386266094420602</v>
      </c>
      <c r="AQ1049" s="31" t="str">
        <f t="shared" si="159"/>
        <v>合格</v>
      </c>
    </row>
    <row r="1050" spans="1:43" ht="15">
      <c r="A1050" s="18">
        <v>1048</v>
      </c>
      <c r="B1050" s="19" t="s">
        <v>4368</v>
      </c>
      <c r="C1050" s="19" t="s">
        <v>4373</v>
      </c>
      <c r="D1050" s="19" t="s">
        <v>4374</v>
      </c>
      <c r="E1050" s="19" t="s">
        <v>4375</v>
      </c>
      <c r="F1050" s="19" t="s">
        <v>4376</v>
      </c>
      <c r="G1050" s="51" t="s">
        <v>4373</v>
      </c>
      <c r="H1050" s="19">
        <v>1</v>
      </c>
      <c r="I1050" s="19">
        <v>1</v>
      </c>
      <c r="J1050" s="19" t="s">
        <v>47</v>
      </c>
      <c r="K1050" s="19">
        <f t="shared" si="167"/>
        <v>0</v>
      </c>
      <c r="L1050" s="19"/>
      <c r="M1050" s="19"/>
      <c r="N1050" s="19">
        <v>18312</v>
      </c>
      <c r="O1050" s="19">
        <f t="shared" si="168"/>
        <v>7201.63</v>
      </c>
      <c r="P1050" s="19"/>
      <c r="Q1050" s="19"/>
      <c r="R1050" s="19">
        <v>1860</v>
      </c>
      <c r="S1050" s="19"/>
      <c r="T1050" s="19">
        <v>36.880000000000003</v>
      </c>
      <c r="U1050" s="19"/>
      <c r="V1050" s="19"/>
      <c r="W1050" s="19">
        <v>5304.75</v>
      </c>
      <c r="X1050" s="19"/>
      <c r="Y1050" s="19">
        <f t="shared" si="169"/>
        <v>0</v>
      </c>
      <c r="Z1050" s="19"/>
      <c r="AA1050" s="19"/>
      <c r="AB1050" s="19">
        <f t="shared" si="161"/>
        <v>25513.63</v>
      </c>
      <c r="AC1050" s="19">
        <f t="shared" si="162"/>
        <v>25513.63</v>
      </c>
      <c r="AD1050" s="19">
        <f t="shared" si="163"/>
        <v>25513.63</v>
      </c>
      <c r="AE1050" s="19" t="s">
        <v>53</v>
      </c>
      <c r="AF1050" s="25">
        <v>25022.12</v>
      </c>
      <c r="AG1050" s="31">
        <f t="shared" si="164"/>
        <v>1.96430198560315E-2</v>
      </c>
      <c r="AH1050" t="e">
        <f ca="1">IF(_xlfn.XLOOKUP(D1050,'参考（不要动）'!A:A,'参考（不要动）'!B:B)&lt;1,"无养老金")</f>
        <v>#NAME?</v>
      </c>
      <c r="AI1050" t="e">
        <f>IF(_xlfn.XLOOKUP(D1050,'参考（不要动）'!D:D,'参考（不要动）'!E:E)&lt;1,"无公益岗工资")</f>
        <v>#N/A</v>
      </c>
      <c r="AJ1050" t="e">
        <f ca="1">IF(_xlfn.XLOOKUP(D1050,'参考（不要动）'!G:G,'参考（不要动）'!H:H)&lt;1,"无其他工资")</f>
        <v>#NAME?</v>
      </c>
      <c r="AK1050" t="e">
        <f>IF(_xlfn.XLOOKUP(D1050,'参考（不要动）'!J:J,'参考（不要动）'!K:K)&lt;1,"无低保金")</f>
        <v>#N/A</v>
      </c>
      <c r="AL1050" t="e">
        <f>IF(_xlfn.XLOOKUP(D1050,'参考（不要动）'!M:M,'参考（不要动）'!N:N)&lt;1,"无五保金")</f>
        <v>#N/A</v>
      </c>
      <c r="AM1050" t="e">
        <f>IF(_xlfn.XLOOKUP(D1050,'参考（不要动）'!P:P,'参考（不要动）'!Q:Q)&lt;1,"无产业奖励2000元")</f>
        <v>#N/A</v>
      </c>
      <c r="AN1050" t="e">
        <f>_xlfn.XLOOKUP(D1050,'参考（不要动）'!S:S,'参考（不要动）'!W:W)</f>
        <v>#N/A</v>
      </c>
      <c r="AO1050" t="str">
        <f t="shared" si="165"/>
        <v>合格</v>
      </c>
      <c r="AP1050" s="31" t="e">
        <f t="shared" si="166"/>
        <v>#DIV/0!</v>
      </c>
      <c r="AQ1050" s="31" t="e">
        <f t="shared" si="159"/>
        <v>#DIV/0!</v>
      </c>
    </row>
    <row r="1051" spans="1:43" ht="15">
      <c r="A1051" s="18">
        <v>1049</v>
      </c>
      <c r="B1051" s="19" t="s">
        <v>4368</v>
      </c>
      <c r="C1051" s="19" t="s">
        <v>4377</v>
      </c>
      <c r="D1051" s="19" t="s">
        <v>4378</v>
      </c>
      <c r="E1051" s="19" t="s">
        <v>4379</v>
      </c>
      <c r="F1051" s="19" t="s">
        <v>4380</v>
      </c>
      <c r="G1051" s="51" t="s">
        <v>4377</v>
      </c>
      <c r="H1051" s="19">
        <v>6</v>
      </c>
      <c r="I1051" s="19">
        <v>6</v>
      </c>
      <c r="J1051" s="19" t="s">
        <v>47</v>
      </c>
      <c r="K1051" s="19">
        <f t="shared" si="167"/>
        <v>10000</v>
      </c>
      <c r="L1051" s="19"/>
      <c r="M1051" s="19">
        <v>10000</v>
      </c>
      <c r="N1051" s="19"/>
      <c r="O1051" s="19">
        <f t="shared" si="168"/>
        <v>4632.7</v>
      </c>
      <c r="P1051" s="19"/>
      <c r="Q1051" s="19"/>
      <c r="R1051" s="19"/>
      <c r="S1051" s="19"/>
      <c r="T1051" s="19">
        <v>144.26</v>
      </c>
      <c r="U1051" s="19"/>
      <c r="V1051" s="19"/>
      <c r="W1051" s="19">
        <v>4488.4399999999996</v>
      </c>
      <c r="X1051" s="19">
        <v>322200</v>
      </c>
      <c r="Y1051" s="19">
        <f t="shared" si="169"/>
        <v>147000</v>
      </c>
      <c r="Z1051" s="19">
        <v>147000</v>
      </c>
      <c r="AA1051" s="19"/>
      <c r="AB1051" s="19">
        <f t="shared" si="161"/>
        <v>336832.7</v>
      </c>
      <c r="AC1051" s="19">
        <f t="shared" si="162"/>
        <v>189832.7</v>
      </c>
      <c r="AD1051" s="19">
        <f t="shared" si="163"/>
        <v>31638.7833333333</v>
      </c>
      <c r="AE1051" s="19" t="s">
        <v>53</v>
      </c>
      <c r="AF1051" s="25">
        <v>31460.37</v>
      </c>
      <c r="AG1051" s="31">
        <f t="shared" si="164"/>
        <v>5.6710500649960896E-3</v>
      </c>
      <c r="AH1051" t="e">
        <f ca="1">IF(_xlfn.XLOOKUP(D1051,'参考（不要动）'!A:A,'参考（不要动）'!B:B)&lt;1,"无养老金")</f>
        <v>#NAME?</v>
      </c>
      <c r="AI1051" t="e">
        <f>IF(_xlfn.XLOOKUP(D1051,'参考（不要动）'!D:D,'参考（不要动）'!E:E)&lt;1,"无公益岗工资")</f>
        <v>#N/A</v>
      </c>
      <c r="AJ1051" t="e">
        <f ca="1">IF(_xlfn.XLOOKUP(D1051,'参考（不要动）'!G:G,'参考（不要动）'!H:H)&lt;1,"无其他工资")</f>
        <v>#NAME?</v>
      </c>
      <c r="AK1051" t="e">
        <f>IF(_xlfn.XLOOKUP(D1051,'参考（不要动）'!J:J,'参考（不要动）'!K:K)&lt;1,"无低保金")</f>
        <v>#N/A</v>
      </c>
      <c r="AL1051" t="e">
        <f>IF(_xlfn.XLOOKUP(D1051,'参考（不要动）'!M:M,'参考（不要动）'!N:N)&lt;1,"无五保金")</f>
        <v>#N/A</v>
      </c>
      <c r="AM1051" t="e">
        <f>IF(_xlfn.XLOOKUP(D1051,'参考（不要动）'!P:P,'参考（不要动）'!Q:Q)&lt;1,"无产业奖励2000元")</f>
        <v>#N/A</v>
      </c>
      <c r="AN1051" t="e">
        <f>_xlfn.XLOOKUP(D1051,'参考（不要动）'!S:S,'参考（不要动）'!W:W)</f>
        <v>#N/A</v>
      </c>
      <c r="AO1051" t="str">
        <f t="shared" si="165"/>
        <v>合格</v>
      </c>
      <c r="AP1051" s="31">
        <f t="shared" si="166"/>
        <v>0.45623836126629402</v>
      </c>
      <c r="AQ1051" s="31" t="str">
        <f t="shared" si="159"/>
        <v>合格</v>
      </c>
    </row>
    <row r="1052" spans="1:43" ht="15">
      <c r="A1052" s="18">
        <v>1050</v>
      </c>
      <c r="B1052" s="19" t="s">
        <v>4368</v>
      </c>
      <c r="C1052" s="19" t="s">
        <v>4381</v>
      </c>
      <c r="D1052" s="19" t="s">
        <v>4382</v>
      </c>
      <c r="E1052" s="19" t="s">
        <v>4383</v>
      </c>
      <c r="F1052" s="19" t="s">
        <v>4384</v>
      </c>
      <c r="G1052" s="51" t="s">
        <v>4381</v>
      </c>
      <c r="H1052" s="19">
        <v>1</v>
      </c>
      <c r="I1052" s="19">
        <v>1</v>
      </c>
      <c r="J1052" s="19" t="s">
        <v>47</v>
      </c>
      <c r="K1052" s="19">
        <f t="shared" si="167"/>
        <v>0</v>
      </c>
      <c r="L1052" s="19"/>
      <c r="M1052" s="19"/>
      <c r="N1052" s="19">
        <v>9000</v>
      </c>
      <c r="O1052" s="19">
        <f t="shared" si="168"/>
        <v>4218.62</v>
      </c>
      <c r="P1052" s="19"/>
      <c r="Q1052" s="19"/>
      <c r="R1052" s="19">
        <v>1860</v>
      </c>
      <c r="S1052" s="19"/>
      <c r="T1052" s="19">
        <v>7.38</v>
      </c>
      <c r="U1052" s="19"/>
      <c r="V1052" s="19"/>
      <c r="W1052" s="19">
        <v>2351.2399999999998</v>
      </c>
      <c r="X1052" s="19"/>
      <c r="Y1052" s="19">
        <f t="shared" si="169"/>
        <v>0</v>
      </c>
      <c r="Z1052" s="19"/>
      <c r="AA1052" s="19"/>
      <c r="AB1052" s="19">
        <f t="shared" si="161"/>
        <v>13218.62</v>
      </c>
      <c r="AC1052" s="19">
        <f t="shared" si="162"/>
        <v>13218.62</v>
      </c>
      <c r="AD1052" s="19">
        <f t="shared" si="163"/>
        <v>13218.62</v>
      </c>
      <c r="AE1052" s="19" t="s">
        <v>48</v>
      </c>
      <c r="AF1052" s="25">
        <v>13193.68</v>
      </c>
      <c r="AG1052" s="31">
        <f t="shared" si="164"/>
        <v>1.89029899163846E-3</v>
      </c>
      <c r="AH1052" t="e">
        <f ca="1">IF(_xlfn.XLOOKUP(D1052,'参考（不要动）'!A:A,'参考（不要动）'!B:B)&lt;1,"无养老金")</f>
        <v>#NAME?</v>
      </c>
      <c r="AI1052" t="e">
        <f>IF(_xlfn.XLOOKUP(D1052,'参考（不要动）'!D:D,'参考（不要动）'!E:E)&lt;1,"无公益岗工资")</f>
        <v>#N/A</v>
      </c>
      <c r="AJ1052" t="e">
        <f ca="1">IF(_xlfn.XLOOKUP(D1052,'参考（不要动）'!G:G,'参考（不要动）'!H:H)&lt;1,"无其他工资")</f>
        <v>#NAME?</v>
      </c>
      <c r="AK1052" t="e">
        <f>IF(_xlfn.XLOOKUP(D1052,'参考（不要动）'!J:J,'参考（不要动）'!K:K)&lt;1,"无低保金")</f>
        <v>#N/A</v>
      </c>
      <c r="AL1052" t="e">
        <f>IF(_xlfn.XLOOKUP(D1052,'参考（不要动）'!M:M,'参考（不要动）'!N:N)&lt;1,"无五保金")</f>
        <v>#N/A</v>
      </c>
      <c r="AM1052" t="e">
        <f>IF(_xlfn.XLOOKUP(D1052,'参考（不要动）'!P:P,'参考（不要动）'!Q:Q)&lt;1,"无产业奖励2000元")</f>
        <v>#N/A</v>
      </c>
      <c r="AN1052" t="e">
        <f>_xlfn.XLOOKUP(D1052,'参考（不要动）'!S:S,'参考（不要动）'!W:W)</f>
        <v>#N/A</v>
      </c>
      <c r="AO1052" t="str">
        <f t="shared" si="165"/>
        <v>合格</v>
      </c>
      <c r="AP1052" s="31" t="e">
        <f t="shared" si="166"/>
        <v>#DIV/0!</v>
      </c>
      <c r="AQ1052" s="31" t="e">
        <f t="shared" si="159"/>
        <v>#DIV/0!</v>
      </c>
    </row>
    <row r="1053" spans="1:43" ht="15">
      <c r="A1053" s="18">
        <v>1051</v>
      </c>
      <c r="B1053" s="19" t="s">
        <v>4368</v>
      </c>
      <c r="C1053" s="19" t="s">
        <v>4385</v>
      </c>
      <c r="D1053" s="19" t="s">
        <v>4386</v>
      </c>
      <c r="E1053" s="19" t="s">
        <v>4387</v>
      </c>
      <c r="F1053" s="19" t="s">
        <v>4388</v>
      </c>
      <c r="G1053" s="51" t="s">
        <v>4385</v>
      </c>
      <c r="H1053" s="19">
        <v>1</v>
      </c>
      <c r="I1053" s="19">
        <v>1</v>
      </c>
      <c r="J1053" s="19" t="s">
        <v>47</v>
      </c>
      <c r="K1053" s="19">
        <f t="shared" si="167"/>
        <v>0</v>
      </c>
      <c r="L1053" s="19"/>
      <c r="M1053" s="19"/>
      <c r="N1053" s="19">
        <v>9156</v>
      </c>
      <c r="O1053" s="19">
        <f t="shared" si="168"/>
        <v>3510.6</v>
      </c>
      <c r="P1053" s="19"/>
      <c r="Q1053" s="19"/>
      <c r="R1053" s="19">
        <v>1860</v>
      </c>
      <c r="S1053" s="19"/>
      <c r="T1053" s="19">
        <v>114.76</v>
      </c>
      <c r="U1053" s="19"/>
      <c r="V1053" s="19"/>
      <c r="W1053" s="19">
        <v>1535.84</v>
      </c>
      <c r="X1053" s="19"/>
      <c r="Y1053" s="19">
        <f t="shared" si="169"/>
        <v>0</v>
      </c>
      <c r="Z1053" s="19"/>
      <c r="AA1053" s="19"/>
      <c r="AB1053" s="19">
        <f t="shared" si="161"/>
        <v>12666.6</v>
      </c>
      <c r="AC1053" s="19">
        <f t="shared" si="162"/>
        <v>12666.6</v>
      </c>
      <c r="AD1053" s="19">
        <f t="shared" si="163"/>
        <v>12666.6</v>
      </c>
      <c r="AE1053" s="19" t="s">
        <v>53</v>
      </c>
      <c r="AF1053" s="25">
        <v>11331.26</v>
      </c>
      <c r="AG1053" s="30">
        <f t="shared" si="164"/>
        <v>0.117845676473755</v>
      </c>
      <c r="AH1053" t="e">
        <f ca="1">IF(_xlfn.XLOOKUP(D1053,'参考（不要动）'!A:A,'参考（不要动）'!B:B)&lt;1,"无养老金")</f>
        <v>#NAME?</v>
      </c>
      <c r="AI1053" t="e">
        <f>IF(_xlfn.XLOOKUP(D1053,'参考（不要动）'!D:D,'参考（不要动）'!E:E)&lt;1,"无公益岗工资")</f>
        <v>#N/A</v>
      </c>
      <c r="AJ1053" t="e">
        <f ca="1">IF(_xlfn.XLOOKUP(D1053,'参考（不要动）'!G:G,'参考（不要动）'!H:H)&lt;1,"无其他工资")</f>
        <v>#NAME?</v>
      </c>
      <c r="AK1053" t="e">
        <f>IF(_xlfn.XLOOKUP(D1053,'参考（不要动）'!J:J,'参考（不要动）'!K:K)&lt;1,"无低保金")</f>
        <v>#N/A</v>
      </c>
      <c r="AL1053" t="e">
        <f>IF(_xlfn.XLOOKUP(D1053,'参考（不要动）'!M:M,'参考（不要动）'!N:N)&lt;1,"无五保金")</f>
        <v>#N/A</v>
      </c>
      <c r="AM1053" t="e">
        <f>IF(_xlfn.XLOOKUP(D1053,'参考（不要动）'!P:P,'参考（不要动）'!Q:Q)&lt;1,"无产业奖励2000元")</f>
        <v>#N/A</v>
      </c>
      <c r="AN1053" t="e">
        <f>_xlfn.XLOOKUP(D1053,'参考（不要动）'!S:S,'参考（不要动）'!W:W)</f>
        <v>#N/A</v>
      </c>
      <c r="AO1053" t="str">
        <f t="shared" si="165"/>
        <v>合格</v>
      </c>
      <c r="AP1053" s="31" t="e">
        <f t="shared" si="166"/>
        <v>#DIV/0!</v>
      </c>
      <c r="AQ1053" s="31" t="e">
        <f t="shared" si="159"/>
        <v>#DIV/0!</v>
      </c>
    </row>
    <row r="1054" spans="1:43" ht="15">
      <c r="A1054" s="18">
        <v>1052</v>
      </c>
      <c r="B1054" s="19" t="s">
        <v>4368</v>
      </c>
      <c r="C1054" s="19" t="s">
        <v>4389</v>
      </c>
      <c r="D1054" s="19" t="s">
        <v>4390</v>
      </c>
      <c r="E1054" s="19" t="s">
        <v>4391</v>
      </c>
      <c r="F1054" s="19" t="s">
        <v>4392</v>
      </c>
      <c r="G1054" s="51" t="s">
        <v>4389</v>
      </c>
      <c r="H1054" s="19">
        <v>2</v>
      </c>
      <c r="I1054" s="19">
        <v>2</v>
      </c>
      <c r="J1054" s="19" t="s">
        <v>47</v>
      </c>
      <c r="K1054" s="19">
        <f t="shared" si="167"/>
        <v>10000</v>
      </c>
      <c r="L1054" s="19"/>
      <c r="M1054" s="19">
        <v>10000</v>
      </c>
      <c r="N1054" s="19">
        <v>8280</v>
      </c>
      <c r="O1054" s="19">
        <f t="shared" si="168"/>
        <v>8247.7000000000007</v>
      </c>
      <c r="P1054" s="19">
        <v>4295</v>
      </c>
      <c r="Q1054" s="19"/>
      <c r="R1054" s="19">
        <v>1860</v>
      </c>
      <c r="S1054" s="19"/>
      <c r="T1054" s="19">
        <v>314.76</v>
      </c>
      <c r="U1054" s="19"/>
      <c r="V1054" s="19">
        <v>500</v>
      </c>
      <c r="W1054" s="19">
        <v>1277.94</v>
      </c>
      <c r="X1054" s="19"/>
      <c r="Y1054" s="19">
        <f t="shared" si="169"/>
        <v>0</v>
      </c>
      <c r="Z1054" s="19"/>
      <c r="AA1054" s="19"/>
      <c r="AB1054" s="19">
        <f t="shared" si="161"/>
        <v>26527.7</v>
      </c>
      <c r="AC1054" s="19">
        <f t="shared" si="162"/>
        <v>26527.7</v>
      </c>
      <c r="AD1054" s="19">
        <f t="shared" si="163"/>
        <v>13263.85</v>
      </c>
      <c r="AE1054" s="19" t="s">
        <v>48</v>
      </c>
      <c r="AF1054" s="25">
        <v>12858.6</v>
      </c>
      <c r="AG1054" s="31">
        <f t="shared" si="164"/>
        <v>3.1515872645544597E-2</v>
      </c>
      <c r="AH1054" t="e">
        <f ca="1">IF(_xlfn.XLOOKUP(D1054,'参考（不要动）'!A:A,'参考（不要动）'!B:B)&lt;1,"无养老金")</f>
        <v>#NAME?</v>
      </c>
      <c r="AI1054" t="e">
        <f>IF(_xlfn.XLOOKUP(D1054,'参考（不要动）'!D:D,'参考（不要动）'!E:E)&lt;1,"无公益岗工资")</f>
        <v>#N/A</v>
      </c>
      <c r="AJ1054" t="e">
        <f ca="1">IF(_xlfn.XLOOKUP(D1054,'参考（不要动）'!G:G,'参考（不要动）'!H:H)&lt;1,"无其他工资")</f>
        <v>#NAME?</v>
      </c>
      <c r="AK1054" t="b">
        <f>IF(_xlfn.XLOOKUP(D1054,'参考（不要动）'!J:J,'参考（不要动）'!K:K)&lt;1,"无低保金")</f>
        <v>0</v>
      </c>
      <c r="AL1054" t="e">
        <f>IF(_xlfn.XLOOKUP(D1054,'参考（不要动）'!M:M,'参考（不要动）'!N:N)&lt;1,"无五保金")</f>
        <v>#N/A</v>
      </c>
      <c r="AM1054" t="e">
        <f>IF(_xlfn.XLOOKUP(D1054,'参考（不要动）'!P:P,'参考（不要动）'!Q:Q)&lt;1,"无产业奖励2000元")</f>
        <v>#N/A</v>
      </c>
      <c r="AN1054">
        <v>0</v>
      </c>
      <c r="AO1054" t="str">
        <f t="shared" si="165"/>
        <v>合格</v>
      </c>
      <c r="AP1054" s="31" t="e">
        <f t="shared" si="166"/>
        <v>#DIV/0!</v>
      </c>
      <c r="AQ1054" s="31" t="e">
        <f t="shared" si="159"/>
        <v>#DIV/0!</v>
      </c>
    </row>
    <row r="1055" spans="1:43" ht="15">
      <c r="A1055" s="18">
        <v>1053</v>
      </c>
      <c r="B1055" s="19" t="s">
        <v>4368</v>
      </c>
      <c r="C1055" s="19" t="s">
        <v>4393</v>
      </c>
      <c r="D1055" s="19" t="s">
        <v>4394</v>
      </c>
      <c r="E1055" s="19" t="s">
        <v>4395</v>
      </c>
      <c r="F1055" s="19" t="s">
        <v>4396</v>
      </c>
      <c r="G1055" s="51" t="s">
        <v>4393</v>
      </c>
      <c r="H1055" s="19">
        <v>3</v>
      </c>
      <c r="I1055" s="19">
        <v>3</v>
      </c>
      <c r="J1055" s="19" t="s">
        <v>47</v>
      </c>
      <c r="K1055" s="19">
        <f t="shared" si="167"/>
        <v>11500</v>
      </c>
      <c r="L1055" s="19"/>
      <c r="M1055" s="19">
        <v>11500</v>
      </c>
      <c r="N1055" s="19">
        <v>19300</v>
      </c>
      <c r="O1055" s="19">
        <f t="shared" si="168"/>
        <v>5580.99</v>
      </c>
      <c r="P1055" s="19"/>
      <c r="Q1055" s="19"/>
      <c r="R1055" s="19">
        <v>3480</v>
      </c>
      <c r="S1055" s="19"/>
      <c r="T1055" s="19">
        <v>169.5</v>
      </c>
      <c r="U1055" s="19"/>
      <c r="V1055" s="19"/>
      <c r="W1055" s="19">
        <v>1931.49</v>
      </c>
      <c r="X1055" s="19"/>
      <c r="Y1055" s="19">
        <f t="shared" si="169"/>
        <v>0</v>
      </c>
      <c r="Z1055" s="19"/>
      <c r="AA1055" s="19"/>
      <c r="AB1055" s="19">
        <f t="shared" si="161"/>
        <v>36380.99</v>
      </c>
      <c r="AC1055" s="19">
        <f t="shared" si="162"/>
        <v>36380.99</v>
      </c>
      <c r="AD1055" s="19">
        <f t="shared" si="163"/>
        <v>12126.996666666701</v>
      </c>
      <c r="AE1055" s="19" t="s">
        <v>53</v>
      </c>
      <c r="AF1055" s="25">
        <v>10473.9</v>
      </c>
      <c r="AG1055" s="30">
        <f t="shared" si="164"/>
        <v>0.15783009830786099</v>
      </c>
      <c r="AH1055" t="e">
        <f ca="1">IF(_xlfn.XLOOKUP(D1055,'参考（不要动）'!A:A,'参考（不要动）'!B:B)&lt;1,"无养老金")</f>
        <v>#NAME?</v>
      </c>
      <c r="AI1055" t="e">
        <f>IF(_xlfn.XLOOKUP(D1055,'参考（不要动）'!D:D,'参考（不要动）'!E:E)&lt;1,"无公益岗工资")</f>
        <v>#N/A</v>
      </c>
      <c r="AJ1055" t="e">
        <f ca="1">IF(_xlfn.XLOOKUP(D1055,'参考（不要动）'!G:G,'参考（不要动）'!H:H)&lt;1,"无其他工资")</f>
        <v>#NAME?</v>
      </c>
      <c r="AK1055" t="e">
        <f>IF(_xlfn.XLOOKUP(D1055,'参考（不要动）'!J:J,'参考（不要动）'!K:K)&lt;1,"无低保金")</f>
        <v>#N/A</v>
      </c>
      <c r="AL1055" t="e">
        <f>IF(_xlfn.XLOOKUP(D1055,'参考（不要动）'!M:M,'参考（不要动）'!N:N)&lt;1,"无五保金")</f>
        <v>#N/A</v>
      </c>
      <c r="AM1055" t="e">
        <f>IF(_xlfn.XLOOKUP(D1055,'参考（不要动）'!P:P,'参考（不要动）'!Q:Q)&lt;1,"无产业奖励2000元")</f>
        <v>#N/A</v>
      </c>
      <c r="AN1055" t="e">
        <f>_xlfn.XLOOKUP(D1055,'参考（不要动）'!S:S,'参考（不要动）'!W:W)</f>
        <v>#N/A</v>
      </c>
      <c r="AO1055" t="str">
        <f t="shared" si="165"/>
        <v>合格</v>
      </c>
      <c r="AP1055" s="31" t="e">
        <f t="shared" si="166"/>
        <v>#DIV/0!</v>
      </c>
      <c r="AQ1055" s="31" t="e">
        <f t="shared" si="159"/>
        <v>#DIV/0!</v>
      </c>
    </row>
    <row r="1056" spans="1:43" ht="15">
      <c r="A1056" s="18">
        <v>1054</v>
      </c>
      <c r="B1056" s="19" t="s">
        <v>4368</v>
      </c>
      <c r="C1056" s="19" t="s">
        <v>4397</v>
      </c>
      <c r="D1056" s="19" t="s">
        <v>4398</v>
      </c>
      <c r="E1056" s="19" t="s">
        <v>4399</v>
      </c>
      <c r="F1056" s="19" t="s">
        <v>4400</v>
      </c>
      <c r="G1056" s="51" t="s">
        <v>4397</v>
      </c>
      <c r="H1056" s="19">
        <v>4</v>
      </c>
      <c r="I1056" s="19">
        <v>4</v>
      </c>
      <c r="J1056" s="19" t="s">
        <v>47</v>
      </c>
      <c r="K1056" s="19">
        <f t="shared" si="167"/>
        <v>14000</v>
      </c>
      <c r="L1056" s="19"/>
      <c r="M1056" s="19">
        <v>14000</v>
      </c>
      <c r="N1056" s="19"/>
      <c r="O1056" s="19">
        <f t="shared" si="168"/>
        <v>9415.31</v>
      </c>
      <c r="P1056" s="19"/>
      <c r="Q1056" s="19"/>
      <c r="R1056" s="19">
        <v>3180</v>
      </c>
      <c r="S1056" s="19"/>
      <c r="T1056" s="19">
        <v>116.88</v>
      </c>
      <c r="U1056" s="19"/>
      <c r="V1056" s="19"/>
      <c r="W1056" s="19">
        <v>6118.43</v>
      </c>
      <c r="X1056" s="19">
        <v>176580</v>
      </c>
      <c r="Y1056" s="19">
        <f t="shared" si="169"/>
        <v>82800</v>
      </c>
      <c r="Z1056" s="19">
        <v>82800</v>
      </c>
      <c r="AA1056" s="19"/>
      <c r="AB1056" s="19">
        <f t="shared" si="161"/>
        <v>199995.31</v>
      </c>
      <c r="AC1056" s="19">
        <f t="shared" si="162"/>
        <v>117195.31</v>
      </c>
      <c r="AD1056" s="19">
        <f t="shared" si="163"/>
        <v>29298.827499999999</v>
      </c>
      <c r="AE1056" s="19" t="s">
        <v>53</v>
      </c>
      <c r="AF1056" s="25">
        <v>28991.24</v>
      </c>
      <c r="AG1056" s="31">
        <f t="shared" si="164"/>
        <v>1.06096703693943E-2</v>
      </c>
      <c r="AH1056" t="e">
        <f ca="1">IF(_xlfn.XLOOKUP(D1056,'参考（不要动）'!A:A,'参考（不要动）'!B:B)&lt;1,"无养老金")</f>
        <v>#NAME?</v>
      </c>
      <c r="AI1056" t="e">
        <f>IF(_xlfn.XLOOKUP(D1056,'参考（不要动）'!D:D,'参考（不要动）'!E:E)&lt;1,"无公益岗工资")</f>
        <v>#N/A</v>
      </c>
      <c r="AJ1056" t="e">
        <f ca="1">IF(_xlfn.XLOOKUP(D1056,'参考（不要动）'!G:G,'参考（不要动）'!H:H)&lt;1,"无其他工资")</f>
        <v>#NAME?</v>
      </c>
      <c r="AK1056" t="e">
        <f>IF(_xlfn.XLOOKUP(D1056,'参考（不要动）'!J:J,'参考（不要动）'!K:K)&lt;1,"无低保金")</f>
        <v>#N/A</v>
      </c>
      <c r="AL1056" t="e">
        <f>IF(_xlfn.XLOOKUP(D1056,'参考（不要动）'!M:M,'参考（不要动）'!N:N)&lt;1,"无五保金")</f>
        <v>#N/A</v>
      </c>
      <c r="AM1056" t="e">
        <f>IF(_xlfn.XLOOKUP(D1056,'参考（不要动）'!P:P,'参考（不要动）'!Q:Q)&lt;1,"无产业奖励2000元")</f>
        <v>#N/A</v>
      </c>
      <c r="AN1056" t="e">
        <f>_xlfn.XLOOKUP(D1056,'参考（不要动）'!S:S,'参考（不要动）'!W:W)</f>
        <v>#N/A</v>
      </c>
      <c r="AO1056" t="str">
        <f t="shared" si="165"/>
        <v>合格</v>
      </c>
      <c r="AP1056" s="31">
        <f t="shared" si="166"/>
        <v>0.46890927624872603</v>
      </c>
      <c r="AQ1056" s="31" t="str">
        <f t="shared" si="159"/>
        <v>合格</v>
      </c>
    </row>
    <row r="1057" spans="1:44" ht="15">
      <c r="A1057" s="18">
        <v>1055</v>
      </c>
      <c r="B1057" s="19" t="s">
        <v>4368</v>
      </c>
      <c r="C1057" s="19" t="s">
        <v>4401</v>
      </c>
      <c r="D1057" s="19" t="s">
        <v>4402</v>
      </c>
      <c r="E1057" s="19" t="s">
        <v>4403</v>
      </c>
      <c r="F1057" s="19" t="s">
        <v>4404</v>
      </c>
      <c r="G1057" s="51" t="s">
        <v>4401</v>
      </c>
      <c r="H1057" s="19">
        <v>6</v>
      </c>
      <c r="I1057" s="19">
        <v>6</v>
      </c>
      <c r="J1057" s="19" t="s">
        <v>47</v>
      </c>
      <c r="K1057" s="19">
        <f t="shared" si="167"/>
        <v>2000</v>
      </c>
      <c r="L1057" s="19"/>
      <c r="M1057" s="19">
        <v>2000</v>
      </c>
      <c r="N1057" s="19">
        <v>30000</v>
      </c>
      <c r="O1057" s="19">
        <f t="shared" si="168"/>
        <v>6227.42</v>
      </c>
      <c r="P1057" s="19"/>
      <c r="Q1057" s="19"/>
      <c r="R1057" s="19">
        <v>1860</v>
      </c>
      <c r="S1057" s="19"/>
      <c r="T1057" s="19">
        <v>144.26</v>
      </c>
      <c r="U1057" s="19"/>
      <c r="V1057" s="19"/>
      <c r="W1057" s="19">
        <v>4223.16</v>
      </c>
      <c r="X1057" s="19">
        <v>215060</v>
      </c>
      <c r="Y1057" s="19">
        <f t="shared" si="169"/>
        <v>80000</v>
      </c>
      <c r="Z1057" s="19">
        <v>80000</v>
      </c>
      <c r="AA1057" s="19"/>
      <c r="AB1057" s="19">
        <f t="shared" si="161"/>
        <v>253287.42</v>
      </c>
      <c r="AC1057" s="19">
        <f t="shared" si="162"/>
        <v>173287.42</v>
      </c>
      <c r="AD1057" s="19">
        <f t="shared" si="163"/>
        <v>28881.2366666667</v>
      </c>
      <c r="AE1057" s="19" t="s">
        <v>53</v>
      </c>
      <c r="AF1057" s="25">
        <v>28507.08</v>
      </c>
      <c r="AG1057" s="31">
        <f t="shared" si="164"/>
        <v>1.31250435564322E-2</v>
      </c>
      <c r="AH1057" t="e">
        <f ca="1">IF(_xlfn.XLOOKUP(D1057,'参考（不要动）'!A:A,'参考（不要动）'!B:B)&lt;1,"无养老金")</f>
        <v>#NAME?</v>
      </c>
      <c r="AI1057" t="e">
        <f>IF(_xlfn.XLOOKUP(D1057,'参考（不要动）'!D:D,'参考（不要动）'!E:E)&lt;1,"无公益岗工资")</f>
        <v>#N/A</v>
      </c>
      <c r="AJ1057" t="e">
        <f ca="1">IF(_xlfn.XLOOKUP(D1057,'参考（不要动）'!G:G,'参考（不要动）'!H:H)&lt;1,"无其他工资")</f>
        <v>#NAME?</v>
      </c>
      <c r="AK1057" t="e">
        <f>IF(_xlfn.XLOOKUP(D1057,'参考（不要动）'!J:J,'参考（不要动）'!K:K)&lt;1,"无低保金")</f>
        <v>#N/A</v>
      </c>
      <c r="AL1057" t="e">
        <f>IF(_xlfn.XLOOKUP(D1057,'参考（不要动）'!M:M,'参考（不要动）'!N:N)&lt;1,"无五保金")</f>
        <v>#N/A</v>
      </c>
      <c r="AM1057" t="e">
        <f>IF(_xlfn.XLOOKUP(D1057,'参考（不要动）'!P:P,'参考（不要动）'!Q:Q)&lt;1,"无产业奖励2000元")</f>
        <v>#N/A</v>
      </c>
      <c r="AN1057" t="e">
        <f>_xlfn.XLOOKUP(D1057,'参考（不要动）'!S:S,'参考（不要动）'!W:W)</f>
        <v>#N/A</v>
      </c>
      <c r="AO1057" t="str">
        <f t="shared" si="165"/>
        <v>合格</v>
      </c>
      <c r="AP1057" s="31">
        <f t="shared" si="166"/>
        <v>0.37198921231284299</v>
      </c>
      <c r="AQ1057" s="31" t="str">
        <f t="shared" si="159"/>
        <v>合格</v>
      </c>
    </row>
    <row r="1058" spans="1:44" ht="15">
      <c r="A1058" s="18">
        <v>1056</v>
      </c>
      <c r="B1058" s="19" t="s">
        <v>4368</v>
      </c>
      <c r="C1058" s="19" t="s">
        <v>4405</v>
      </c>
      <c r="D1058" s="19" t="s">
        <v>4406</v>
      </c>
      <c r="E1058" s="19" t="s">
        <v>4407</v>
      </c>
      <c r="F1058" s="19" t="s">
        <v>4408</v>
      </c>
      <c r="G1058" s="51" t="s">
        <v>4405</v>
      </c>
      <c r="H1058" s="19">
        <v>1</v>
      </c>
      <c r="I1058" s="19">
        <v>1</v>
      </c>
      <c r="J1058" s="19" t="s">
        <v>47</v>
      </c>
      <c r="K1058" s="19">
        <f t="shared" si="167"/>
        <v>0</v>
      </c>
      <c r="L1058" s="44"/>
      <c r="M1058" s="19"/>
      <c r="N1058" s="19"/>
      <c r="O1058" s="19">
        <f t="shared" si="168"/>
        <v>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>
        <f t="shared" si="169"/>
        <v>0</v>
      </c>
      <c r="Z1058" s="19"/>
      <c r="AA1058" s="19"/>
      <c r="AB1058" s="19">
        <f t="shared" si="161"/>
        <v>0</v>
      </c>
      <c r="AC1058" s="19">
        <f t="shared" si="162"/>
        <v>0</v>
      </c>
      <c r="AD1058" s="43" t="s">
        <v>4409</v>
      </c>
      <c r="AE1058" s="19" t="s">
        <v>53</v>
      </c>
      <c r="AF1058" s="25">
        <v>13263</v>
      </c>
      <c r="AG1058" s="31" t="e">
        <f t="shared" si="164"/>
        <v>#VALUE!</v>
      </c>
      <c r="AH1058">
        <v>0</v>
      </c>
      <c r="AI1058" t="e">
        <f>IF(_xlfn.XLOOKUP(D1058,'参考（不要动）'!D:D,'参考（不要动）'!E:E)&lt;1,"无公益岗工资")</f>
        <v>#N/A</v>
      </c>
      <c r="AJ1058" t="e">
        <f ca="1">IF(_xlfn.XLOOKUP(D1058,'参考（不要动）'!G:G,'参考（不要动）'!H:H)&lt;1,"无其他工资")</f>
        <v>#NAME?</v>
      </c>
      <c r="AK1058" t="e">
        <f>IF(_xlfn.XLOOKUP(D1058,'参考（不要动）'!J:J,'参考（不要动）'!K:K)&lt;1,"无低保金")</f>
        <v>#N/A</v>
      </c>
      <c r="AL1058" t="e">
        <f>IF(_xlfn.XLOOKUP(D1058,'参考（不要动）'!M:M,'参考（不要动）'!N:N)&lt;1,"无五保金")</f>
        <v>#N/A</v>
      </c>
      <c r="AM1058" t="e">
        <f>IF(_xlfn.XLOOKUP(D1058,'参考（不要动）'!P:P,'参考（不要动）'!Q:Q)&lt;1,"无产业奖励2000元")</f>
        <v>#N/A</v>
      </c>
      <c r="AN1058" t="e">
        <f>_xlfn.XLOOKUP(D1058,'参考（不要动）'!S:S,'参考（不要动）'!W:W)</f>
        <v>#N/A</v>
      </c>
      <c r="AO1058" t="str">
        <f t="shared" si="165"/>
        <v>合格</v>
      </c>
      <c r="AP1058" s="31" t="e">
        <f t="shared" si="166"/>
        <v>#DIV/0!</v>
      </c>
      <c r="AQ1058" s="31" t="e">
        <f t="shared" si="159"/>
        <v>#DIV/0!</v>
      </c>
      <c r="AR1058" t="s">
        <v>4409</v>
      </c>
    </row>
    <row r="1059" spans="1:44" ht="15">
      <c r="A1059" s="18">
        <v>1057</v>
      </c>
      <c r="B1059" s="19" t="s">
        <v>4368</v>
      </c>
      <c r="C1059" s="19" t="s">
        <v>4410</v>
      </c>
      <c r="D1059" s="19" t="s">
        <v>4411</v>
      </c>
      <c r="E1059" s="19" t="s">
        <v>4412</v>
      </c>
      <c r="F1059" s="19" t="s">
        <v>4413</v>
      </c>
      <c r="G1059" s="51" t="s">
        <v>4410</v>
      </c>
      <c r="H1059" s="19">
        <v>5</v>
      </c>
      <c r="I1059" s="19">
        <v>5</v>
      </c>
      <c r="J1059" s="19" t="s">
        <v>47</v>
      </c>
      <c r="K1059" s="19">
        <f t="shared" si="167"/>
        <v>94800</v>
      </c>
      <c r="L1059" s="19">
        <v>8800</v>
      </c>
      <c r="M1059" s="19">
        <v>86000</v>
      </c>
      <c r="N1059" s="19">
        <v>27600</v>
      </c>
      <c r="O1059" s="19">
        <f t="shared" si="168"/>
        <v>15717.59</v>
      </c>
      <c r="P1059" s="19">
        <v>5295</v>
      </c>
      <c r="Q1059" s="19"/>
      <c r="R1059" s="19">
        <v>680</v>
      </c>
      <c r="S1059" s="19"/>
      <c r="T1059" s="19">
        <v>142.13999999999999</v>
      </c>
      <c r="U1059" s="19"/>
      <c r="V1059" s="19"/>
      <c r="W1059" s="19">
        <v>9600.4500000000007</v>
      </c>
      <c r="X1059" s="19"/>
      <c r="Y1059" s="19">
        <f t="shared" si="169"/>
        <v>0</v>
      </c>
      <c r="Z1059" s="19"/>
      <c r="AA1059" s="19"/>
      <c r="AB1059" s="19">
        <f t="shared" si="161"/>
        <v>138117.59</v>
      </c>
      <c r="AC1059" s="19">
        <f t="shared" si="162"/>
        <v>138117.59</v>
      </c>
      <c r="AD1059" s="19">
        <f t="shared" si="163"/>
        <v>27623.518</v>
      </c>
      <c r="AE1059" s="19" t="s">
        <v>48</v>
      </c>
      <c r="AF1059" s="25">
        <v>26822.77</v>
      </c>
      <c r="AG1059" s="31">
        <f t="shared" si="164"/>
        <v>2.9853292557032701E-2</v>
      </c>
      <c r="AH1059" t="e">
        <f ca="1">IF(_xlfn.XLOOKUP(D1059,'参考（不要动）'!A:A,'参考（不要动）'!B:B)&lt;1,"无养老金")</f>
        <v>#NAME?</v>
      </c>
      <c r="AI1059" t="b">
        <f>IF(_xlfn.XLOOKUP(D1059,'参考（不要动）'!D:D,'参考（不要动）'!E:E)&lt;1,"无公益岗工资")</f>
        <v>0</v>
      </c>
      <c r="AJ1059" t="e">
        <f ca="1">IF(_xlfn.XLOOKUP(D1059,'参考（不要动）'!G:G,'参考（不要动）'!H:H)&lt;1,"无其他工资")</f>
        <v>#NAME?</v>
      </c>
      <c r="AK1059" t="b">
        <f>IF(_xlfn.XLOOKUP(D1059,'参考（不要动）'!J:J,'参考（不要动）'!K:K)&lt;1,"无低保金")</f>
        <v>0</v>
      </c>
      <c r="AL1059" t="e">
        <f>IF(_xlfn.XLOOKUP(D1059,'参考（不要动）'!M:M,'参考（不要动）'!N:N)&lt;1,"无五保金")</f>
        <v>#N/A</v>
      </c>
      <c r="AM1059" t="e">
        <f>IF(_xlfn.XLOOKUP(D1059,'参考（不要动）'!P:P,'参考（不要动）'!Q:Q)&lt;1,"无产业奖励2000元")</f>
        <v>#N/A</v>
      </c>
      <c r="AN1059" t="e">
        <f>_xlfn.XLOOKUP(D1059,'参考（不要动）'!S:S,'参考（不要动）'!W:W)</f>
        <v>#N/A</v>
      </c>
      <c r="AO1059" t="str">
        <f t="shared" si="165"/>
        <v>合格</v>
      </c>
      <c r="AP1059" s="31" t="e">
        <f t="shared" si="166"/>
        <v>#DIV/0!</v>
      </c>
      <c r="AQ1059" s="31" t="e">
        <f t="shared" si="159"/>
        <v>#DIV/0!</v>
      </c>
    </row>
    <row r="1060" spans="1:44" ht="15">
      <c r="A1060" s="18">
        <v>1058</v>
      </c>
      <c r="B1060" s="19" t="s">
        <v>4368</v>
      </c>
      <c r="C1060" s="19" t="s">
        <v>4414</v>
      </c>
      <c r="D1060" s="19" t="s">
        <v>4415</v>
      </c>
      <c r="E1060" s="19" t="s">
        <v>4416</v>
      </c>
      <c r="F1060" s="19" t="s">
        <v>4417</v>
      </c>
      <c r="G1060" s="51" t="s">
        <v>4414</v>
      </c>
      <c r="H1060" s="19">
        <v>2</v>
      </c>
      <c r="I1060" s="19">
        <v>2</v>
      </c>
      <c r="J1060" s="19" t="s">
        <v>47</v>
      </c>
      <c r="K1060" s="19">
        <f t="shared" si="167"/>
        <v>11260</v>
      </c>
      <c r="L1060" s="19">
        <v>8760</v>
      </c>
      <c r="M1060" s="19">
        <v>2500</v>
      </c>
      <c r="N1060" s="19"/>
      <c r="O1060" s="19">
        <f t="shared" si="168"/>
        <v>7794.58</v>
      </c>
      <c r="P1060" s="19"/>
      <c r="Q1060" s="19"/>
      <c r="R1060" s="19">
        <v>3480</v>
      </c>
      <c r="S1060" s="19"/>
      <c r="T1060" s="19">
        <v>14.76</v>
      </c>
      <c r="U1060" s="19">
        <v>2000</v>
      </c>
      <c r="V1060" s="19"/>
      <c r="W1060" s="19">
        <v>2299.8200000000002</v>
      </c>
      <c r="X1060" s="19">
        <v>48000</v>
      </c>
      <c r="Y1060" s="19">
        <f t="shared" si="169"/>
        <v>23800</v>
      </c>
      <c r="Z1060" s="19">
        <v>23800</v>
      </c>
      <c r="AA1060" s="19"/>
      <c r="AB1060" s="19">
        <f t="shared" si="161"/>
        <v>67054.58</v>
      </c>
      <c r="AC1060" s="19">
        <f t="shared" si="162"/>
        <v>43254.58</v>
      </c>
      <c r="AD1060" s="19">
        <f t="shared" si="163"/>
        <v>21627.29</v>
      </c>
      <c r="AE1060" s="19" t="s">
        <v>48</v>
      </c>
      <c r="AF1060" s="25">
        <v>20472.099999999999</v>
      </c>
      <c r="AG1060" s="31">
        <f t="shared" si="164"/>
        <v>5.6427528196911998E-2</v>
      </c>
      <c r="AH1060" t="e">
        <f ca="1">IF(_xlfn.XLOOKUP(D1060,'参考（不要动）'!A:A,'参考（不要动）'!B:B)&lt;1,"无养老金")</f>
        <v>#NAME?</v>
      </c>
      <c r="AI1060" t="b">
        <f>IF(_xlfn.XLOOKUP(D1060,'参考（不要动）'!D:D,'参考（不要动）'!E:E)&lt;1,"无公益岗工资")</f>
        <v>0</v>
      </c>
      <c r="AJ1060" t="e">
        <f ca="1">IF(_xlfn.XLOOKUP(D1060,'参考（不要动）'!G:G,'参考（不要动）'!H:H)&lt;1,"无其他工资")</f>
        <v>#NAME?</v>
      </c>
      <c r="AK1060" t="e">
        <f>IF(_xlfn.XLOOKUP(D1060,'参考（不要动）'!J:J,'参考（不要动）'!K:K)&lt;1,"无低保金")</f>
        <v>#N/A</v>
      </c>
      <c r="AL1060" t="e">
        <f>IF(_xlfn.XLOOKUP(D1060,'参考（不要动）'!M:M,'参考（不要动）'!N:N)&lt;1,"无五保金")</f>
        <v>#N/A</v>
      </c>
      <c r="AM1060" t="b">
        <f>IF(_xlfn.XLOOKUP(D1060,'参考（不要动）'!P:P,'参考（不要动）'!Q:Q)&lt;1,"无产业奖励2000元")</f>
        <v>0</v>
      </c>
      <c r="AN1060" t="e">
        <f>_xlfn.XLOOKUP(D1060,'参考（不要动）'!S:S,'参考（不要动）'!W:W)</f>
        <v>#N/A</v>
      </c>
      <c r="AO1060" t="str">
        <f t="shared" si="165"/>
        <v>合格</v>
      </c>
      <c r="AP1060" s="31">
        <f t="shared" si="166"/>
        <v>0.49583333333333302</v>
      </c>
      <c r="AQ1060" s="31" t="str">
        <f t="shared" si="159"/>
        <v>合格</v>
      </c>
    </row>
    <row r="1061" spans="1:44" ht="15">
      <c r="A1061" s="18">
        <v>1059</v>
      </c>
      <c r="B1061" s="19" t="s">
        <v>4368</v>
      </c>
      <c r="C1061" s="19" t="s">
        <v>4418</v>
      </c>
      <c r="D1061" s="19" t="s">
        <v>4419</v>
      </c>
      <c r="E1061" s="19" t="s">
        <v>4420</v>
      </c>
      <c r="F1061" s="19" t="s">
        <v>4421</v>
      </c>
      <c r="G1061" s="51" t="s">
        <v>4418</v>
      </c>
      <c r="H1061" s="19">
        <v>4</v>
      </c>
      <c r="I1061" s="19">
        <v>4</v>
      </c>
      <c r="J1061" s="19" t="s">
        <v>47</v>
      </c>
      <c r="K1061" s="19">
        <f t="shared" si="167"/>
        <v>38760</v>
      </c>
      <c r="L1061" s="19">
        <v>8760</v>
      </c>
      <c r="M1061" s="19">
        <v>30000</v>
      </c>
      <c r="N1061" s="19"/>
      <c r="O1061" s="19">
        <f t="shared" si="168"/>
        <v>16023.23</v>
      </c>
      <c r="P1061" s="19"/>
      <c r="Q1061" s="19">
        <v>10605</v>
      </c>
      <c r="R1061" s="19">
        <v>1740</v>
      </c>
      <c r="S1061" s="19"/>
      <c r="T1061" s="19">
        <v>36.880000000000003</v>
      </c>
      <c r="U1061" s="19"/>
      <c r="V1061" s="19"/>
      <c r="W1061" s="19">
        <v>3641.35</v>
      </c>
      <c r="X1061" s="19">
        <v>110500</v>
      </c>
      <c r="Y1061" s="19">
        <f t="shared" si="169"/>
        <v>50000</v>
      </c>
      <c r="Z1061" s="19">
        <v>50000</v>
      </c>
      <c r="AA1061" s="19"/>
      <c r="AB1061" s="19">
        <f t="shared" si="161"/>
        <v>165283.23000000001</v>
      </c>
      <c r="AC1061" s="19">
        <f t="shared" si="162"/>
        <v>115283.23</v>
      </c>
      <c r="AD1061" s="19">
        <f t="shared" si="163"/>
        <v>28820.807499999999</v>
      </c>
      <c r="AE1061" s="19" t="s">
        <v>48</v>
      </c>
      <c r="AF1061" s="25">
        <v>27193.17</v>
      </c>
      <c r="AG1061" s="31">
        <f t="shared" si="164"/>
        <v>5.98546436476513E-2</v>
      </c>
      <c r="AH1061" t="e">
        <f ca="1">IF(_xlfn.XLOOKUP(D1061,'参考（不要动）'!A:A,'参考（不要动）'!B:B)&lt;1,"无养老金")</f>
        <v>#NAME?</v>
      </c>
      <c r="AI1061" t="b">
        <f>IF(_xlfn.XLOOKUP(D1061,'参考（不要动）'!D:D,'参考（不要动）'!E:E)&lt;1,"无公益岗工资")</f>
        <v>0</v>
      </c>
      <c r="AJ1061" t="e">
        <f ca="1">IF(_xlfn.XLOOKUP(D1061,'参考（不要动）'!G:G,'参考（不要动）'!H:H)&lt;1,"无其他工资")</f>
        <v>#NAME?</v>
      </c>
      <c r="AK1061" t="e">
        <f>IF(_xlfn.XLOOKUP(D1061,'参考（不要动）'!J:J,'参考（不要动）'!K:K)&lt;1,"无低保金")</f>
        <v>#N/A</v>
      </c>
      <c r="AL1061" t="b">
        <f>IF(_xlfn.XLOOKUP(D1061,'参考（不要动）'!M:M,'参考（不要动）'!N:N)&lt;1,"无五保金")</f>
        <v>0</v>
      </c>
      <c r="AM1061" t="e">
        <f>IF(_xlfn.XLOOKUP(D1061,'参考（不要动）'!P:P,'参考（不要动）'!Q:Q)&lt;1,"无产业奖励2000元")</f>
        <v>#N/A</v>
      </c>
      <c r="AN1061" t="e">
        <f>_xlfn.XLOOKUP(D1061,'参考（不要动）'!S:S,'参考（不要动）'!W:W)</f>
        <v>#N/A</v>
      </c>
      <c r="AO1061" t="str">
        <f t="shared" si="165"/>
        <v>合格</v>
      </c>
      <c r="AP1061" s="31">
        <f t="shared" si="166"/>
        <v>0.45248868778280499</v>
      </c>
      <c r="AQ1061" s="31" t="str">
        <f t="shared" si="159"/>
        <v>合格</v>
      </c>
    </row>
    <row r="1062" spans="1:44" ht="15">
      <c r="A1062" s="18">
        <v>1060</v>
      </c>
      <c r="B1062" s="19" t="s">
        <v>4368</v>
      </c>
      <c r="C1062" s="19" t="s">
        <v>4422</v>
      </c>
      <c r="D1062" s="19" t="s">
        <v>4423</v>
      </c>
      <c r="E1062" s="19" t="s">
        <v>4424</v>
      </c>
      <c r="F1062" s="19" t="s">
        <v>4425</v>
      </c>
      <c r="G1062" s="51" t="s">
        <v>4422</v>
      </c>
      <c r="H1062" s="19">
        <v>1</v>
      </c>
      <c r="I1062" s="19">
        <v>1</v>
      </c>
      <c r="J1062" s="19" t="s">
        <v>47</v>
      </c>
      <c r="K1062" s="19">
        <f t="shared" si="167"/>
        <v>0</v>
      </c>
      <c r="L1062" s="19"/>
      <c r="M1062" s="19"/>
      <c r="N1062" s="19">
        <v>6280</v>
      </c>
      <c r="O1062" s="19">
        <f t="shared" si="168"/>
        <v>6796.87</v>
      </c>
      <c r="P1062" s="19">
        <v>4295</v>
      </c>
      <c r="Q1062" s="19"/>
      <c r="R1062" s="19"/>
      <c r="S1062" s="19"/>
      <c r="T1062" s="19">
        <v>44.26</v>
      </c>
      <c r="U1062" s="19"/>
      <c r="V1062" s="19"/>
      <c r="W1062" s="19">
        <v>2457.61</v>
      </c>
      <c r="X1062" s="19"/>
      <c r="Y1062" s="19">
        <f t="shared" si="169"/>
        <v>0</v>
      </c>
      <c r="Z1062" s="19"/>
      <c r="AA1062" s="19"/>
      <c r="AB1062" s="19">
        <f t="shared" si="161"/>
        <v>13076.87</v>
      </c>
      <c r="AC1062" s="19">
        <f t="shared" si="162"/>
        <v>13076.87</v>
      </c>
      <c r="AD1062" s="19">
        <f t="shared" si="163"/>
        <v>13076.87</v>
      </c>
      <c r="AE1062" s="19" t="s">
        <v>53</v>
      </c>
      <c r="AF1062" s="25">
        <v>12659.89</v>
      </c>
      <c r="AG1062" s="31">
        <f t="shared" si="164"/>
        <v>3.2937095030051697E-2</v>
      </c>
      <c r="AH1062" t="e">
        <f ca="1">IF(_xlfn.XLOOKUP(D1062,'参考（不要动）'!A:A,'参考（不要动）'!B:B)&lt;1,"无养老金")</f>
        <v>#NAME?</v>
      </c>
      <c r="AI1062" t="e">
        <f>IF(_xlfn.XLOOKUP(D1062,'参考（不要动）'!D:D,'参考（不要动）'!E:E)&lt;1,"无公益岗工资")</f>
        <v>#N/A</v>
      </c>
      <c r="AJ1062" t="e">
        <f ca="1">IF(_xlfn.XLOOKUP(D1062,'参考（不要动）'!G:G,'参考（不要动）'!H:H)&lt;1,"无其他工资")</f>
        <v>#NAME?</v>
      </c>
      <c r="AK1062" t="b">
        <f>IF(_xlfn.XLOOKUP(D1062,'参考（不要动）'!J:J,'参考（不要动）'!K:K)&lt;1,"无低保金")</f>
        <v>0</v>
      </c>
      <c r="AL1062" t="e">
        <f>IF(_xlfn.XLOOKUP(D1062,'参考（不要动）'!M:M,'参考（不要动）'!N:N)&lt;1,"无五保金")</f>
        <v>#N/A</v>
      </c>
      <c r="AM1062" t="e">
        <f>IF(_xlfn.XLOOKUP(D1062,'参考（不要动）'!P:P,'参考（不要动）'!Q:Q)&lt;1,"无产业奖励2000元")</f>
        <v>#N/A</v>
      </c>
      <c r="AN1062" t="e">
        <f>_xlfn.XLOOKUP(D1062,'参考（不要动）'!S:S,'参考（不要动）'!W:W)</f>
        <v>#N/A</v>
      </c>
      <c r="AO1062" t="str">
        <f t="shared" si="165"/>
        <v>合格</v>
      </c>
      <c r="AP1062" s="31" t="e">
        <f t="shared" si="166"/>
        <v>#DIV/0!</v>
      </c>
      <c r="AQ1062" s="31" t="e">
        <f t="shared" ref="AQ1062:AQ1125" si="170">IF(AP1062&lt;0.2,"支出偏少",IF(AP1062&gt;0.8,"支出偏大","合格"))</f>
        <v>#DIV/0!</v>
      </c>
    </row>
    <row r="1063" spans="1:44" ht="15">
      <c r="A1063" s="18">
        <v>1061</v>
      </c>
      <c r="B1063" s="19" t="s">
        <v>4368</v>
      </c>
      <c r="C1063" s="19" t="s">
        <v>4426</v>
      </c>
      <c r="D1063" s="19" t="s">
        <v>4427</v>
      </c>
      <c r="E1063" s="19" t="s">
        <v>4428</v>
      </c>
      <c r="F1063" s="19" t="s">
        <v>4429</v>
      </c>
      <c r="G1063" s="51" t="s">
        <v>4426</v>
      </c>
      <c r="H1063" s="19">
        <v>1</v>
      </c>
      <c r="I1063" s="19">
        <v>1</v>
      </c>
      <c r="J1063" s="19" t="s">
        <v>47</v>
      </c>
      <c r="K1063" s="19">
        <f t="shared" si="167"/>
        <v>0</v>
      </c>
      <c r="L1063" s="19"/>
      <c r="M1063" s="19"/>
      <c r="N1063" s="19">
        <v>23100</v>
      </c>
      <c r="O1063" s="19">
        <f t="shared" si="168"/>
        <v>10954.77</v>
      </c>
      <c r="P1063" s="19">
        <v>2495</v>
      </c>
      <c r="Q1063" s="19"/>
      <c r="R1063" s="19">
        <v>1740</v>
      </c>
      <c r="S1063" s="19">
        <v>960</v>
      </c>
      <c r="T1063" s="19">
        <v>107.38</v>
      </c>
      <c r="U1063" s="19"/>
      <c r="V1063" s="19"/>
      <c r="W1063" s="19">
        <v>5652.39</v>
      </c>
      <c r="X1063" s="19"/>
      <c r="Y1063" s="19">
        <f t="shared" si="169"/>
        <v>0</v>
      </c>
      <c r="Z1063" s="19"/>
      <c r="AA1063" s="19"/>
      <c r="AB1063" s="19">
        <f t="shared" si="161"/>
        <v>34054.769999999997</v>
      </c>
      <c r="AC1063" s="19">
        <f t="shared" si="162"/>
        <v>34054.769999999997</v>
      </c>
      <c r="AD1063" s="19">
        <f t="shared" si="163"/>
        <v>34054.769999999997</v>
      </c>
      <c r="AE1063" s="19" t="s">
        <v>124</v>
      </c>
      <c r="AF1063" s="25">
        <v>33951.96</v>
      </c>
      <c r="AG1063" s="31">
        <f t="shared" si="164"/>
        <v>3.0281020594981199E-3</v>
      </c>
      <c r="AH1063" t="e">
        <f ca="1">IF(_xlfn.XLOOKUP(D1063,'参考（不要动）'!A:A,'参考（不要动）'!B:B)&lt;1,"无养老金")</f>
        <v>#NAME?</v>
      </c>
      <c r="AI1063" t="e">
        <f>IF(_xlfn.XLOOKUP(D1063,'参考（不要动）'!D:D,'参考（不要动）'!E:E)&lt;1,"无公益岗工资")</f>
        <v>#N/A</v>
      </c>
      <c r="AJ1063" t="e">
        <f ca="1">IF(_xlfn.XLOOKUP(D1063,'参考（不要动）'!G:G,'参考（不要动）'!H:H)&lt;1,"无其他工资")</f>
        <v>#NAME?</v>
      </c>
      <c r="AK1063" t="b">
        <f>IF(_xlfn.XLOOKUP(D1063,'参考（不要动）'!J:J,'参考（不要动）'!K:K)&lt;1,"无低保金")</f>
        <v>0</v>
      </c>
      <c r="AL1063" t="e">
        <f>IF(_xlfn.XLOOKUP(D1063,'参考（不要动）'!M:M,'参考（不要动）'!N:N)&lt;1,"无五保金")</f>
        <v>#N/A</v>
      </c>
      <c r="AM1063" t="e">
        <f>IF(_xlfn.XLOOKUP(D1063,'参考（不要动）'!P:P,'参考（不要动）'!Q:Q)&lt;1,"无产业奖励2000元")</f>
        <v>#N/A</v>
      </c>
      <c r="AN1063" t="e">
        <f>_xlfn.XLOOKUP(D1063,'参考（不要动）'!S:S,'参考（不要动）'!W:W)</f>
        <v>#N/A</v>
      </c>
      <c r="AO1063" t="str">
        <f t="shared" si="165"/>
        <v>合格</v>
      </c>
      <c r="AP1063" s="31" t="e">
        <f t="shared" si="166"/>
        <v>#DIV/0!</v>
      </c>
      <c r="AQ1063" s="31" t="e">
        <f t="shared" si="170"/>
        <v>#DIV/0!</v>
      </c>
    </row>
    <row r="1064" spans="1:44" ht="15">
      <c r="A1064" s="18">
        <v>1062</v>
      </c>
      <c r="B1064" s="19" t="s">
        <v>4368</v>
      </c>
      <c r="C1064" s="19" t="s">
        <v>4430</v>
      </c>
      <c r="D1064" s="19" t="s">
        <v>4431</v>
      </c>
      <c r="E1064" s="19" t="s">
        <v>4432</v>
      </c>
      <c r="F1064" s="19" t="s">
        <v>4433</v>
      </c>
      <c r="G1064" s="51" t="s">
        <v>4434</v>
      </c>
      <c r="H1064" s="19">
        <v>2</v>
      </c>
      <c r="I1064" s="19">
        <v>2</v>
      </c>
      <c r="J1064" s="19" t="s">
        <v>47</v>
      </c>
      <c r="K1064" s="19">
        <f t="shared" si="167"/>
        <v>26000</v>
      </c>
      <c r="L1064" s="19"/>
      <c r="M1064" s="19">
        <v>26000</v>
      </c>
      <c r="N1064" s="19">
        <v>13800</v>
      </c>
      <c r="O1064" s="19">
        <f t="shared" si="168"/>
        <v>19355.150000000001</v>
      </c>
      <c r="P1064" s="19"/>
      <c r="Q1064" s="19"/>
      <c r="R1064" s="19"/>
      <c r="S1064" s="19">
        <v>15120</v>
      </c>
      <c r="T1064" s="19">
        <v>14.76</v>
      </c>
      <c r="U1064" s="19"/>
      <c r="V1064" s="19"/>
      <c r="W1064" s="19">
        <v>4220.3900000000003</v>
      </c>
      <c r="X1064" s="19"/>
      <c r="Y1064" s="19">
        <f t="shared" si="169"/>
        <v>0</v>
      </c>
      <c r="Z1064" s="19"/>
      <c r="AA1064" s="19"/>
      <c r="AB1064" s="19">
        <f t="shared" si="161"/>
        <v>59155.15</v>
      </c>
      <c r="AC1064" s="19">
        <f t="shared" si="162"/>
        <v>59155.15</v>
      </c>
      <c r="AD1064" s="19">
        <f t="shared" si="163"/>
        <v>29577.575000000001</v>
      </c>
      <c r="AE1064" s="19" t="s">
        <v>53</v>
      </c>
      <c r="AF1064" s="25">
        <v>29223.35</v>
      </c>
      <c r="AG1064" s="31">
        <f t="shared" si="164"/>
        <v>1.21213002616059E-2</v>
      </c>
      <c r="AH1064" t="e">
        <f ca="1">IF(_xlfn.XLOOKUP(D1064,'参考（不要动）'!A:A,'参考（不要动）'!B:B)&lt;1,"无养老金")</f>
        <v>#NAME?</v>
      </c>
      <c r="AI1064" t="e">
        <f>IF(_xlfn.XLOOKUP(D1064,'参考（不要动）'!D:D,'参考（不要动）'!E:E)&lt;1,"无公益岗工资")</f>
        <v>#N/A</v>
      </c>
      <c r="AJ1064" t="e">
        <f ca="1">IF(_xlfn.XLOOKUP(D1064,'参考（不要动）'!G:G,'参考（不要动）'!H:H)&lt;1,"无其他工资")</f>
        <v>#NAME?</v>
      </c>
      <c r="AK1064" t="e">
        <f>IF(_xlfn.XLOOKUP(D1064,'参考（不要动）'!J:J,'参考（不要动）'!K:K)&lt;1,"无低保金")</f>
        <v>#N/A</v>
      </c>
      <c r="AL1064" t="e">
        <f>IF(_xlfn.XLOOKUP(D1064,'参考（不要动）'!M:M,'参考（不要动）'!N:N)&lt;1,"无五保金")</f>
        <v>#N/A</v>
      </c>
      <c r="AM1064" t="e">
        <f>IF(_xlfn.XLOOKUP(D1064,'参考（不要动）'!P:P,'参考（不要动）'!Q:Q)&lt;1,"无产业奖励2000元")</f>
        <v>#N/A</v>
      </c>
      <c r="AN1064" t="e">
        <f>_xlfn.XLOOKUP(D1064,'参考（不要动）'!S:S,'参考（不要动）'!W:W)</f>
        <v>#N/A</v>
      </c>
      <c r="AO1064" t="str">
        <f t="shared" si="165"/>
        <v>合格</v>
      </c>
      <c r="AP1064" s="31" t="e">
        <f t="shared" si="166"/>
        <v>#DIV/0!</v>
      </c>
      <c r="AQ1064" s="31" t="e">
        <f t="shared" si="170"/>
        <v>#DIV/0!</v>
      </c>
    </row>
    <row r="1065" spans="1:44" ht="15">
      <c r="A1065" s="18">
        <v>1063</v>
      </c>
      <c r="B1065" s="19" t="s">
        <v>4368</v>
      </c>
      <c r="C1065" s="19" t="s">
        <v>4435</v>
      </c>
      <c r="D1065" s="19" t="s">
        <v>4436</v>
      </c>
      <c r="E1065" s="19" t="s">
        <v>4437</v>
      </c>
      <c r="F1065" s="19" t="s">
        <v>4438</v>
      </c>
      <c r="G1065" s="51" t="s">
        <v>4435</v>
      </c>
      <c r="H1065" s="19">
        <v>2</v>
      </c>
      <c r="I1065" s="19">
        <v>2</v>
      </c>
      <c r="J1065" s="19" t="s">
        <v>47</v>
      </c>
      <c r="K1065" s="19">
        <f t="shared" si="167"/>
        <v>0</v>
      </c>
      <c r="L1065" s="19"/>
      <c r="M1065" s="19"/>
      <c r="N1065" s="19"/>
      <c r="O1065" s="19">
        <f t="shared" si="168"/>
        <v>5520.07</v>
      </c>
      <c r="P1065" s="19"/>
      <c r="Q1065" s="19"/>
      <c r="R1065" s="19">
        <v>3480</v>
      </c>
      <c r="S1065" s="19"/>
      <c r="T1065" s="19">
        <v>154.76</v>
      </c>
      <c r="U1065" s="19"/>
      <c r="V1065" s="19"/>
      <c r="W1065" s="19">
        <v>1885.31</v>
      </c>
      <c r="X1065" s="19">
        <v>28400</v>
      </c>
      <c r="Y1065" s="19">
        <f t="shared" si="169"/>
        <v>7100</v>
      </c>
      <c r="Z1065" s="19">
        <v>7100</v>
      </c>
      <c r="AA1065" s="19"/>
      <c r="AB1065" s="19">
        <f t="shared" si="161"/>
        <v>33920.07</v>
      </c>
      <c r="AC1065" s="19">
        <f t="shared" si="162"/>
        <v>26820.07</v>
      </c>
      <c r="AD1065" s="19">
        <f t="shared" si="163"/>
        <v>13410.035</v>
      </c>
      <c r="AE1065" s="19" t="s">
        <v>53</v>
      </c>
      <c r="AF1065" s="25">
        <v>12974.13</v>
      </c>
      <c r="AG1065" s="31">
        <f t="shared" si="164"/>
        <v>3.3598013893802597E-2</v>
      </c>
      <c r="AH1065" t="e">
        <f ca="1">IF(_xlfn.XLOOKUP(D1065,'参考（不要动）'!A:A,'参考（不要动）'!B:B)&lt;1,"无养老金")</f>
        <v>#NAME?</v>
      </c>
      <c r="AI1065" t="e">
        <f>IF(_xlfn.XLOOKUP(D1065,'参考（不要动）'!D:D,'参考（不要动）'!E:E)&lt;1,"无公益岗工资")</f>
        <v>#N/A</v>
      </c>
      <c r="AJ1065" t="e">
        <f ca="1">IF(_xlfn.XLOOKUP(D1065,'参考（不要动）'!G:G,'参考（不要动）'!H:H)&lt;1,"无其他工资")</f>
        <v>#NAME?</v>
      </c>
      <c r="AK1065" t="e">
        <f>IF(_xlfn.XLOOKUP(D1065,'参考（不要动）'!J:J,'参考（不要动）'!K:K)&lt;1,"无低保金")</f>
        <v>#N/A</v>
      </c>
      <c r="AL1065" t="e">
        <f>IF(_xlfn.XLOOKUP(D1065,'参考（不要动）'!M:M,'参考（不要动）'!N:N)&lt;1,"无五保金")</f>
        <v>#N/A</v>
      </c>
      <c r="AM1065" t="e">
        <f>IF(_xlfn.XLOOKUP(D1065,'参考（不要动）'!P:P,'参考（不要动）'!Q:Q)&lt;1,"无产业奖励2000元")</f>
        <v>#N/A</v>
      </c>
      <c r="AN1065" t="e">
        <f>_xlfn.XLOOKUP(D1065,'参考（不要动）'!S:S,'参考（不要动）'!W:W)</f>
        <v>#N/A</v>
      </c>
      <c r="AO1065" t="str">
        <f t="shared" si="165"/>
        <v>合格</v>
      </c>
      <c r="AP1065" s="31">
        <f t="shared" si="166"/>
        <v>0.25</v>
      </c>
      <c r="AQ1065" s="31" t="str">
        <f t="shared" si="170"/>
        <v>合格</v>
      </c>
    </row>
    <row r="1066" spans="1:44" ht="15">
      <c r="A1066" s="18">
        <v>1064</v>
      </c>
      <c r="B1066" s="19" t="s">
        <v>4368</v>
      </c>
      <c r="C1066" s="19" t="s">
        <v>4439</v>
      </c>
      <c r="D1066" s="19" t="s">
        <v>4440</v>
      </c>
      <c r="E1066" s="19" t="s">
        <v>4441</v>
      </c>
      <c r="F1066" s="19" t="s">
        <v>4442</v>
      </c>
      <c r="G1066" s="51" t="s">
        <v>4439</v>
      </c>
      <c r="H1066" s="19">
        <v>1</v>
      </c>
      <c r="I1066" s="19">
        <v>1</v>
      </c>
      <c r="J1066" s="19" t="s">
        <v>47</v>
      </c>
      <c r="K1066" s="19">
        <f t="shared" si="167"/>
        <v>25000</v>
      </c>
      <c r="L1066" s="19"/>
      <c r="M1066" s="19">
        <v>25000</v>
      </c>
      <c r="N1066" s="19">
        <v>17500</v>
      </c>
      <c r="O1066" s="19">
        <f t="shared" si="168"/>
        <v>1665.87</v>
      </c>
      <c r="P1066" s="19"/>
      <c r="Q1066" s="19"/>
      <c r="R1066" s="19"/>
      <c r="S1066" s="19"/>
      <c r="T1066" s="19">
        <v>667.38</v>
      </c>
      <c r="U1066" s="19"/>
      <c r="V1066" s="19"/>
      <c r="W1066" s="19">
        <v>998.49</v>
      </c>
      <c r="X1066" s="19"/>
      <c r="Y1066" s="19">
        <f t="shared" si="169"/>
        <v>0</v>
      </c>
      <c r="Z1066" s="19"/>
      <c r="AA1066" s="19"/>
      <c r="AB1066" s="19">
        <f t="shared" si="161"/>
        <v>44165.87</v>
      </c>
      <c r="AC1066" s="19">
        <f t="shared" si="162"/>
        <v>44165.87</v>
      </c>
      <c r="AD1066" s="19">
        <f t="shared" si="163"/>
        <v>44165.87</v>
      </c>
      <c r="AE1066" s="19" t="s">
        <v>48</v>
      </c>
      <c r="AF1066" s="25">
        <v>39007.94</v>
      </c>
      <c r="AG1066" s="30">
        <f t="shared" si="164"/>
        <v>0.13222769518205801</v>
      </c>
      <c r="AH1066" t="e">
        <f ca="1">IF(_xlfn.XLOOKUP(D1066,'参考（不要动）'!A:A,'参考（不要动）'!B:B)&lt;1,"无养老金")</f>
        <v>#NAME?</v>
      </c>
      <c r="AI1066" t="e">
        <f>IF(_xlfn.XLOOKUP(D1066,'参考（不要动）'!D:D,'参考（不要动）'!E:E)&lt;1,"无公益岗工资")</f>
        <v>#N/A</v>
      </c>
      <c r="AJ1066" t="e">
        <f ca="1">IF(_xlfn.XLOOKUP(D1066,'参考（不要动）'!G:G,'参考（不要动）'!H:H)&lt;1,"无其他工资")</f>
        <v>#NAME?</v>
      </c>
      <c r="AK1066" t="e">
        <f>IF(_xlfn.XLOOKUP(D1066,'参考（不要动）'!J:J,'参考（不要动）'!K:K)&lt;1,"无低保金")</f>
        <v>#N/A</v>
      </c>
      <c r="AL1066" t="e">
        <f>IF(_xlfn.XLOOKUP(D1066,'参考（不要动）'!M:M,'参考（不要动）'!N:N)&lt;1,"无五保金")</f>
        <v>#N/A</v>
      </c>
      <c r="AM1066" t="e">
        <f>IF(_xlfn.XLOOKUP(D1066,'参考（不要动）'!P:P,'参考（不要动）'!Q:Q)&lt;1,"无产业奖励2000元")</f>
        <v>#N/A</v>
      </c>
      <c r="AN1066" t="e">
        <f>_xlfn.XLOOKUP(D1066,'参考（不要动）'!S:S,'参考（不要动）'!W:W)</f>
        <v>#N/A</v>
      </c>
      <c r="AO1066" t="str">
        <f t="shared" si="165"/>
        <v>合格</v>
      </c>
      <c r="AP1066" s="31" t="e">
        <f t="shared" si="166"/>
        <v>#DIV/0!</v>
      </c>
      <c r="AQ1066" s="31" t="e">
        <f t="shared" si="170"/>
        <v>#DIV/0!</v>
      </c>
    </row>
    <row r="1067" spans="1:44" ht="15">
      <c r="A1067" s="18">
        <v>1065</v>
      </c>
      <c r="B1067" s="19" t="s">
        <v>4443</v>
      </c>
      <c r="C1067" s="19" t="s">
        <v>4444</v>
      </c>
      <c r="D1067" s="19" t="s">
        <v>4445</v>
      </c>
      <c r="E1067" s="19" t="s">
        <v>4446</v>
      </c>
      <c r="F1067" s="19" t="s">
        <v>4447</v>
      </c>
      <c r="G1067" s="51" t="s">
        <v>4444</v>
      </c>
      <c r="H1067" s="19">
        <v>1</v>
      </c>
      <c r="I1067" s="19">
        <v>1</v>
      </c>
      <c r="J1067" s="19" t="s">
        <v>47</v>
      </c>
      <c r="K1067" s="19">
        <f t="shared" si="167"/>
        <v>0</v>
      </c>
      <c r="L1067" s="19"/>
      <c r="M1067" s="22">
        <v>0</v>
      </c>
      <c r="N1067" s="22">
        <v>40000</v>
      </c>
      <c r="O1067" s="19">
        <f t="shared" si="168"/>
        <v>5256.76</v>
      </c>
      <c r="P1067" s="19"/>
      <c r="Q1067" s="19"/>
      <c r="R1067" s="22">
        <v>1920</v>
      </c>
      <c r="S1067" s="19"/>
      <c r="T1067" s="19"/>
      <c r="U1067" s="19"/>
      <c r="V1067" s="19"/>
      <c r="W1067" s="22">
        <v>3336.76</v>
      </c>
      <c r="X1067" s="22">
        <v>102000</v>
      </c>
      <c r="Y1067" s="19">
        <f t="shared" si="169"/>
        <v>30000</v>
      </c>
      <c r="Z1067" s="22">
        <v>30000</v>
      </c>
      <c r="AA1067" s="22"/>
      <c r="AB1067" s="19">
        <f t="shared" si="161"/>
        <v>147256.76</v>
      </c>
      <c r="AC1067" s="19">
        <f t="shared" si="162"/>
        <v>117256.76</v>
      </c>
      <c r="AD1067" s="19">
        <f t="shared" si="163"/>
        <v>117256.76</v>
      </c>
      <c r="AE1067" s="19" t="s">
        <v>53</v>
      </c>
      <c r="AF1067" s="25">
        <v>26608.27</v>
      </c>
      <c r="AG1067" s="32">
        <f t="shared" si="164"/>
        <v>3.4067787947130701</v>
      </c>
      <c r="AH1067" t="e">
        <f ca="1">IF(_xlfn.XLOOKUP(D1067,'参考（不要动）'!A:A,'参考（不要动）'!B:B)&lt;1,"无养老金")</f>
        <v>#NAME?</v>
      </c>
      <c r="AI1067" t="e">
        <f>IF(_xlfn.XLOOKUP(D1067,'参考（不要动）'!D:D,'参考（不要动）'!E:E)&lt;1,"无公益岗工资")</f>
        <v>#N/A</v>
      </c>
      <c r="AJ1067" t="e">
        <f ca="1">IF(_xlfn.XLOOKUP(D1067,'参考（不要动）'!G:G,'参考（不要动）'!H:H)&lt;1,"无其他工资")</f>
        <v>#NAME?</v>
      </c>
      <c r="AK1067" t="e">
        <f>IF(_xlfn.XLOOKUP(D1067,'参考（不要动）'!J:J,'参考（不要动）'!K:K)&lt;1,"无低保金")</f>
        <v>#N/A</v>
      </c>
      <c r="AL1067" t="e">
        <f>IF(_xlfn.XLOOKUP(D1067,'参考（不要动）'!M:M,'参考（不要动）'!N:N)&lt;1,"无五保金")</f>
        <v>#N/A</v>
      </c>
      <c r="AM1067" t="e">
        <f>IF(_xlfn.XLOOKUP(D1067,'参考（不要动）'!P:P,'参考（不要动）'!Q:Q)&lt;1,"无产业奖励2000元")</f>
        <v>#N/A</v>
      </c>
      <c r="AN1067" t="e">
        <f>_xlfn.XLOOKUP(D1067,'参考（不要动）'!S:S,'参考（不要动）'!W:W)</f>
        <v>#N/A</v>
      </c>
      <c r="AO1067" t="str">
        <f t="shared" si="165"/>
        <v>合格</v>
      </c>
      <c r="AP1067" s="31">
        <f t="shared" si="166"/>
        <v>0.29411764705882398</v>
      </c>
      <c r="AQ1067" s="31" t="str">
        <f t="shared" si="170"/>
        <v>合格</v>
      </c>
    </row>
    <row r="1068" spans="1:44" ht="15">
      <c r="A1068" s="18">
        <v>1066</v>
      </c>
      <c r="B1068" s="19" t="s">
        <v>4443</v>
      </c>
      <c r="C1068" s="19" t="s">
        <v>4448</v>
      </c>
      <c r="D1068" s="19" t="s">
        <v>4449</v>
      </c>
      <c r="E1068" s="19" t="s">
        <v>4450</v>
      </c>
      <c r="F1068" s="19" t="s">
        <v>4451</v>
      </c>
      <c r="G1068" s="51" t="s">
        <v>4448</v>
      </c>
      <c r="H1068" s="19">
        <v>1</v>
      </c>
      <c r="I1068" s="19">
        <v>1</v>
      </c>
      <c r="J1068" s="19" t="s">
        <v>47</v>
      </c>
      <c r="K1068" s="19">
        <f t="shared" si="167"/>
        <v>0</v>
      </c>
      <c r="L1068" s="19"/>
      <c r="M1068" s="22">
        <v>0</v>
      </c>
      <c r="N1068" s="22">
        <v>4190</v>
      </c>
      <c r="O1068" s="19">
        <f t="shared" si="168"/>
        <v>11845.99</v>
      </c>
      <c r="P1068" s="19"/>
      <c r="Q1068" s="19"/>
      <c r="R1068" s="19">
        <v>1920</v>
      </c>
      <c r="S1068" s="19"/>
      <c r="T1068" s="19"/>
      <c r="U1068" s="19"/>
      <c r="V1068" s="19"/>
      <c r="W1068" s="22">
        <v>9925.99</v>
      </c>
      <c r="X1068" s="22">
        <v>20000</v>
      </c>
      <c r="Y1068" s="19">
        <f t="shared" si="169"/>
        <v>10000</v>
      </c>
      <c r="Z1068" s="22">
        <v>10000</v>
      </c>
      <c r="AA1068" s="22"/>
      <c r="AB1068" s="19">
        <f t="shared" si="161"/>
        <v>36035.99</v>
      </c>
      <c r="AC1068" s="19">
        <f t="shared" si="162"/>
        <v>26035.99</v>
      </c>
      <c r="AD1068" s="19">
        <f t="shared" si="163"/>
        <v>26035.99</v>
      </c>
      <c r="AE1068" s="19" t="s">
        <v>48</v>
      </c>
      <c r="AF1068" s="25">
        <v>25111.34</v>
      </c>
      <c r="AG1068" s="31">
        <f t="shared" si="164"/>
        <v>3.68220094984976E-2</v>
      </c>
      <c r="AH1068" t="e">
        <f ca="1">IF(_xlfn.XLOOKUP(D1068,'参考（不要动）'!A:A,'参考（不要动）'!B:B)&lt;1,"无养老金")</f>
        <v>#NAME?</v>
      </c>
      <c r="AI1068" t="e">
        <f>IF(_xlfn.XLOOKUP(D1068,'参考（不要动）'!D:D,'参考（不要动）'!E:E)&lt;1,"无公益岗工资")</f>
        <v>#N/A</v>
      </c>
      <c r="AJ1068" t="e">
        <f ca="1">IF(_xlfn.XLOOKUP(D1068,'参考（不要动）'!G:G,'参考（不要动）'!H:H)&lt;1,"无其他工资")</f>
        <v>#NAME?</v>
      </c>
      <c r="AK1068" t="e">
        <f>IF(_xlfn.XLOOKUP(D1068,'参考（不要动）'!J:J,'参考（不要动）'!K:K)&lt;1,"无低保金")</f>
        <v>#N/A</v>
      </c>
      <c r="AL1068" t="e">
        <f>IF(_xlfn.XLOOKUP(D1068,'参考（不要动）'!M:M,'参考（不要动）'!N:N)&lt;1,"无五保金")</f>
        <v>#N/A</v>
      </c>
      <c r="AM1068" t="e">
        <f>IF(_xlfn.XLOOKUP(D1068,'参考（不要动）'!P:P,'参考（不要动）'!Q:Q)&lt;1,"无产业奖励2000元")</f>
        <v>#N/A</v>
      </c>
      <c r="AN1068" t="e">
        <f>_xlfn.XLOOKUP(D1068,'参考（不要动）'!S:S,'参考（不要动）'!W:W)</f>
        <v>#N/A</v>
      </c>
      <c r="AO1068" t="str">
        <f t="shared" si="165"/>
        <v>合格</v>
      </c>
      <c r="AP1068" s="31">
        <f t="shared" si="166"/>
        <v>0.5</v>
      </c>
      <c r="AQ1068" s="31" t="str">
        <f t="shared" si="170"/>
        <v>合格</v>
      </c>
    </row>
    <row r="1069" spans="1:44" ht="15">
      <c r="A1069" s="18">
        <v>1067</v>
      </c>
      <c r="B1069" s="19" t="s">
        <v>4443</v>
      </c>
      <c r="C1069" s="19" t="s">
        <v>4452</v>
      </c>
      <c r="D1069" s="19" t="s">
        <v>4453</v>
      </c>
      <c r="E1069" s="19" t="s">
        <v>4454</v>
      </c>
      <c r="F1069" s="19" t="s">
        <v>4455</v>
      </c>
      <c r="G1069" s="51" t="s">
        <v>4452</v>
      </c>
      <c r="H1069" s="19">
        <v>2</v>
      </c>
      <c r="I1069" s="19">
        <v>2</v>
      </c>
      <c r="J1069" s="19" t="s">
        <v>47</v>
      </c>
      <c r="K1069" s="19">
        <f t="shared" si="167"/>
        <v>0</v>
      </c>
      <c r="L1069" s="19"/>
      <c r="M1069" s="22">
        <v>0</v>
      </c>
      <c r="N1069" s="22">
        <v>4290</v>
      </c>
      <c r="O1069" s="19">
        <f t="shared" si="168"/>
        <v>22430</v>
      </c>
      <c r="P1069" s="22">
        <v>4200</v>
      </c>
      <c r="Q1069" s="19">
        <v>4295</v>
      </c>
      <c r="R1069" s="22">
        <v>3840</v>
      </c>
      <c r="S1069" s="19"/>
      <c r="T1069" s="19"/>
      <c r="U1069" s="19"/>
      <c r="V1069" s="19"/>
      <c r="W1069" s="22">
        <v>10095</v>
      </c>
      <c r="X1069" s="22">
        <v>16500</v>
      </c>
      <c r="Y1069" s="19">
        <f t="shared" si="169"/>
        <v>5000</v>
      </c>
      <c r="Z1069" s="22">
        <v>5000</v>
      </c>
      <c r="AA1069" s="22"/>
      <c r="AB1069" s="19">
        <f t="shared" si="161"/>
        <v>43220</v>
      </c>
      <c r="AC1069" s="19">
        <f t="shared" si="162"/>
        <v>38220</v>
      </c>
      <c r="AD1069" s="19">
        <f t="shared" si="163"/>
        <v>19110</v>
      </c>
      <c r="AE1069" s="19" t="s">
        <v>53</v>
      </c>
      <c r="AF1069" s="25">
        <v>14870.3</v>
      </c>
      <c r="AG1069" s="32">
        <f t="shared" si="164"/>
        <v>0.28511193452721201</v>
      </c>
      <c r="AH1069" t="e">
        <f ca="1">IF(_xlfn.XLOOKUP(D1069,'参考（不要动）'!A:A,'参考（不要动）'!B:B)&lt;1,"无养老金")</f>
        <v>#NAME?</v>
      </c>
      <c r="AI1069" t="e">
        <f>IF(_xlfn.XLOOKUP(D1069,'参考（不要动）'!D:D,'参考（不要动）'!E:E)&lt;1,"无公益岗工资")</f>
        <v>#N/A</v>
      </c>
      <c r="AJ1069" t="e">
        <f ca="1">IF(_xlfn.XLOOKUP(D1069,'参考（不要动）'!G:G,'参考（不要动）'!H:H)&lt;1,"无其他工资")</f>
        <v>#NAME?</v>
      </c>
      <c r="AK1069" t="b">
        <f>IF(_xlfn.XLOOKUP(D1069,'参考（不要动）'!J:J,'参考（不要动）'!K:K)&lt;1,"无低保金")</f>
        <v>0</v>
      </c>
      <c r="AL1069" t="e">
        <f>IF(_xlfn.XLOOKUP(D1069,'参考（不要动）'!M:M,'参考（不要动）'!N:N)&lt;1,"无五保金")</f>
        <v>#N/A</v>
      </c>
      <c r="AM1069" t="e">
        <f>IF(_xlfn.XLOOKUP(D1069,'参考（不要动）'!P:P,'参考（不要动）'!Q:Q)&lt;1,"无产业奖励2000元")</f>
        <v>#N/A</v>
      </c>
      <c r="AN1069" t="e">
        <f>_xlfn.XLOOKUP(D1069,'参考（不要动）'!S:S,'参考（不要动）'!W:W)</f>
        <v>#N/A</v>
      </c>
      <c r="AO1069" t="str">
        <f t="shared" si="165"/>
        <v>合格</v>
      </c>
      <c r="AP1069" s="31">
        <f t="shared" si="166"/>
        <v>0.30303030303030298</v>
      </c>
      <c r="AQ1069" s="31" t="str">
        <f t="shared" si="170"/>
        <v>合格</v>
      </c>
    </row>
    <row r="1070" spans="1:44" ht="15">
      <c r="A1070" s="18">
        <v>1068</v>
      </c>
      <c r="B1070" s="19" t="s">
        <v>4443</v>
      </c>
      <c r="C1070" s="19" t="s">
        <v>4456</v>
      </c>
      <c r="D1070" s="19" t="s">
        <v>4457</v>
      </c>
      <c r="E1070" s="19" t="s">
        <v>4458</v>
      </c>
      <c r="F1070" s="19" t="s">
        <v>4459</v>
      </c>
      <c r="G1070" s="51" t="s">
        <v>4456</v>
      </c>
      <c r="H1070" s="19">
        <v>2</v>
      </c>
      <c r="I1070" s="19">
        <v>2</v>
      </c>
      <c r="J1070" s="19" t="s">
        <v>47</v>
      </c>
      <c r="K1070" s="19">
        <f t="shared" si="167"/>
        <v>0</v>
      </c>
      <c r="L1070" s="19"/>
      <c r="M1070" s="22">
        <v>0</v>
      </c>
      <c r="N1070" s="22">
        <v>0</v>
      </c>
      <c r="O1070" s="19">
        <f t="shared" si="168"/>
        <v>17697.04</v>
      </c>
      <c r="P1070" s="19"/>
      <c r="Q1070" s="19"/>
      <c r="R1070" s="22">
        <v>3840</v>
      </c>
      <c r="S1070" s="19"/>
      <c r="T1070" s="19"/>
      <c r="U1070" s="19"/>
      <c r="V1070" s="19"/>
      <c r="W1070" s="22">
        <v>13857.04</v>
      </c>
      <c r="X1070" s="22">
        <v>51000</v>
      </c>
      <c r="Y1070" s="19">
        <f t="shared" si="169"/>
        <v>14000</v>
      </c>
      <c r="Z1070" s="22">
        <v>14000</v>
      </c>
      <c r="AA1070" s="22"/>
      <c r="AB1070" s="19">
        <f t="shared" si="161"/>
        <v>68697.039999999994</v>
      </c>
      <c r="AC1070" s="19">
        <f t="shared" si="162"/>
        <v>54697.04</v>
      </c>
      <c r="AD1070" s="19">
        <f t="shared" si="163"/>
        <v>27348.52</v>
      </c>
      <c r="AE1070" s="19" t="s">
        <v>53</v>
      </c>
      <c r="AF1070" s="25">
        <v>24603.05</v>
      </c>
      <c r="AG1070" s="30">
        <f t="shared" si="164"/>
        <v>0.111590636120318</v>
      </c>
      <c r="AH1070" t="e">
        <f ca="1">IF(_xlfn.XLOOKUP(D1070,'参考（不要动）'!A:A,'参考（不要动）'!B:B)&lt;1,"无养老金")</f>
        <v>#NAME?</v>
      </c>
      <c r="AI1070" t="e">
        <f>IF(_xlfn.XLOOKUP(D1070,'参考（不要动）'!D:D,'参考（不要动）'!E:E)&lt;1,"无公益岗工资")</f>
        <v>#N/A</v>
      </c>
      <c r="AJ1070" t="e">
        <f ca="1">IF(_xlfn.XLOOKUP(D1070,'参考（不要动）'!G:G,'参考（不要动）'!H:H)&lt;1,"无其他工资")</f>
        <v>#NAME?</v>
      </c>
      <c r="AK1070" t="e">
        <f>IF(_xlfn.XLOOKUP(D1070,'参考（不要动）'!J:J,'参考（不要动）'!K:K)&lt;1,"无低保金")</f>
        <v>#N/A</v>
      </c>
      <c r="AL1070" t="e">
        <f>IF(_xlfn.XLOOKUP(D1070,'参考（不要动）'!M:M,'参考（不要动）'!N:N)&lt;1,"无五保金")</f>
        <v>#N/A</v>
      </c>
      <c r="AM1070" t="e">
        <f>IF(_xlfn.XLOOKUP(D1070,'参考（不要动）'!P:P,'参考（不要动）'!Q:Q)&lt;1,"无产业奖励2000元")</f>
        <v>#N/A</v>
      </c>
      <c r="AN1070" t="e">
        <f>_xlfn.XLOOKUP(D1070,'参考（不要动）'!S:S,'参考（不要动）'!W:W)</f>
        <v>#N/A</v>
      </c>
      <c r="AO1070" t="str">
        <f t="shared" si="165"/>
        <v>合格</v>
      </c>
      <c r="AP1070" s="31">
        <f t="shared" si="166"/>
        <v>0.27450980392156898</v>
      </c>
      <c r="AQ1070" s="31" t="str">
        <f t="shared" si="170"/>
        <v>合格</v>
      </c>
    </row>
    <row r="1071" spans="1:44" ht="15">
      <c r="A1071" s="18">
        <v>1069</v>
      </c>
      <c r="B1071" s="19" t="s">
        <v>4443</v>
      </c>
      <c r="C1071" s="19" t="s">
        <v>4460</v>
      </c>
      <c r="D1071" s="19" t="s">
        <v>4461</v>
      </c>
      <c r="E1071" s="19" t="s">
        <v>4462</v>
      </c>
      <c r="F1071" s="19" t="s">
        <v>4463</v>
      </c>
      <c r="G1071" s="51" t="s">
        <v>4460</v>
      </c>
      <c r="H1071" s="19">
        <v>4</v>
      </c>
      <c r="I1071" s="19">
        <v>4.75</v>
      </c>
      <c r="J1071" s="19" t="s">
        <v>47</v>
      </c>
      <c r="K1071" s="19">
        <f t="shared" si="167"/>
        <v>47200</v>
      </c>
      <c r="L1071" s="19"/>
      <c r="M1071" s="22">
        <v>47200</v>
      </c>
      <c r="N1071" s="22">
        <v>0</v>
      </c>
      <c r="O1071" s="19">
        <f t="shared" si="168"/>
        <v>6610.58</v>
      </c>
      <c r="P1071" s="19"/>
      <c r="Q1071" s="19"/>
      <c r="R1071" s="19"/>
      <c r="S1071" s="19"/>
      <c r="T1071" s="19"/>
      <c r="U1071" s="19"/>
      <c r="V1071" s="19"/>
      <c r="W1071" s="22">
        <v>6610.58</v>
      </c>
      <c r="X1071" s="22">
        <v>208000</v>
      </c>
      <c r="Y1071" s="19">
        <f t="shared" si="169"/>
        <v>112000</v>
      </c>
      <c r="Z1071" s="22">
        <v>112000</v>
      </c>
      <c r="AA1071" s="22"/>
      <c r="AB1071" s="19">
        <f t="shared" si="161"/>
        <v>261810.58</v>
      </c>
      <c r="AC1071" s="19">
        <f t="shared" si="162"/>
        <v>149810.57999999999</v>
      </c>
      <c r="AD1071" s="19">
        <f t="shared" si="163"/>
        <v>31539.069473684202</v>
      </c>
      <c r="AE1071" s="19" t="s">
        <v>48</v>
      </c>
      <c r="AF1071" s="25">
        <v>29610.42</v>
      </c>
      <c r="AG1071" s="31">
        <f t="shared" si="164"/>
        <v>6.5134147833235803E-2</v>
      </c>
      <c r="AH1071" t="e">
        <f ca="1">IF(_xlfn.XLOOKUP(D1071,'参考（不要动）'!A:A,'参考（不要动）'!B:B)&lt;1,"无养老金")</f>
        <v>#NAME?</v>
      </c>
      <c r="AI1071" t="e">
        <f>IF(_xlfn.XLOOKUP(D1071,'参考（不要动）'!D:D,'参考（不要动）'!E:E)&lt;1,"无公益岗工资")</f>
        <v>#N/A</v>
      </c>
      <c r="AJ1071" t="e">
        <f ca="1">IF(_xlfn.XLOOKUP(D1071,'参考（不要动）'!G:G,'参考（不要动）'!H:H)&lt;1,"无其他工资")</f>
        <v>#NAME?</v>
      </c>
      <c r="AK1071" t="e">
        <f>IF(_xlfn.XLOOKUP(D1071,'参考（不要动）'!J:J,'参考（不要动）'!K:K)&lt;1,"无低保金")</f>
        <v>#N/A</v>
      </c>
      <c r="AL1071" t="e">
        <f>IF(_xlfn.XLOOKUP(D1071,'参考（不要动）'!M:M,'参考（不要动）'!N:N)&lt;1,"无五保金")</f>
        <v>#N/A</v>
      </c>
      <c r="AM1071" t="e">
        <f>IF(_xlfn.XLOOKUP(D1071,'参考（不要动）'!P:P,'参考（不要动）'!Q:Q)&lt;1,"无产业奖励2000元")</f>
        <v>#N/A</v>
      </c>
      <c r="AN1071" t="e">
        <f>_xlfn.XLOOKUP(D1071,'参考（不要动）'!S:S,'参考（不要动）'!W:W)</f>
        <v>#N/A</v>
      </c>
      <c r="AO1071" t="str">
        <f t="shared" si="165"/>
        <v>合格</v>
      </c>
      <c r="AP1071" s="31">
        <f t="shared" si="166"/>
        <v>0.53846153846153799</v>
      </c>
      <c r="AQ1071" s="31" t="str">
        <f t="shared" si="170"/>
        <v>合格</v>
      </c>
    </row>
    <row r="1072" spans="1:44" ht="15">
      <c r="A1072" s="18">
        <v>1070</v>
      </c>
      <c r="B1072" s="19" t="s">
        <v>4443</v>
      </c>
      <c r="C1072" s="19" t="s">
        <v>4464</v>
      </c>
      <c r="D1072" s="19" t="s">
        <v>4465</v>
      </c>
      <c r="E1072" s="19" t="s">
        <v>4466</v>
      </c>
      <c r="F1072" s="19" t="s">
        <v>4467</v>
      </c>
      <c r="G1072" s="51" t="s">
        <v>4464</v>
      </c>
      <c r="H1072" s="19">
        <v>2</v>
      </c>
      <c r="I1072" s="19">
        <v>2</v>
      </c>
      <c r="J1072" s="19" t="s">
        <v>47</v>
      </c>
      <c r="K1072" s="19">
        <f t="shared" si="167"/>
        <v>25000</v>
      </c>
      <c r="L1072" s="19"/>
      <c r="M1072" s="22">
        <v>25000</v>
      </c>
      <c r="N1072" s="22">
        <v>0</v>
      </c>
      <c r="O1072" s="19">
        <f t="shared" si="168"/>
        <v>16930</v>
      </c>
      <c r="P1072" s="22">
        <v>4200</v>
      </c>
      <c r="Q1072" s="19">
        <v>5415</v>
      </c>
      <c r="R1072" s="22">
        <v>3840</v>
      </c>
      <c r="S1072" s="19"/>
      <c r="T1072" s="19"/>
      <c r="U1072" s="19"/>
      <c r="V1072" s="19"/>
      <c r="W1072" s="22">
        <v>3475</v>
      </c>
      <c r="X1072" s="22">
        <v>20400</v>
      </c>
      <c r="Y1072" s="19">
        <f t="shared" si="169"/>
        <v>6000</v>
      </c>
      <c r="Z1072" s="22">
        <v>6000</v>
      </c>
      <c r="AA1072" s="22"/>
      <c r="AB1072" s="19">
        <f t="shared" si="161"/>
        <v>62330</v>
      </c>
      <c r="AC1072" s="19">
        <f t="shared" si="162"/>
        <v>56330</v>
      </c>
      <c r="AD1072" s="19">
        <f t="shared" si="163"/>
        <v>28165</v>
      </c>
      <c r="AE1072" s="19" t="s">
        <v>53</v>
      </c>
      <c r="AF1072" s="25">
        <v>23088.880000000001</v>
      </c>
      <c r="AG1072" s="32">
        <f t="shared" si="164"/>
        <v>0.219851287719456</v>
      </c>
      <c r="AH1072" t="e">
        <f ca="1">IF(_xlfn.XLOOKUP(D1072,'参考（不要动）'!A:A,'参考（不要动）'!B:B)&lt;1,"无养老金")</f>
        <v>#NAME?</v>
      </c>
      <c r="AI1072" t="e">
        <f>IF(_xlfn.XLOOKUP(D1072,'参考（不要动）'!D:D,'参考（不要动）'!E:E)&lt;1,"无公益岗工资")</f>
        <v>#N/A</v>
      </c>
      <c r="AJ1072" t="e">
        <f ca="1">IF(_xlfn.XLOOKUP(D1072,'参考（不要动）'!G:G,'参考（不要动）'!H:H)&lt;1,"无其他工资")</f>
        <v>#NAME?</v>
      </c>
      <c r="AK1072" t="b">
        <f>IF(_xlfn.XLOOKUP(D1072,'参考（不要动）'!J:J,'参考（不要动）'!K:K)&lt;1,"无低保金")</f>
        <v>0</v>
      </c>
      <c r="AL1072" t="e">
        <f>IF(_xlfn.XLOOKUP(D1072,'参考（不要动）'!M:M,'参考（不要动）'!N:N)&lt;1,"无五保金")</f>
        <v>#N/A</v>
      </c>
      <c r="AM1072" t="e">
        <f>IF(_xlfn.XLOOKUP(D1072,'参考（不要动）'!P:P,'参考（不要动）'!Q:Q)&lt;1,"无产业奖励2000元")</f>
        <v>#N/A</v>
      </c>
      <c r="AN1072" t="e">
        <f>_xlfn.XLOOKUP(D1072,'参考（不要动）'!S:S,'参考（不要动）'!W:W)</f>
        <v>#N/A</v>
      </c>
      <c r="AO1072" t="str">
        <f t="shared" si="165"/>
        <v>合格</v>
      </c>
      <c r="AP1072" s="31">
        <f t="shared" si="166"/>
        <v>0.29411764705882398</v>
      </c>
      <c r="AQ1072" s="31" t="str">
        <f t="shared" si="170"/>
        <v>合格</v>
      </c>
    </row>
    <row r="1073" spans="1:43" ht="15">
      <c r="A1073" s="18">
        <v>1071</v>
      </c>
      <c r="B1073" s="19" t="s">
        <v>4443</v>
      </c>
      <c r="C1073" s="19" t="s">
        <v>4468</v>
      </c>
      <c r="D1073" s="19" t="s">
        <v>4469</v>
      </c>
      <c r="E1073" s="19" t="s">
        <v>4470</v>
      </c>
      <c r="F1073" s="19" t="s">
        <v>4471</v>
      </c>
      <c r="G1073" s="51" t="s">
        <v>4472</v>
      </c>
      <c r="H1073" s="19">
        <v>4</v>
      </c>
      <c r="I1073" s="19">
        <v>4</v>
      </c>
      <c r="J1073" s="19" t="s">
        <v>47</v>
      </c>
      <c r="K1073" s="19">
        <f t="shared" si="167"/>
        <v>30000</v>
      </c>
      <c r="L1073" s="19"/>
      <c r="M1073" s="22">
        <v>30000</v>
      </c>
      <c r="N1073" s="22">
        <v>20000</v>
      </c>
      <c r="O1073" s="19">
        <f t="shared" si="168"/>
        <v>13098.05</v>
      </c>
      <c r="P1073" s="22">
        <v>4200</v>
      </c>
      <c r="Q1073" s="19">
        <v>4295</v>
      </c>
      <c r="R1073" s="22">
        <v>1920</v>
      </c>
      <c r="S1073" s="19"/>
      <c r="T1073" s="19"/>
      <c r="U1073" s="22"/>
      <c r="V1073" s="19">
        <v>500</v>
      </c>
      <c r="W1073" s="22">
        <v>2183.0500000000002</v>
      </c>
      <c r="X1073" s="22">
        <v>41980</v>
      </c>
      <c r="Y1073" s="19">
        <f t="shared" si="169"/>
        <v>14700</v>
      </c>
      <c r="Z1073" s="22">
        <v>14700</v>
      </c>
      <c r="AA1073" s="22"/>
      <c r="AB1073" s="19">
        <f t="shared" si="161"/>
        <v>105078.05</v>
      </c>
      <c r="AC1073" s="19">
        <f t="shared" si="162"/>
        <v>90378.05</v>
      </c>
      <c r="AD1073" s="19">
        <f t="shared" si="163"/>
        <v>22594.512500000001</v>
      </c>
      <c r="AE1073" s="19" t="s">
        <v>48</v>
      </c>
      <c r="AF1073" s="25">
        <v>20916.53</v>
      </c>
      <c r="AG1073" s="30">
        <f t="shared" si="164"/>
        <v>8.0222795081210996E-2</v>
      </c>
      <c r="AH1073" t="e">
        <f ca="1">IF(_xlfn.XLOOKUP(D1073,'参考（不要动）'!A:A,'参考（不要动）'!B:B)&lt;1,"无养老金")</f>
        <v>#NAME?</v>
      </c>
      <c r="AI1073" t="e">
        <f>IF(_xlfn.XLOOKUP(D1073,'参考（不要动）'!D:D,'参考（不要动）'!E:E)&lt;1,"无公益岗工资")</f>
        <v>#N/A</v>
      </c>
      <c r="AJ1073" t="e">
        <f ca="1">IF(_xlfn.XLOOKUP(D1073,'参考（不要动）'!G:G,'参考（不要动）'!H:H)&lt;1,"无其他工资")</f>
        <v>#NAME?</v>
      </c>
      <c r="AK1073" t="b">
        <f>IF(_xlfn.XLOOKUP(D1073,'参考（不要动）'!J:J,'参考（不要动）'!K:K)&lt;1,"无低保金")</f>
        <v>0</v>
      </c>
      <c r="AL1073" t="e">
        <f>IF(_xlfn.XLOOKUP(D1073,'参考（不要动）'!M:M,'参考（不要动）'!N:N)&lt;1,"无五保金")</f>
        <v>#N/A</v>
      </c>
      <c r="AM1073" t="e">
        <f>IF(_xlfn.XLOOKUP(D1073,'参考（不要动）'!P:P,'参考（不要动）'!Q:Q)&lt;1,"无产业奖励2000元")</f>
        <v>#N/A</v>
      </c>
      <c r="AN1073">
        <v>0</v>
      </c>
      <c r="AO1073" t="str">
        <f t="shared" si="165"/>
        <v>合格</v>
      </c>
      <c r="AP1073" s="31">
        <f t="shared" si="166"/>
        <v>0.350166746069557</v>
      </c>
      <c r="AQ1073" s="31" t="str">
        <f t="shared" si="170"/>
        <v>合格</v>
      </c>
    </row>
    <row r="1074" spans="1:43" ht="15">
      <c r="A1074" s="18">
        <v>1072</v>
      </c>
      <c r="B1074" s="19" t="s">
        <v>4443</v>
      </c>
      <c r="C1074" s="19" t="s">
        <v>4473</v>
      </c>
      <c r="D1074" s="19" t="s">
        <v>4474</v>
      </c>
      <c r="E1074" s="19" t="s">
        <v>4475</v>
      </c>
      <c r="F1074" s="19" t="s">
        <v>4476</v>
      </c>
      <c r="G1074" s="51" t="s">
        <v>4473</v>
      </c>
      <c r="H1074" s="19">
        <v>1</v>
      </c>
      <c r="I1074" s="19">
        <v>1.67</v>
      </c>
      <c r="J1074" s="19" t="s">
        <v>47</v>
      </c>
      <c r="K1074" s="19">
        <f t="shared" si="167"/>
        <v>8760</v>
      </c>
      <c r="L1074" s="19">
        <v>8760</v>
      </c>
      <c r="M1074" s="22">
        <v>0</v>
      </c>
      <c r="N1074" s="22">
        <v>0</v>
      </c>
      <c r="O1074" s="19">
        <f t="shared" si="168"/>
        <v>13512.53</v>
      </c>
      <c r="P1074" s="19"/>
      <c r="Q1074" s="19"/>
      <c r="R1074" s="19">
        <v>1920</v>
      </c>
      <c r="S1074" s="19"/>
      <c r="T1074" s="19"/>
      <c r="U1074" s="19"/>
      <c r="V1074" s="19"/>
      <c r="W1074" s="22">
        <v>11592.53</v>
      </c>
      <c r="X1074" s="22">
        <v>10080</v>
      </c>
      <c r="Y1074" s="19">
        <f t="shared" si="169"/>
        <v>2800</v>
      </c>
      <c r="Z1074" s="22">
        <v>2800</v>
      </c>
      <c r="AA1074" s="22"/>
      <c r="AB1074" s="19">
        <f t="shared" si="161"/>
        <v>32352.53</v>
      </c>
      <c r="AC1074" s="19">
        <f t="shared" si="162"/>
        <v>29552.53</v>
      </c>
      <c r="AD1074" s="19">
        <f t="shared" si="163"/>
        <v>17696.125748503</v>
      </c>
      <c r="AE1074" s="19" t="s">
        <v>48</v>
      </c>
      <c r="AF1074" s="25">
        <v>17587.5</v>
      </c>
      <c r="AG1074" s="31">
        <f t="shared" si="164"/>
        <v>6.1763041082018499E-3</v>
      </c>
      <c r="AH1074" t="e">
        <f ca="1">IF(_xlfn.XLOOKUP(D1074,'参考（不要动）'!A:A,'参考（不要动）'!B:B)&lt;1,"无养老金")</f>
        <v>#NAME?</v>
      </c>
      <c r="AI1074" t="b">
        <f>IF(_xlfn.XLOOKUP(D1074,'参考（不要动）'!D:D,'参考（不要动）'!E:E)&lt;1,"无公益岗工资")</f>
        <v>0</v>
      </c>
      <c r="AJ1074" t="e">
        <f ca="1">IF(_xlfn.XLOOKUP(D1074,'参考（不要动）'!G:G,'参考（不要动）'!H:H)&lt;1,"无其他工资")</f>
        <v>#NAME?</v>
      </c>
      <c r="AK1074" t="e">
        <f>IF(_xlfn.XLOOKUP(D1074,'参考（不要动）'!J:J,'参考（不要动）'!K:K)&lt;1,"无低保金")</f>
        <v>#N/A</v>
      </c>
      <c r="AL1074" t="e">
        <f>IF(_xlfn.XLOOKUP(D1074,'参考（不要动）'!M:M,'参考（不要动）'!N:N)&lt;1,"无五保金")</f>
        <v>#N/A</v>
      </c>
      <c r="AM1074" t="e">
        <f>IF(_xlfn.XLOOKUP(D1074,'参考（不要动）'!P:P,'参考（不要动）'!Q:Q)&lt;1,"无产业奖励2000元")</f>
        <v>#N/A</v>
      </c>
      <c r="AN1074" t="e">
        <f>_xlfn.XLOOKUP(D1074,'参考（不要动）'!S:S,'参考（不要动）'!W:W)</f>
        <v>#N/A</v>
      </c>
      <c r="AO1074" t="str">
        <f t="shared" si="165"/>
        <v>合格</v>
      </c>
      <c r="AP1074" s="31">
        <f t="shared" si="166"/>
        <v>0.27777777777777801</v>
      </c>
      <c r="AQ1074" s="31" t="str">
        <f t="shared" si="170"/>
        <v>合格</v>
      </c>
    </row>
    <row r="1075" spans="1:43" ht="15">
      <c r="A1075" s="18">
        <v>1073</v>
      </c>
      <c r="B1075" s="19" t="s">
        <v>4443</v>
      </c>
      <c r="C1075" s="19" t="s">
        <v>4477</v>
      </c>
      <c r="D1075" s="19" t="s">
        <v>4478</v>
      </c>
      <c r="E1075" s="19" t="s">
        <v>4479</v>
      </c>
      <c r="F1075" s="19" t="s">
        <v>4480</v>
      </c>
      <c r="G1075" s="51" t="s">
        <v>4477</v>
      </c>
      <c r="H1075" s="19">
        <v>5</v>
      </c>
      <c r="I1075" s="19">
        <v>5</v>
      </c>
      <c r="J1075" s="19" t="s">
        <v>47</v>
      </c>
      <c r="K1075" s="19">
        <f t="shared" si="167"/>
        <v>77000</v>
      </c>
      <c r="L1075" s="19"/>
      <c r="M1075" s="22">
        <v>77000</v>
      </c>
      <c r="N1075" s="22">
        <v>0</v>
      </c>
      <c r="O1075" s="19">
        <f t="shared" si="168"/>
        <v>4852.93</v>
      </c>
      <c r="P1075" s="19"/>
      <c r="Q1075" s="19"/>
      <c r="R1075" s="22">
        <v>1920</v>
      </c>
      <c r="S1075" s="19"/>
      <c r="T1075" s="19"/>
      <c r="U1075" s="19"/>
      <c r="V1075" s="19"/>
      <c r="W1075" s="22">
        <v>2932.93</v>
      </c>
      <c r="X1075" s="22">
        <v>200000</v>
      </c>
      <c r="Y1075" s="19">
        <f t="shared" si="169"/>
        <v>82500</v>
      </c>
      <c r="Z1075" s="22">
        <v>82500</v>
      </c>
      <c r="AA1075" s="22"/>
      <c r="AB1075" s="19">
        <f t="shared" si="161"/>
        <v>281852.93</v>
      </c>
      <c r="AC1075" s="19">
        <f t="shared" si="162"/>
        <v>199352.93</v>
      </c>
      <c r="AD1075" s="19">
        <f t="shared" si="163"/>
        <v>39870.586000000003</v>
      </c>
      <c r="AE1075" s="19" t="s">
        <v>48</v>
      </c>
      <c r="AF1075" s="25">
        <v>38863.040000000001</v>
      </c>
      <c r="AG1075" s="31">
        <f t="shared" si="164"/>
        <v>2.5925558062364702E-2</v>
      </c>
      <c r="AH1075" t="e">
        <f ca="1">IF(_xlfn.XLOOKUP(D1075,'参考（不要动）'!A:A,'参考（不要动）'!B:B)&lt;1,"无养老金")</f>
        <v>#NAME?</v>
      </c>
      <c r="AI1075" t="e">
        <f>IF(_xlfn.XLOOKUP(D1075,'参考（不要动）'!D:D,'参考（不要动）'!E:E)&lt;1,"无公益岗工资")</f>
        <v>#N/A</v>
      </c>
      <c r="AJ1075" t="e">
        <f ca="1">IF(_xlfn.XLOOKUP(D1075,'参考（不要动）'!G:G,'参考（不要动）'!H:H)&lt;1,"无其他工资")</f>
        <v>#NAME?</v>
      </c>
      <c r="AK1075" t="e">
        <f>IF(_xlfn.XLOOKUP(D1075,'参考（不要动）'!J:J,'参考（不要动）'!K:K)&lt;1,"无低保金")</f>
        <v>#N/A</v>
      </c>
      <c r="AL1075" t="e">
        <f>IF(_xlfn.XLOOKUP(D1075,'参考（不要动）'!M:M,'参考（不要动）'!N:N)&lt;1,"无五保金")</f>
        <v>#N/A</v>
      </c>
      <c r="AM1075" t="e">
        <f>IF(_xlfn.XLOOKUP(D1075,'参考（不要动）'!P:P,'参考（不要动）'!Q:Q)&lt;1,"无产业奖励2000元")</f>
        <v>#N/A</v>
      </c>
      <c r="AN1075" t="e">
        <f>_xlfn.XLOOKUP(D1075,'参考（不要动）'!S:S,'参考（不要动）'!W:W)</f>
        <v>#N/A</v>
      </c>
      <c r="AO1075" t="str">
        <f t="shared" si="165"/>
        <v>合格</v>
      </c>
      <c r="AP1075" s="31">
        <f t="shared" si="166"/>
        <v>0.41249999999999998</v>
      </c>
      <c r="AQ1075" s="31" t="str">
        <f t="shared" si="170"/>
        <v>合格</v>
      </c>
    </row>
    <row r="1076" spans="1:43" ht="15">
      <c r="A1076" s="18">
        <v>1074</v>
      </c>
      <c r="B1076" s="19" t="s">
        <v>4443</v>
      </c>
      <c r="C1076" s="19" t="s">
        <v>4481</v>
      </c>
      <c r="D1076" s="19" t="s">
        <v>4482</v>
      </c>
      <c r="E1076" s="19" t="s">
        <v>4483</v>
      </c>
      <c r="F1076" s="19" t="s">
        <v>4484</v>
      </c>
      <c r="G1076" s="51" t="s">
        <v>4481</v>
      </c>
      <c r="H1076" s="19">
        <v>1</v>
      </c>
      <c r="I1076" s="19">
        <v>1.92</v>
      </c>
      <c r="J1076" s="19" t="s">
        <v>47</v>
      </c>
      <c r="K1076" s="19">
        <f t="shared" si="167"/>
        <v>0</v>
      </c>
      <c r="L1076" s="19"/>
      <c r="M1076" s="22">
        <v>0</v>
      </c>
      <c r="N1076" s="22">
        <v>36000</v>
      </c>
      <c r="O1076" s="19">
        <f t="shared" si="168"/>
        <v>7621.73</v>
      </c>
      <c r="P1076" s="19"/>
      <c r="Q1076" s="19"/>
      <c r="R1076" s="22">
        <v>1920</v>
      </c>
      <c r="S1076" s="19"/>
      <c r="T1076" s="19"/>
      <c r="U1076" s="19"/>
      <c r="V1076" s="19"/>
      <c r="W1076" s="22">
        <v>5701.73</v>
      </c>
      <c r="X1076" s="22">
        <v>0</v>
      </c>
      <c r="Y1076" s="19">
        <f t="shared" si="169"/>
        <v>0</v>
      </c>
      <c r="Z1076" s="22">
        <v>0</v>
      </c>
      <c r="AA1076" s="22"/>
      <c r="AB1076" s="19">
        <f t="shared" si="161"/>
        <v>43621.73</v>
      </c>
      <c r="AC1076" s="19">
        <f t="shared" si="162"/>
        <v>43621.73</v>
      </c>
      <c r="AD1076" s="19">
        <f t="shared" si="163"/>
        <v>22719.651041666701</v>
      </c>
      <c r="AE1076" s="19" t="s">
        <v>53</v>
      </c>
      <c r="AF1076" s="25">
        <v>11115</v>
      </c>
      <c r="AG1076" s="32">
        <f t="shared" si="164"/>
        <v>1.0440531751387001</v>
      </c>
      <c r="AH1076" t="e">
        <f ca="1">IF(_xlfn.XLOOKUP(D1076,'参考（不要动）'!A:A,'参考（不要动）'!B:B)&lt;1,"无养老金")</f>
        <v>#NAME?</v>
      </c>
      <c r="AI1076" t="e">
        <f>IF(_xlfn.XLOOKUP(D1076,'参考（不要动）'!D:D,'参考（不要动）'!E:E)&lt;1,"无公益岗工资")</f>
        <v>#N/A</v>
      </c>
      <c r="AJ1076" t="e">
        <f ca="1">IF(_xlfn.XLOOKUP(D1076,'参考（不要动）'!G:G,'参考（不要动）'!H:H)&lt;1,"无其他工资")</f>
        <v>#NAME?</v>
      </c>
      <c r="AK1076" t="e">
        <f>IF(_xlfn.XLOOKUP(D1076,'参考（不要动）'!J:J,'参考（不要动）'!K:K)&lt;1,"无低保金")</f>
        <v>#N/A</v>
      </c>
      <c r="AL1076" t="e">
        <f>IF(_xlfn.XLOOKUP(D1076,'参考（不要动）'!M:M,'参考（不要动）'!N:N)&lt;1,"无五保金")</f>
        <v>#N/A</v>
      </c>
      <c r="AM1076" t="e">
        <f>IF(_xlfn.XLOOKUP(D1076,'参考（不要动）'!P:P,'参考（不要动）'!Q:Q)&lt;1,"无产业奖励2000元")</f>
        <v>#N/A</v>
      </c>
      <c r="AN1076" t="e">
        <f>_xlfn.XLOOKUP(D1076,'参考（不要动）'!S:S,'参考（不要动）'!W:W)</f>
        <v>#N/A</v>
      </c>
      <c r="AO1076" t="str">
        <f t="shared" si="165"/>
        <v>合格</v>
      </c>
      <c r="AP1076" s="31" t="e">
        <f t="shared" si="166"/>
        <v>#DIV/0!</v>
      </c>
      <c r="AQ1076" s="31" t="e">
        <f t="shared" si="170"/>
        <v>#DIV/0!</v>
      </c>
    </row>
    <row r="1077" spans="1:43" ht="15">
      <c r="A1077" s="18">
        <v>1075</v>
      </c>
      <c r="B1077" s="19" t="s">
        <v>4443</v>
      </c>
      <c r="C1077" s="19" t="s">
        <v>4485</v>
      </c>
      <c r="D1077" s="19" t="s">
        <v>4486</v>
      </c>
      <c r="E1077" s="19" t="s">
        <v>4487</v>
      </c>
      <c r="F1077" s="19" t="s">
        <v>4488</v>
      </c>
      <c r="G1077" s="51" t="s">
        <v>4485</v>
      </c>
      <c r="H1077" s="19">
        <v>2</v>
      </c>
      <c r="I1077" s="19">
        <v>2</v>
      </c>
      <c r="J1077" s="19" t="s">
        <v>47</v>
      </c>
      <c r="K1077" s="19">
        <f t="shared" si="167"/>
        <v>0</v>
      </c>
      <c r="L1077" s="19"/>
      <c r="M1077" s="22">
        <v>0</v>
      </c>
      <c r="N1077" s="22">
        <v>0</v>
      </c>
      <c r="O1077" s="19">
        <f t="shared" si="168"/>
        <v>12278.66</v>
      </c>
      <c r="P1077" s="19"/>
      <c r="Q1077" s="19"/>
      <c r="R1077" s="19">
        <v>3840</v>
      </c>
      <c r="S1077" s="19"/>
      <c r="T1077" s="19"/>
      <c r="U1077" s="19"/>
      <c r="V1077" s="19"/>
      <c r="W1077" s="22">
        <v>8438.66</v>
      </c>
      <c r="X1077" s="22">
        <v>24000</v>
      </c>
      <c r="Y1077" s="19">
        <f t="shared" si="169"/>
        <v>10190</v>
      </c>
      <c r="Z1077" s="22">
        <v>10190</v>
      </c>
      <c r="AA1077" s="22"/>
      <c r="AB1077" s="19">
        <f t="shared" si="161"/>
        <v>36278.660000000003</v>
      </c>
      <c r="AC1077" s="19">
        <f t="shared" si="162"/>
        <v>26088.66</v>
      </c>
      <c r="AD1077" s="19">
        <f t="shared" si="163"/>
        <v>13044.33</v>
      </c>
      <c r="AE1077" s="19" t="s">
        <v>53</v>
      </c>
      <c r="AF1077" s="25">
        <v>12501.52</v>
      </c>
      <c r="AG1077" s="31">
        <f t="shared" si="164"/>
        <v>4.3419520186345303E-2</v>
      </c>
      <c r="AH1077" t="e">
        <f ca="1">IF(_xlfn.XLOOKUP(D1077,'参考（不要动）'!A:A,'参考（不要动）'!B:B)&lt;1,"无养老金")</f>
        <v>#NAME?</v>
      </c>
      <c r="AI1077" t="e">
        <f>IF(_xlfn.XLOOKUP(D1077,'参考（不要动）'!D:D,'参考（不要动）'!E:E)&lt;1,"无公益岗工资")</f>
        <v>#N/A</v>
      </c>
      <c r="AJ1077" t="e">
        <f ca="1">IF(_xlfn.XLOOKUP(D1077,'参考（不要动）'!G:G,'参考（不要动）'!H:H)&lt;1,"无其他工资")</f>
        <v>#NAME?</v>
      </c>
      <c r="AK1077" t="e">
        <f>IF(_xlfn.XLOOKUP(D1077,'参考（不要动）'!J:J,'参考（不要动）'!K:K)&lt;1,"无低保金")</f>
        <v>#N/A</v>
      </c>
      <c r="AL1077" t="e">
        <f>IF(_xlfn.XLOOKUP(D1077,'参考（不要动）'!M:M,'参考（不要动）'!N:N)&lt;1,"无五保金")</f>
        <v>#N/A</v>
      </c>
      <c r="AM1077" t="e">
        <f>IF(_xlfn.XLOOKUP(D1077,'参考（不要动）'!P:P,'参考（不要动）'!Q:Q)&lt;1,"无产业奖励2000元")</f>
        <v>#N/A</v>
      </c>
      <c r="AN1077" t="e">
        <f>_xlfn.XLOOKUP(D1077,'参考（不要动）'!S:S,'参考（不要动）'!W:W)</f>
        <v>#N/A</v>
      </c>
      <c r="AO1077" t="str">
        <f t="shared" si="165"/>
        <v>合格</v>
      </c>
      <c r="AP1077" s="31">
        <f t="shared" si="166"/>
        <v>0.42458333333333298</v>
      </c>
      <c r="AQ1077" s="31" t="str">
        <f t="shared" si="170"/>
        <v>合格</v>
      </c>
    </row>
    <row r="1078" spans="1:43" ht="15">
      <c r="A1078" s="18">
        <v>1076</v>
      </c>
      <c r="B1078" s="19" t="s">
        <v>4443</v>
      </c>
      <c r="C1078" s="19" t="s">
        <v>4489</v>
      </c>
      <c r="D1078" s="19" t="s">
        <v>4490</v>
      </c>
      <c r="E1078" s="19" t="s">
        <v>4491</v>
      </c>
      <c r="F1078" s="19" t="s">
        <v>4492</v>
      </c>
      <c r="G1078" s="51" t="s">
        <v>4489</v>
      </c>
      <c r="H1078" s="19">
        <v>2</v>
      </c>
      <c r="I1078" s="19">
        <v>2</v>
      </c>
      <c r="J1078" s="19" t="s">
        <v>47</v>
      </c>
      <c r="K1078" s="19">
        <f t="shared" si="167"/>
        <v>0</v>
      </c>
      <c r="L1078" s="19"/>
      <c r="M1078" s="22">
        <v>0</v>
      </c>
      <c r="N1078" s="22">
        <v>0</v>
      </c>
      <c r="O1078" s="19">
        <f t="shared" si="168"/>
        <v>5105.8500000000004</v>
      </c>
      <c r="P1078" s="19"/>
      <c r="Q1078" s="19"/>
      <c r="R1078" s="19">
        <v>3840</v>
      </c>
      <c r="S1078" s="19"/>
      <c r="T1078" s="19"/>
      <c r="U1078" s="19"/>
      <c r="V1078" s="19"/>
      <c r="W1078" s="22">
        <v>1265.8499999999999</v>
      </c>
      <c r="X1078" s="22">
        <v>48738</v>
      </c>
      <c r="Y1078" s="19">
        <f t="shared" si="169"/>
        <v>23950</v>
      </c>
      <c r="Z1078" s="22">
        <v>23950</v>
      </c>
      <c r="AA1078" s="22"/>
      <c r="AB1078" s="19">
        <f t="shared" si="161"/>
        <v>53843.85</v>
      </c>
      <c r="AC1078" s="19">
        <f t="shared" si="162"/>
        <v>29893.85</v>
      </c>
      <c r="AD1078" s="19">
        <f t="shared" si="163"/>
        <v>14946.924999999999</v>
      </c>
      <c r="AE1078" s="19" t="s">
        <v>53</v>
      </c>
      <c r="AF1078" s="25">
        <v>14843.95</v>
      </c>
      <c r="AG1078" s="31">
        <f t="shared" si="164"/>
        <v>6.9371696886609399E-3</v>
      </c>
      <c r="AH1078" t="e">
        <f ca="1">IF(_xlfn.XLOOKUP(D1078,'参考（不要动）'!A:A,'参考（不要动）'!B:B)&lt;1,"无养老金")</f>
        <v>#NAME?</v>
      </c>
      <c r="AI1078" t="e">
        <f>IF(_xlfn.XLOOKUP(D1078,'参考（不要动）'!D:D,'参考（不要动）'!E:E)&lt;1,"无公益岗工资")</f>
        <v>#N/A</v>
      </c>
      <c r="AJ1078" t="e">
        <f ca="1">IF(_xlfn.XLOOKUP(D1078,'参考（不要动）'!G:G,'参考（不要动）'!H:H)&lt;1,"无其他工资")</f>
        <v>#NAME?</v>
      </c>
      <c r="AK1078" t="e">
        <f>IF(_xlfn.XLOOKUP(D1078,'参考（不要动）'!J:J,'参考（不要动）'!K:K)&lt;1,"无低保金")</f>
        <v>#N/A</v>
      </c>
      <c r="AL1078" t="e">
        <f>IF(_xlfn.XLOOKUP(D1078,'参考（不要动）'!M:M,'参考（不要动）'!N:N)&lt;1,"无五保金")</f>
        <v>#N/A</v>
      </c>
      <c r="AM1078" t="e">
        <f>IF(_xlfn.XLOOKUP(D1078,'参考（不要动）'!P:P,'参考（不要动）'!Q:Q)&lt;1,"无产业奖励2000元")</f>
        <v>#N/A</v>
      </c>
      <c r="AN1078" t="e">
        <f>_xlfn.XLOOKUP(D1078,'参考（不要动）'!S:S,'参考（不要动）'!W:W)</f>
        <v>#N/A</v>
      </c>
      <c r="AO1078" t="str">
        <f t="shared" si="165"/>
        <v>合格</v>
      </c>
      <c r="AP1078" s="31">
        <f t="shared" si="166"/>
        <v>0.49140301202347197</v>
      </c>
      <c r="AQ1078" s="31" t="str">
        <f t="shared" si="170"/>
        <v>合格</v>
      </c>
    </row>
    <row r="1079" spans="1:43" ht="15">
      <c r="A1079" s="18">
        <v>1077</v>
      </c>
      <c r="B1079" s="19" t="s">
        <v>4443</v>
      </c>
      <c r="C1079" s="19" t="s">
        <v>4493</v>
      </c>
      <c r="D1079" s="19" t="s">
        <v>4494</v>
      </c>
      <c r="E1079" s="19" t="s">
        <v>4495</v>
      </c>
      <c r="F1079" s="19" t="s">
        <v>4496</v>
      </c>
      <c r="G1079" s="51" t="s">
        <v>4497</v>
      </c>
      <c r="H1079" s="19">
        <v>2</v>
      </c>
      <c r="I1079" s="19">
        <v>2</v>
      </c>
      <c r="J1079" s="19" t="s">
        <v>47</v>
      </c>
      <c r="K1079" s="19">
        <f t="shared" si="167"/>
        <v>0</v>
      </c>
      <c r="L1079" s="19"/>
      <c r="M1079" s="22">
        <v>0</v>
      </c>
      <c r="N1079" s="22">
        <v>6190</v>
      </c>
      <c r="O1079" s="19">
        <f t="shared" si="168"/>
        <v>11766.91</v>
      </c>
      <c r="P1079" s="19"/>
      <c r="Q1079" s="19"/>
      <c r="R1079" s="19">
        <v>3840</v>
      </c>
      <c r="S1079" s="19"/>
      <c r="T1079" s="19"/>
      <c r="U1079" s="19"/>
      <c r="V1079" s="19"/>
      <c r="W1079" s="22">
        <v>7926.91</v>
      </c>
      <c r="X1079" s="22">
        <v>12000</v>
      </c>
      <c r="Y1079" s="19">
        <f t="shared" si="169"/>
        <v>4000</v>
      </c>
      <c r="Z1079" s="22">
        <v>4000</v>
      </c>
      <c r="AA1079" s="22"/>
      <c r="AB1079" s="19">
        <f t="shared" si="161"/>
        <v>29956.91</v>
      </c>
      <c r="AC1079" s="19">
        <f t="shared" si="162"/>
        <v>25956.91</v>
      </c>
      <c r="AD1079" s="19">
        <f t="shared" si="163"/>
        <v>12978.455</v>
      </c>
      <c r="AE1079" s="19" t="s">
        <v>53</v>
      </c>
      <c r="AF1079" s="25">
        <v>11853.99</v>
      </c>
      <c r="AG1079" s="30">
        <f t="shared" si="164"/>
        <v>9.4859621106479802E-2</v>
      </c>
      <c r="AH1079" t="e">
        <f ca="1">IF(_xlfn.XLOOKUP(D1079,'参考（不要动）'!A:A,'参考（不要动）'!B:B)&lt;1,"无养老金")</f>
        <v>#NAME?</v>
      </c>
      <c r="AI1079" t="e">
        <f>IF(_xlfn.XLOOKUP(D1079,'参考（不要动）'!D:D,'参考（不要动）'!E:E)&lt;1,"无公益岗工资")</f>
        <v>#N/A</v>
      </c>
      <c r="AJ1079" t="e">
        <f ca="1">IF(_xlfn.XLOOKUP(D1079,'参考（不要动）'!G:G,'参考（不要动）'!H:H)&lt;1,"无其他工资")</f>
        <v>#NAME?</v>
      </c>
      <c r="AK1079" t="e">
        <f>IF(_xlfn.XLOOKUP(D1079,'参考（不要动）'!J:J,'参考（不要动）'!K:K)&lt;1,"无低保金")</f>
        <v>#N/A</v>
      </c>
      <c r="AL1079" t="e">
        <f>IF(_xlfn.XLOOKUP(D1079,'参考（不要动）'!M:M,'参考（不要动）'!N:N)&lt;1,"无五保金")</f>
        <v>#N/A</v>
      </c>
      <c r="AM1079" t="e">
        <f>IF(_xlfn.XLOOKUP(D1079,'参考（不要动）'!P:P,'参考（不要动）'!Q:Q)&lt;1,"无产业奖励2000元")</f>
        <v>#N/A</v>
      </c>
      <c r="AN1079" t="e">
        <f>_xlfn.XLOOKUP(D1079,'参考（不要动）'!S:S,'参考（不要动）'!W:W)</f>
        <v>#N/A</v>
      </c>
      <c r="AO1079" t="str">
        <f t="shared" si="165"/>
        <v>合格</v>
      </c>
      <c r="AP1079" s="31">
        <f t="shared" si="166"/>
        <v>0.33333333333333298</v>
      </c>
      <c r="AQ1079" s="31" t="str">
        <f t="shared" si="170"/>
        <v>合格</v>
      </c>
    </row>
    <row r="1080" spans="1:43" ht="15">
      <c r="A1080" s="18">
        <v>1078</v>
      </c>
      <c r="B1080" s="19" t="s">
        <v>4443</v>
      </c>
      <c r="C1080" s="19" t="s">
        <v>4498</v>
      </c>
      <c r="D1080" s="19" t="s">
        <v>4499</v>
      </c>
      <c r="E1080" s="19" t="s">
        <v>4500</v>
      </c>
      <c r="F1080" s="19" t="s">
        <v>4501</v>
      </c>
      <c r="G1080" s="51" t="s">
        <v>4498</v>
      </c>
      <c r="H1080" s="19">
        <v>2</v>
      </c>
      <c r="I1080" s="19">
        <v>2</v>
      </c>
      <c r="J1080" s="19" t="s">
        <v>47</v>
      </c>
      <c r="K1080" s="19">
        <f t="shared" si="167"/>
        <v>0</v>
      </c>
      <c r="L1080" s="19"/>
      <c r="M1080" s="22">
        <v>0</v>
      </c>
      <c r="N1080" s="22">
        <v>4190</v>
      </c>
      <c r="O1080" s="19">
        <f t="shared" si="168"/>
        <v>31023.1</v>
      </c>
      <c r="P1080" s="22">
        <v>8400</v>
      </c>
      <c r="Q1080" s="19">
        <v>8590</v>
      </c>
      <c r="R1080" s="19">
        <v>3840</v>
      </c>
      <c r="S1080" s="19"/>
      <c r="T1080" s="19"/>
      <c r="U1080" s="19"/>
      <c r="V1080" s="19"/>
      <c r="W1080" s="22">
        <v>10193.1</v>
      </c>
      <c r="X1080" s="22">
        <v>0</v>
      </c>
      <c r="Y1080" s="19">
        <f t="shared" si="169"/>
        <v>0</v>
      </c>
      <c r="Z1080" s="22">
        <v>0</v>
      </c>
      <c r="AA1080" s="22"/>
      <c r="AB1080" s="19">
        <f t="shared" si="161"/>
        <v>35213.1</v>
      </c>
      <c r="AC1080" s="19">
        <f t="shared" si="162"/>
        <v>35213.1</v>
      </c>
      <c r="AD1080" s="19">
        <f t="shared" si="163"/>
        <v>17606.55</v>
      </c>
      <c r="AE1080" s="19" t="s">
        <v>53</v>
      </c>
      <c r="AF1080" s="25">
        <v>12783.2</v>
      </c>
      <c r="AG1080" s="32">
        <f t="shared" si="164"/>
        <v>0.37731945052881899</v>
      </c>
      <c r="AH1080" t="e">
        <f ca="1">IF(_xlfn.XLOOKUP(D1080,'参考（不要动）'!A:A,'参考（不要动）'!B:B)&lt;1,"无养老金")</f>
        <v>#NAME?</v>
      </c>
      <c r="AI1080" t="e">
        <f>IF(_xlfn.XLOOKUP(D1080,'参考（不要动）'!D:D,'参考（不要动）'!E:E)&lt;1,"无公益岗工资")</f>
        <v>#N/A</v>
      </c>
      <c r="AJ1080" t="e">
        <f ca="1">IF(_xlfn.XLOOKUP(D1080,'参考（不要动）'!G:G,'参考（不要动）'!H:H)&lt;1,"无其他工资")</f>
        <v>#NAME?</v>
      </c>
      <c r="AK1080" t="b">
        <f>IF(_xlfn.XLOOKUP(D1080,'参考（不要动）'!J:J,'参考（不要动）'!K:K)&lt;1,"无低保金")</f>
        <v>0</v>
      </c>
      <c r="AL1080" t="e">
        <f>IF(_xlfn.XLOOKUP(D1080,'参考（不要动）'!M:M,'参考（不要动）'!N:N)&lt;1,"无五保金")</f>
        <v>#N/A</v>
      </c>
      <c r="AM1080" t="e">
        <f>IF(_xlfn.XLOOKUP(D1080,'参考（不要动）'!P:P,'参考（不要动）'!Q:Q)&lt;1,"无产业奖励2000元")</f>
        <v>#N/A</v>
      </c>
      <c r="AN1080" t="e">
        <f>_xlfn.XLOOKUP(D1080,'参考（不要动）'!S:S,'参考（不要动）'!W:W)</f>
        <v>#N/A</v>
      </c>
      <c r="AO1080" t="str">
        <f t="shared" si="165"/>
        <v>合格</v>
      </c>
      <c r="AP1080" s="31" t="e">
        <f t="shared" si="166"/>
        <v>#DIV/0!</v>
      </c>
      <c r="AQ1080" s="31" t="e">
        <f t="shared" si="170"/>
        <v>#DIV/0!</v>
      </c>
    </row>
    <row r="1081" spans="1:43" ht="15">
      <c r="A1081" s="18">
        <v>1079</v>
      </c>
      <c r="B1081" s="19" t="s">
        <v>4443</v>
      </c>
      <c r="C1081" s="19" t="s">
        <v>4502</v>
      </c>
      <c r="D1081" s="19" t="s">
        <v>4503</v>
      </c>
      <c r="E1081" s="19" t="s">
        <v>4504</v>
      </c>
      <c r="F1081" s="19" t="s">
        <v>4505</v>
      </c>
      <c r="G1081" s="51" t="s">
        <v>4502</v>
      </c>
      <c r="H1081" s="19">
        <v>1</v>
      </c>
      <c r="I1081" s="19">
        <v>1</v>
      </c>
      <c r="J1081" s="19" t="s">
        <v>47</v>
      </c>
      <c r="K1081" s="19">
        <f t="shared" si="167"/>
        <v>0</v>
      </c>
      <c r="L1081" s="19"/>
      <c r="M1081" s="22">
        <v>0</v>
      </c>
      <c r="N1081" s="22">
        <v>31190</v>
      </c>
      <c r="O1081" s="19">
        <f t="shared" si="168"/>
        <v>10480.719999999999</v>
      </c>
      <c r="P1081" s="19"/>
      <c r="Q1081" s="19"/>
      <c r="R1081" s="19"/>
      <c r="S1081" s="19"/>
      <c r="T1081" s="19"/>
      <c r="U1081" s="19"/>
      <c r="V1081" s="19"/>
      <c r="W1081" s="22">
        <v>10480.719999999999</v>
      </c>
      <c r="X1081" s="22">
        <v>180000</v>
      </c>
      <c r="Y1081" s="19">
        <f t="shared" si="169"/>
        <v>97500</v>
      </c>
      <c r="Z1081" s="22">
        <v>97500</v>
      </c>
      <c r="AA1081" s="22"/>
      <c r="AB1081" s="19">
        <f t="shared" si="161"/>
        <v>221670.72</v>
      </c>
      <c r="AC1081" s="19">
        <f t="shared" si="162"/>
        <v>124170.72</v>
      </c>
      <c r="AD1081" s="19">
        <f t="shared" si="163"/>
        <v>124170.72</v>
      </c>
      <c r="AE1081" s="19" t="s">
        <v>53</v>
      </c>
      <c r="AF1081" s="25">
        <v>11607.57</v>
      </c>
      <c r="AG1081" s="32">
        <f t="shared" si="164"/>
        <v>9.6973914436871809</v>
      </c>
      <c r="AH1081" t="e">
        <f ca="1">IF(_xlfn.XLOOKUP(D1081,'参考（不要动）'!A:A,'参考（不要动）'!B:B)&lt;1,"无养老金")</f>
        <v>#NAME?</v>
      </c>
      <c r="AI1081" t="e">
        <f>IF(_xlfn.XLOOKUP(D1081,'参考（不要动）'!D:D,'参考（不要动）'!E:E)&lt;1,"无公益岗工资")</f>
        <v>#N/A</v>
      </c>
      <c r="AJ1081" t="e">
        <f ca="1">IF(_xlfn.XLOOKUP(D1081,'参考（不要动）'!G:G,'参考（不要动）'!H:H)&lt;1,"无其他工资")</f>
        <v>#NAME?</v>
      </c>
      <c r="AK1081" t="e">
        <f>IF(_xlfn.XLOOKUP(D1081,'参考（不要动）'!J:J,'参考（不要动）'!K:K)&lt;1,"无低保金")</f>
        <v>#N/A</v>
      </c>
      <c r="AL1081" t="e">
        <f>IF(_xlfn.XLOOKUP(D1081,'参考（不要动）'!M:M,'参考（不要动）'!N:N)&lt;1,"无五保金")</f>
        <v>#N/A</v>
      </c>
      <c r="AM1081" t="e">
        <f>IF(_xlfn.XLOOKUP(D1081,'参考（不要动）'!P:P,'参考（不要动）'!Q:Q)&lt;1,"无产业奖励2000元")</f>
        <v>#N/A</v>
      </c>
      <c r="AN1081" t="e">
        <f>_xlfn.XLOOKUP(D1081,'参考（不要动）'!S:S,'参考（不要动）'!W:W)</f>
        <v>#N/A</v>
      </c>
      <c r="AO1081" t="str">
        <f t="shared" si="165"/>
        <v>合格</v>
      </c>
      <c r="AP1081" s="31">
        <f t="shared" si="166"/>
        <v>0.54166666666666696</v>
      </c>
      <c r="AQ1081" s="31" t="str">
        <f t="shared" si="170"/>
        <v>合格</v>
      </c>
    </row>
    <row r="1082" spans="1:43" ht="15">
      <c r="A1082" s="18">
        <v>1080</v>
      </c>
      <c r="B1082" s="19" t="s">
        <v>4443</v>
      </c>
      <c r="C1082" s="19" t="s">
        <v>4506</v>
      </c>
      <c r="D1082" s="19" t="s">
        <v>4507</v>
      </c>
      <c r="E1082" s="19" t="s">
        <v>4508</v>
      </c>
      <c r="F1082" s="19" t="s">
        <v>4509</v>
      </c>
      <c r="G1082" s="51" t="s">
        <v>4506</v>
      </c>
      <c r="H1082" s="19">
        <v>2</v>
      </c>
      <c r="I1082" s="19">
        <v>2</v>
      </c>
      <c r="J1082" s="19" t="s">
        <v>47</v>
      </c>
      <c r="K1082" s="19">
        <f t="shared" si="167"/>
        <v>0</v>
      </c>
      <c r="L1082" s="19"/>
      <c r="M1082" s="22">
        <v>0</v>
      </c>
      <c r="N1082" s="22">
        <v>10190</v>
      </c>
      <c r="O1082" s="19">
        <f t="shared" si="168"/>
        <v>22930</v>
      </c>
      <c r="P1082" s="22">
        <v>4200</v>
      </c>
      <c r="Q1082" s="19">
        <v>4295</v>
      </c>
      <c r="R1082" s="19">
        <v>3840</v>
      </c>
      <c r="S1082" s="19"/>
      <c r="T1082" s="19"/>
      <c r="U1082" s="19"/>
      <c r="V1082" s="19"/>
      <c r="W1082" s="22">
        <v>10595</v>
      </c>
      <c r="X1082" s="22">
        <v>0</v>
      </c>
      <c r="Y1082" s="19">
        <f t="shared" si="169"/>
        <v>0</v>
      </c>
      <c r="Z1082" s="22">
        <v>0</v>
      </c>
      <c r="AA1082" s="22"/>
      <c r="AB1082" s="19">
        <f t="shared" si="161"/>
        <v>33120</v>
      </c>
      <c r="AC1082" s="19">
        <f t="shared" si="162"/>
        <v>33120</v>
      </c>
      <c r="AD1082" s="19">
        <f t="shared" si="163"/>
        <v>16560</v>
      </c>
      <c r="AE1082" s="19" t="s">
        <v>53</v>
      </c>
      <c r="AF1082" s="25">
        <v>14246.44</v>
      </c>
      <c r="AG1082" s="30">
        <f t="shared" si="164"/>
        <v>0.16239565814336801</v>
      </c>
      <c r="AH1082" t="e">
        <f ca="1">IF(_xlfn.XLOOKUP(D1082,'参考（不要动）'!A:A,'参考（不要动）'!B:B)&lt;1,"无养老金")</f>
        <v>#NAME?</v>
      </c>
      <c r="AI1082" t="e">
        <f>IF(_xlfn.XLOOKUP(D1082,'参考（不要动）'!D:D,'参考（不要动）'!E:E)&lt;1,"无公益岗工资")</f>
        <v>#N/A</v>
      </c>
      <c r="AJ1082" t="e">
        <f ca="1">IF(_xlfn.XLOOKUP(D1082,'参考（不要动）'!G:G,'参考（不要动）'!H:H)&lt;1,"无其他工资")</f>
        <v>#NAME?</v>
      </c>
      <c r="AK1082" t="b">
        <f>IF(_xlfn.XLOOKUP(D1082,'参考（不要动）'!J:J,'参考（不要动）'!K:K)&lt;1,"无低保金")</f>
        <v>0</v>
      </c>
      <c r="AL1082" t="e">
        <f>IF(_xlfn.XLOOKUP(D1082,'参考（不要动）'!M:M,'参考（不要动）'!N:N)&lt;1,"无五保金")</f>
        <v>#N/A</v>
      </c>
      <c r="AM1082" t="e">
        <f>IF(_xlfn.XLOOKUP(D1082,'参考（不要动）'!P:P,'参考（不要动）'!Q:Q)&lt;1,"无产业奖励2000元")</f>
        <v>#N/A</v>
      </c>
      <c r="AN1082" t="e">
        <f>_xlfn.XLOOKUP(D1082,'参考（不要动）'!S:S,'参考（不要动）'!W:W)</f>
        <v>#N/A</v>
      </c>
      <c r="AO1082" t="str">
        <f t="shared" si="165"/>
        <v>合格</v>
      </c>
      <c r="AP1082" s="31" t="e">
        <f t="shared" si="166"/>
        <v>#DIV/0!</v>
      </c>
      <c r="AQ1082" s="31" t="e">
        <f t="shared" si="170"/>
        <v>#DIV/0!</v>
      </c>
    </row>
    <row r="1083" spans="1:43" ht="15">
      <c r="A1083" s="18">
        <v>1081</v>
      </c>
      <c r="B1083" s="19" t="s">
        <v>4443</v>
      </c>
      <c r="C1083" s="19" t="s">
        <v>4510</v>
      </c>
      <c r="D1083" s="19" t="s">
        <v>4511</v>
      </c>
      <c r="E1083" s="19" t="s">
        <v>4512</v>
      </c>
      <c r="F1083" s="19" t="s">
        <v>4513</v>
      </c>
      <c r="G1083" s="51" t="s">
        <v>4510</v>
      </c>
      <c r="H1083" s="19">
        <v>1</v>
      </c>
      <c r="I1083" s="19">
        <v>1</v>
      </c>
      <c r="J1083" s="19" t="s">
        <v>47</v>
      </c>
      <c r="K1083" s="19">
        <f t="shared" si="167"/>
        <v>0</v>
      </c>
      <c r="L1083" s="19"/>
      <c r="M1083" s="22">
        <v>0</v>
      </c>
      <c r="N1083" s="22">
        <v>3380</v>
      </c>
      <c r="O1083" s="19">
        <f t="shared" si="168"/>
        <v>23779.64</v>
      </c>
      <c r="P1083" s="22">
        <v>4200</v>
      </c>
      <c r="Q1083" s="19">
        <v>4295</v>
      </c>
      <c r="R1083" s="22">
        <v>1920</v>
      </c>
      <c r="S1083" s="19"/>
      <c r="T1083" s="19"/>
      <c r="U1083" s="19"/>
      <c r="V1083" s="19"/>
      <c r="W1083" s="22">
        <v>13364.64</v>
      </c>
      <c r="X1083" s="22">
        <v>0</v>
      </c>
      <c r="Y1083" s="19">
        <f t="shared" si="169"/>
        <v>0</v>
      </c>
      <c r="Z1083" s="22">
        <v>0</v>
      </c>
      <c r="AA1083" s="22"/>
      <c r="AB1083" s="19">
        <f t="shared" si="161"/>
        <v>27159.64</v>
      </c>
      <c r="AC1083" s="19">
        <f t="shared" si="162"/>
        <v>27159.64</v>
      </c>
      <c r="AD1083" s="19">
        <f t="shared" si="163"/>
        <v>27159.64</v>
      </c>
      <c r="AE1083" s="19" t="s">
        <v>48</v>
      </c>
      <c r="AF1083" s="25">
        <v>20617.43</v>
      </c>
      <c r="AG1083" s="32">
        <f t="shared" si="164"/>
        <v>0.3173145246522</v>
      </c>
      <c r="AH1083" t="e">
        <f ca="1">IF(_xlfn.XLOOKUP(D1083,'参考（不要动）'!A:A,'参考（不要动）'!B:B)&lt;1,"无养老金")</f>
        <v>#NAME?</v>
      </c>
      <c r="AI1083" t="e">
        <f>IF(_xlfn.XLOOKUP(D1083,'参考（不要动）'!D:D,'参考（不要动）'!E:E)&lt;1,"无公益岗工资")</f>
        <v>#N/A</v>
      </c>
      <c r="AJ1083" t="e">
        <f ca="1">IF(_xlfn.XLOOKUP(D1083,'参考（不要动）'!G:G,'参考（不要动）'!H:H)&lt;1,"无其他工资")</f>
        <v>#NAME?</v>
      </c>
      <c r="AK1083" t="b">
        <f>IF(_xlfn.XLOOKUP(D1083,'参考（不要动）'!J:J,'参考（不要动）'!K:K)&lt;1,"无低保金")</f>
        <v>0</v>
      </c>
      <c r="AL1083" t="e">
        <f>IF(_xlfn.XLOOKUP(D1083,'参考（不要动）'!M:M,'参考（不要动）'!N:N)&lt;1,"无五保金")</f>
        <v>#N/A</v>
      </c>
      <c r="AM1083" t="e">
        <f>IF(_xlfn.XLOOKUP(D1083,'参考（不要动）'!P:P,'参考（不要动）'!Q:Q)&lt;1,"无产业奖励2000元")</f>
        <v>#N/A</v>
      </c>
      <c r="AN1083" t="e">
        <f>_xlfn.XLOOKUP(D1083,'参考（不要动）'!S:S,'参考（不要动）'!W:W)</f>
        <v>#N/A</v>
      </c>
      <c r="AO1083" t="str">
        <f t="shared" si="165"/>
        <v>合格</v>
      </c>
      <c r="AP1083" s="31" t="e">
        <f t="shared" si="166"/>
        <v>#DIV/0!</v>
      </c>
      <c r="AQ1083" s="31" t="e">
        <f t="shared" si="170"/>
        <v>#DIV/0!</v>
      </c>
    </row>
    <row r="1084" spans="1:43" ht="15">
      <c r="A1084" s="18">
        <v>1082</v>
      </c>
      <c r="B1084" s="19" t="s">
        <v>4443</v>
      </c>
      <c r="C1084" s="19" t="s">
        <v>4514</v>
      </c>
      <c r="D1084" s="19" t="s">
        <v>4515</v>
      </c>
      <c r="E1084" s="19" t="s">
        <v>4516</v>
      </c>
      <c r="F1084" s="19" t="s">
        <v>3641</v>
      </c>
      <c r="G1084" s="51" t="s">
        <v>4514</v>
      </c>
      <c r="H1084" s="19">
        <v>1</v>
      </c>
      <c r="I1084" s="19">
        <v>1</v>
      </c>
      <c r="J1084" s="19" t="s">
        <v>47</v>
      </c>
      <c r="K1084" s="19">
        <f t="shared" si="167"/>
        <v>0</v>
      </c>
      <c r="L1084" s="19"/>
      <c r="M1084" s="22">
        <v>0</v>
      </c>
      <c r="N1084" s="22">
        <v>5500</v>
      </c>
      <c r="O1084" s="19">
        <f t="shared" si="168"/>
        <v>16264.34</v>
      </c>
      <c r="P1084" s="19">
        <v>4200</v>
      </c>
      <c r="Q1084" s="19">
        <v>4295</v>
      </c>
      <c r="R1084" s="22">
        <v>1920</v>
      </c>
      <c r="S1084" s="19"/>
      <c r="T1084" s="19"/>
      <c r="U1084" s="19"/>
      <c r="V1084" s="19"/>
      <c r="W1084" s="22">
        <v>5849.34</v>
      </c>
      <c r="X1084" s="22">
        <v>0</v>
      </c>
      <c r="Y1084" s="19">
        <f t="shared" si="169"/>
        <v>0</v>
      </c>
      <c r="Z1084" s="22">
        <v>0</v>
      </c>
      <c r="AA1084" s="22"/>
      <c r="AB1084" s="19">
        <f t="shared" si="161"/>
        <v>21764.34</v>
      </c>
      <c r="AC1084" s="19">
        <f t="shared" si="162"/>
        <v>21764.34</v>
      </c>
      <c r="AD1084" s="19">
        <f t="shared" si="163"/>
        <v>21764.34</v>
      </c>
      <c r="AE1084" s="19" t="s">
        <v>53</v>
      </c>
      <c r="AF1084" s="25">
        <v>14254.02</v>
      </c>
      <c r="AG1084" s="32">
        <f t="shared" si="164"/>
        <v>0.52689136117390001</v>
      </c>
      <c r="AH1084" t="e">
        <f ca="1">IF(_xlfn.XLOOKUP(D1084,'参考（不要动）'!A:A,'参考（不要动）'!B:B)&lt;1,"无养老金")</f>
        <v>#NAME?</v>
      </c>
      <c r="AI1084" t="e">
        <f>IF(_xlfn.XLOOKUP(D1084,'参考（不要动）'!D:D,'参考（不要动）'!E:E)&lt;1,"无公益岗工资")</f>
        <v>#N/A</v>
      </c>
      <c r="AJ1084" t="e">
        <f ca="1">IF(_xlfn.XLOOKUP(D1084,'参考（不要动）'!G:G,'参考（不要动）'!H:H)&lt;1,"无其他工资")</f>
        <v>#NAME?</v>
      </c>
      <c r="AK1084" t="b">
        <f>IF(_xlfn.XLOOKUP(D1084,'参考（不要动）'!J:J,'参考（不要动）'!K:K)&lt;1,"无低保金")</f>
        <v>0</v>
      </c>
      <c r="AL1084" t="e">
        <f>IF(_xlfn.XLOOKUP(D1084,'参考（不要动）'!M:M,'参考（不要动）'!N:N)&lt;1,"无五保金")</f>
        <v>#N/A</v>
      </c>
      <c r="AM1084" t="e">
        <f>IF(_xlfn.XLOOKUP(D1084,'参考（不要动）'!P:P,'参考（不要动）'!Q:Q)&lt;1,"无产业奖励2000元")</f>
        <v>#N/A</v>
      </c>
      <c r="AN1084" t="e">
        <f>_xlfn.XLOOKUP(D1084,'参考（不要动）'!S:S,'参考（不要动）'!W:W)</f>
        <v>#N/A</v>
      </c>
      <c r="AO1084" t="str">
        <f t="shared" si="165"/>
        <v>合格</v>
      </c>
      <c r="AP1084" s="31" t="e">
        <f t="shared" si="166"/>
        <v>#DIV/0!</v>
      </c>
      <c r="AQ1084" s="31" t="e">
        <f t="shared" si="170"/>
        <v>#DIV/0!</v>
      </c>
    </row>
    <row r="1085" spans="1:43" ht="15">
      <c r="A1085" s="18">
        <v>1083</v>
      </c>
      <c r="B1085" s="19" t="s">
        <v>4443</v>
      </c>
      <c r="C1085" s="19" t="s">
        <v>4517</v>
      </c>
      <c r="D1085" s="19" t="s">
        <v>4518</v>
      </c>
      <c r="E1085" s="19" t="s">
        <v>4519</v>
      </c>
      <c r="F1085" s="19" t="s">
        <v>4520</v>
      </c>
      <c r="G1085" s="51" t="s">
        <v>4517</v>
      </c>
      <c r="H1085" s="19">
        <v>1</v>
      </c>
      <c r="I1085" s="19">
        <v>1</v>
      </c>
      <c r="J1085" s="19" t="s">
        <v>47</v>
      </c>
      <c r="K1085" s="19">
        <f t="shared" si="167"/>
        <v>0</v>
      </c>
      <c r="L1085" s="19"/>
      <c r="M1085" s="22">
        <v>0</v>
      </c>
      <c r="N1085" s="22">
        <v>0</v>
      </c>
      <c r="O1085" s="19">
        <f t="shared" si="168"/>
        <v>5022.99</v>
      </c>
      <c r="P1085" s="19"/>
      <c r="Q1085" s="19"/>
      <c r="R1085" s="22">
        <v>1920</v>
      </c>
      <c r="S1085" s="19"/>
      <c r="T1085" s="19"/>
      <c r="U1085" s="19"/>
      <c r="V1085" s="19"/>
      <c r="W1085" s="22">
        <v>3102.99</v>
      </c>
      <c r="X1085" s="22">
        <v>172500</v>
      </c>
      <c r="Y1085" s="19">
        <f t="shared" si="169"/>
        <v>97500</v>
      </c>
      <c r="Z1085" s="22">
        <v>97500</v>
      </c>
      <c r="AA1085" s="22"/>
      <c r="AB1085" s="19">
        <f t="shared" si="161"/>
        <v>177522.99</v>
      </c>
      <c r="AC1085" s="19">
        <f t="shared" si="162"/>
        <v>80022.990000000005</v>
      </c>
      <c r="AD1085" s="19">
        <f t="shared" si="163"/>
        <v>80022.990000000005</v>
      </c>
      <c r="AE1085" s="19" t="s">
        <v>53</v>
      </c>
      <c r="AF1085" s="25">
        <v>15975.57</v>
      </c>
      <c r="AG1085" s="32">
        <f t="shared" si="164"/>
        <v>4.0090851218454198</v>
      </c>
      <c r="AH1085" t="e">
        <f ca="1">IF(_xlfn.XLOOKUP(D1085,'参考（不要动）'!A:A,'参考（不要动）'!B:B)&lt;1,"无养老金")</f>
        <v>#NAME?</v>
      </c>
      <c r="AI1085" t="e">
        <f>IF(_xlfn.XLOOKUP(D1085,'参考（不要动）'!D:D,'参考（不要动）'!E:E)&lt;1,"无公益岗工资")</f>
        <v>#N/A</v>
      </c>
      <c r="AJ1085" t="e">
        <f ca="1">IF(_xlfn.XLOOKUP(D1085,'参考（不要动）'!G:G,'参考（不要动）'!H:H)&lt;1,"无其他工资")</f>
        <v>#NAME?</v>
      </c>
      <c r="AK1085" t="e">
        <f>IF(_xlfn.XLOOKUP(D1085,'参考（不要动）'!J:J,'参考（不要动）'!K:K)&lt;1,"无低保金")</f>
        <v>#N/A</v>
      </c>
      <c r="AL1085" t="e">
        <f>IF(_xlfn.XLOOKUP(D1085,'参考（不要动）'!M:M,'参考（不要动）'!N:N)&lt;1,"无五保金")</f>
        <v>#N/A</v>
      </c>
      <c r="AM1085" t="e">
        <f>IF(_xlfn.XLOOKUP(D1085,'参考（不要动）'!P:P,'参考（不要动）'!Q:Q)&lt;1,"无产业奖励2000元")</f>
        <v>#N/A</v>
      </c>
      <c r="AN1085" t="e">
        <f>_xlfn.XLOOKUP(D1085,'参考（不要动）'!S:S,'参考（不要动）'!W:W)</f>
        <v>#N/A</v>
      </c>
      <c r="AO1085" t="str">
        <f t="shared" si="165"/>
        <v>合格</v>
      </c>
      <c r="AP1085" s="31">
        <f t="shared" si="166"/>
        <v>0.565217391304348</v>
      </c>
      <c r="AQ1085" s="31" t="str">
        <f t="shared" si="170"/>
        <v>合格</v>
      </c>
    </row>
    <row r="1086" spans="1:43" ht="15">
      <c r="A1086" s="18">
        <v>1084</v>
      </c>
      <c r="B1086" s="19" t="s">
        <v>4443</v>
      </c>
      <c r="C1086" s="19" t="s">
        <v>4521</v>
      </c>
      <c r="D1086" s="19" t="s">
        <v>4522</v>
      </c>
      <c r="E1086" s="19" t="s">
        <v>4523</v>
      </c>
      <c r="F1086" s="19" t="s">
        <v>4524</v>
      </c>
      <c r="G1086" s="51" t="s">
        <v>4521</v>
      </c>
      <c r="H1086" s="19">
        <v>1</v>
      </c>
      <c r="I1086" s="19">
        <v>1</v>
      </c>
      <c r="J1086" s="19" t="s">
        <v>47</v>
      </c>
      <c r="K1086" s="19">
        <f t="shared" si="167"/>
        <v>0</v>
      </c>
      <c r="L1086" s="19"/>
      <c r="M1086" s="22">
        <v>0</v>
      </c>
      <c r="N1086" s="22">
        <v>6435</v>
      </c>
      <c r="O1086" s="19">
        <f t="shared" si="168"/>
        <v>11137.3</v>
      </c>
      <c r="P1086" s="19"/>
      <c r="Q1086" s="19"/>
      <c r="R1086" s="22">
        <v>1920</v>
      </c>
      <c r="S1086" s="19"/>
      <c r="T1086" s="19"/>
      <c r="U1086" s="19"/>
      <c r="V1086" s="19"/>
      <c r="W1086" s="22">
        <v>9217.2999999999993</v>
      </c>
      <c r="X1086" s="22">
        <v>0</v>
      </c>
      <c r="Y1086" s="19">
        <f t="shared" si="169"/>
        <v>0</v>
      </c>
      <c r="Z1086" s="22">
        <v>0</v>
      </c>
      <c r="AA1086" s="22"/>
      <c r="AB1086" s="19">
        <f t="shared" si="161"/>
        <v>17572.3</v>
      </c>
      <c r="AC1086" s="19">
        <f t="shared" si="162"/>
        <v>17572.3</v>
      </c>
      <c r="AD1086" s="19">
        <f t="shared" si="163"/>
        <v>17572.3</v>
      </c>
      <c r="AE1086" s="19" t="s">
        <v>53</v>
      </c>
      <c r="AF1086" s="25">
        <v>15620.83</v>
      </c>
      <c r="AG1086" s="30">
        <f t="shared" si="164"/>
        <v>0.12492742063001799</v>
      </c>
      <c r="AH1086" t="e">
        <f ca="1">IF(_xlfn.XLOOKUP(D1086,'参考（不要动）'!A:A,'参考（不要动）'!B:B)&lt;1,"无养老金")</f>
        <v>#NAME?</v>
      </c>
      <c r="AI1086" t="e">
        <f>IF(_xlfn.XLOOKUP(D1086,'参考（不要动）'!D:D,'参考（不要动）'!E:E)&lt;1,"无公益岗工资")</f>
        <v>#N/A</v>
      </c>
      <c r="AJ1086" t="e">
        <f ca="1">IF(_xlfn.XLOOKUP(D1086,'参考（不要动）'!G:G,'参考（不要动）'!H:H)&lt;1,"无其他工资")</f>
        <v>#NAME?</v>
      </c>
      <c r="AK1086" t="e">
        <f>IF(_xlfn.XLOOKUP(D1086,'参考（不要动）'!J:J,'参考（不要动）'!K:K)&lt;1,"无低保金")</f>
        <v>#N/A</v>
      </c>
      <c r="AL1086" t="e">
        <f>IF(_xlfn.XLOOKUP(D1086,'参考（不要动）'!M:M,'参考（不要动）'!N:N)&lt;1,"无五保金")</f>
        <v>#N/A</v>
      </c>
      <c r="AM1086" t="e">
        <f>IF(_xlfn.XLOOKUP(D1086,'参考（不要动）'!P:P,'参考（不要动）'!Q:Q)&lt;1,"无产业奖励2000元")</f>
        <v>#N/A</v>
      </c>
      <c r="AN1086" t="e">
        <f>_xlfn.XLOOKUP(D1086,'参考（不要动）'!S:S,'参考（不要动）'!W:W)</f>
        <v>#N/A</v>
      </c>
      <c r="AO1086" t="str">
        <f t="shared" si="165"/>
        <v>合格</v>
      </c>
      <c r="AP1086" s="31" t="e">
        <f t="shared" si="166"/>
        <v>#DIV/0!</v>
      </c>
      <c r="AQ1086" s="31" t="e">
        <f t="shared" si="170"/>
        <v>#DIV/0!</v>
      </c>
    </row>
    <row r="1087" spans="1:43" ht="15">
      <c r="A1087" s="18">
        <v>1085</v>
      </c>
      <c r="B1087" s="19" t="s">
        <v>4443</v>
      </c>
      <c r="C1087" s="19" t="s">
        <v>4525</v>
      </c>
      <c r="D1087" s="19" t="s">
        <v>4526</v>
      </c>
      <c r="E1087" s="19" t="s">
        <v>4527</v>
      </c>
      <c r="F1087" s="19" t="s">
        <v>4528</v>
      </c>
      <c r="G1087" s="51" t="s">
        <v>4525</v>
      </c>
      <c r="H1087" s="19">
        <v>1</v>
      </c>
      <c r="I1087" s="19">
        <v>1</v>
      </c>
      <c r="J1087" s="19" t="s">
        <v>47</v>
      </c>
      <c r="K1087" s="19">
        <f t="shared" si="167"/>
        <v>0</v>
      </c>
      <c r="L1087" s="19"/>
      <c r="M1087" s="22">
        <v>0</v>
      </c>
      <c r="N1087" s="22">
        <v>4190</v>
      </c>
      <c r="O1087" s="19">
        <f t="shared" si="168"/>
        <v>15315.02</v>
      </c>
      <c r="P1087" s="22">
        <v>4200</v>
      </c>
      <c r="Q1087" s="19">
        <v>4295</v>
      </c>
      <c r="R1087" s="19">
        <v>1920</v>
      </c>
      <c r="S1087" s="19"/>
      <c r="T1087" s="19"/>
      <c r="U1087" s="19"/>
      <c r="V1087" s="19"/>
      <c r="W1087" s="22">
        <v>4900.0200000000004</v>
      </c>
      <c r="X1087" s="22">
        <v>0</v>
      </c>
      <c r="Y1087" s="19">
        <f t="shared" si="169"/>
        <v>0</v>
      </c>
      <c r="Z1087" s="22">
        <v>0</v>
      </c>
      <c r="AA1087" s="22"/>
      <c r="AB1087" s="19">
        <f t="shared" si="161"/>
        <v>19505.02</v>
      </c>
      <c r="AC1087" s="19">
        <f t="shared" si="162"/>
        <v>19505.02</v>
      </c>
      <c r="AD1087" s="19">
        <f t="shared" si="163"/>
        <v>19505.02</v>
      </c>
      <c r="AE1087" s="19" t="s">
        <v>53</v>
      </c>
      <c r="AF1087" s="25">
        <v>14879.92</v>
      </c>
      <c r="AG1087" s="32">
        <f t="shared" si="164"/>
        <v>0.31082828402303198</v>
      </c>
      <c r="AH1087" t="e">
        <f ca="1">IF(_xlfn.XLOOKUP(D1087,'参考（不要动）'!A:A,'参考（不要动）'!B:B)&lt;1,"无养老金")</f>
        <v>#NAME?</v>
      </c>
      <c r="AI1087" t="e">
        <f>IF(_xlfn.XLOOKUP(D1087,'参考（不要动）'!D:D,'参考（不要动）'!E:E)&lt;1,"无公益岗工资")</f>
        <v>#N/A</v>
      </c>
      <c r="AJ1087" t="e">
        <f ca="1">IF(_xlfn.XLOOKUP(D1087,'参考（不要动）'!G:G,'参考（不要动）'!H:H)&lt;1,"无其他工资")</f>
        <v>#NAME?</v>
      </c>
      <c r="AK1087" t="b">
        <f>IF(_xlfn.XLOOKUP(D1087,'参考（不要动）'!J:J,'参考（不要动）'!K:K)&lt;1,"无低保金")</f>
        <v>0</v>
      </c>
      <c r="AL1087" t="e">
        <f>IF(_xlfn.XLOOKUP(D1087,'参考（不要动）'!M:M,'参考（不要动）'!N:N)&lt;1,"无五保金")</f>
        <v>#N/A</v>
      </c>
      <c r="AM1087" t="e">
        <f>IF(_xlfn.XLOOKUP(D1087,'参考（不要动）'!P:P,'参考（不要动）'!Q:Q)&lt;1,"无产业奖励2000元")</f>
        <v>#N/A</v>
      </c>
      <c r="AN1087" t="e">
        <f>_xlfn.XLOOKUP(D1087,'参考（不要动）'!S:S,'参考（不要动）'!W:W)</f>
        <v>#N/A</v>
      </c>
      <c r="AO1087" t="str">
        <f t="shared" si="165"/>
        <v>合格</v>
      </c>
      <c r="AP1087" s="31" t="e">
        <f t="shared" si="166"/>
        <v>#DIV/0!</v>
      </c>
      <c r="AQ1087" s="31" t="e">
        <f t="shared" si="170"/>
        <v>#DIV/0!</v>
      </c>
    </row>
    <row r="1088" spans="1:43" ht="15">
      <c r="A1088" s="18">
        <v>1086</v>
      </c>
      <c r="B1088" s="19" t="s">
        <v>4443</v>
      </c>
      <c r="C1088" s="19" t="s">
        <v>4529</v>
      </c>
      <c r="D1088" s="19" t="s">
        <v>4530</v>
      </c>
      <c r="E1088" s="19" t="s">
        <v>4531</v>
      </c>
      <c r="F1088" s="19" t="s">
        <v>4532</v>
      </c>
      <c r="G1088" s="51" t="s">
        <v>4529</v>
      </c>
      <c r="H1088" s="19">
        <v>1</v>
      </c>
      <c r="I1088" s="19">
        <v>1</v>
      </c>
      <c r="J1088" s="19" t="s">
        <v>47</v>
      </c>
      <c r="K1088" s="19">
        <f t="shared" si="167"/>
        <v>0</v>
      </c>
      <c r="L1088" s="19"/>
      <c r="M1088" s="22">
        <v>0</v>
      </c>
      <c r="N1088" s="22">
        <v>50000</v>
      </c>
      <c r="O1088" s="19">
        <f t="shared" si="168"/>
        <v>4711.1099999999997</v>
      </c>
      <c r="P1088" s="19"/>
      <c r="Q1088" s="19"/>
      <c r="R1088" s="19">
        <v>1920</v>
      </c>
      <c r="S1088" s="19"/>
      <c r="T1088" s="19"/>
      <c r="U1088" s="19"/>
      <c r="V1088" s="19"/>
      <c r="W1088" s="22">
        <v>2791.11</v>
      </c>
      <c r="X1088" s="22">
        <v>34000</v>
      </c>
      <c r="Y1088" s="19">
        <f t="shared" si="169"/>
        <v>10000</v>
      </c>
      <c r="Z1088" s="22">
        <v>10000</v>
      </c>
      <c r="AA1088" s="22"/>
      <c r="AB1088" s="19">
        <f t="shared" si="161"/>
        <v>88711.11</v>
      </c>
      <c r="AC1088" s="19">
        <f t="shared" si="162"/>
        <v>78711.11</v>
      </c>
      <c r="AD1088" s="19">
        <f t="shared" si="163"/>
        <v>78711.11</v>
      </c>
      <c r="AE1088" s="19" t="s">
        <v>53</v>
      </c>
      <c r="AF1088" s="25">
        <v>17239.060000000001</v>
      </c>
      <c r="AG1088" s="32">
        <f t="shared" si="164"/>
        <v>3.5658585792960902</v>
      </c>
      <c r="AH1088" t="e">
        <f ca="1">IF(_xlfn.XLOOKUP(D1088,'参考（不要动）'!A:A,'参考（不要动）'!B:B)&lt;1,"无养老金")</f>
        <v>#NAME?</v>
      </c>
      <c r="AI1088" t="e">
        <f>IF(_xlfn.XLOOKUP(D1088,'参考（不要动）'!D:D,'参考（不要动）'!E:E)&lt;1,"无公益岗工资")</f>
        <v>#N/A</v>
      </c>
      <c r="AJ1088" t="e">
        <f ca="1">IF(_xlfn.XLOOKUP(D1088,'参考（不要动）'!G:G,'参考（不要动）'!H:H)&lt;1,"无其他工资")</f>
        <v>#NAME?</v>
      </c>
      <c r="AK1088" t="e">
        <f>IF(_xlfn.XLOOKUP(D1088,'参考（不要动）'!J:J,'参考（不要动）'!K:K)&lt;1,"无低保金")</f>
        <v>#N/A</v>
      </c>
      <c r="AL1088" t="e">
        <f>IF(_xlfn.XLOOKUP(D1088,'参考（不要动）'!M:M,'参考（不要动）'!N:N)&lt;1,"无五保金")</f>
        <v>#N/A</v>
      </c>
      <c r="AM1088" t="e">
        <f>IF(_xlfn.XLOOKUP(D1088,'参考（不要动）'!P:P,'参考（不要动）'!Q:Q)&lt;1,"无产业奖励2000元")</f>
        <v>#N/A</v>
      </c>
      <c r="AN1088" t="e">
        <f>_xlfn.XLOOKUP(D1088,'参考（不要动）'!S:S,'参考（不要动）'!W:W)</f>
        <v>#N/A</v>
      </c>
      <c r="AO1088" t="str">
        <f t="shared" si="165"/>
        <v>合格</v>
      </c>
      <c r="AP1088" s="31">
        <f t="shared" si="166"/>
        <v>0.29411764705882398</v>
      </c>
      <c r="AQ1088" s="31" t="str">
        <f t="shared" si="170"/>
        <v>合格</v>
      </c>
    </row>
    <row r="1089" spans="1:43" ht="15">
      <c r="A1089" s="18">
        <v>1087</v>
      </c>
      <c r="B1089" s="19" t="s">
        <v>4443</v>
      </c>
      <c r="C1089" s="19" t="s">
        <v>4533</v>
      </c>
      <c r="D1089" s="19" t="s">
        <v>4534</v>
      </c>
      <c r="E1089" s="19" t="s">
        <v>4535</v>
      </c>
      <c r="F1089" s="19" t="s">
        <v>4536</v>
      </c>
      <c r="G1089" s="51" t="s">
        <v>4533</v>
      </c>
      <c r="H1089" s="19">
        <v>1</v>
      </c>
      <c r="I1089" s="19">
        <v>1</v>
      </c>
      <c r="J1089" s="19" t="s">
        <v>47</v>
      </c>
      <c r="K1089" s="19">
        <f t="shared" si="167"/>
        <v>100000</v>
      </c>
      <c r="L1089" s="19"/>
      <c r="M1089" s="22">
        <v>100000</v>
      </c>
      <c r="N1089" s="22">
        <v>0</v>
      </c>
      <c r="O1089" s="19">
        <f t="shared" si="168"/>
        <v>14019.66</v>
      </c>
      <c r="P1089" s="19"/>
      <c r="Q1089" s="19"/>
      <c r="R1089" s="19">
        <v>1920</v>
      </c>
      <c r="S1089" s="19"/>
      <c r="T1089" s="19"/>
      <c r="U1089" s="19"/>
      <c r="V1089" s="19"/>
      <c r="W1089" s="22">
        <v>12099.66</v>
      </c>
      <c r="X1089" s="22">
        <v>59000</v>
      </c>
      <c r="Y1089" s="19">
        <f t="shared" si="169"/>
        <v>21000</v>
      </c>
      <c r="Z1089" s="22">
        <v>21000</v>
      </c>
      <c r="AA1089" s="22"/>
      <c r="AB1089" s="19">
        <f t="shared" si="161"/>
        <v>173019.66</v>
      </c>
      <c r="AC1089" s="19">
        <f t="shared" si="162"/>
        <v>152019.66</v>
      </c>
      <c r="AD1089" s="19">
        <f t="shared" si="163"/>
        <v>152019.66</v>
      </c>
      <c r="AE1089" s="19" t="s">
        <v>53</v>
      </c>
      <c r="AF1089" s="25">
        <v>24908.65</v>
      </c>
      <c r="AG1089" s="32">
        <f t="shared" si="164"/>
        <v>5.1030870801910204</v>
      </c>
      <c r="AH1089" t="e">
        <f ca="1">IF(_xlfn.XLOOKUP(D1089,'参考（不要动）'!A:A,'参考（不要动）'!B:B)&lt;1,"无养老金")</f>
        <v>#NAME?</v>
      </c>
      <c r="AI1089" t="e">
        <f>IF(_xlfn.XLOOKUP(D1089,'参考（不要动）'!D:D,'参考（不要动）'!E:E)&lt;1,"无公益岗工资")</f>
        <v>#N/A</v>
      </c>
      <c r="AJ1089" t="e">
        <f ca="1">IF(_xlfn.XLOOKUP(D1089,'参考（不要动）'!G:G,'参考（不要动）'!H:H)&lt;1,"无其他工资")</f>
        <v>#NAME?</v>
      </c>
      <c r="AK1089" t="e">
        <f>IF(_xlfn.XLOOKUP(D1089,'参考（不要动）'!J:J,'参考（不要动）'!K:K)&lt;1,"无低保金")</f>
        <v>#N/A</v>
      </c>
      <c r="AL1089" t="e">
        <f>IF(_xlfn.XLOOKUP(D1089,'参考（不要动）'!M:M,'参考（不要动）'!N:N)&lt;1,"无五保金")</f>
        <v>#N/A</v>
      </c>
      <c r="AM1089" t="e">
        <f>IF(_xlfn.XLOOKUP(D1089,'参考（不要动）'!P:P,'参考（不要动）'!Q:Q)&lt;1,"无产业奖励2000元")</f>
        <v>#N/A</v>
      </c>
      <c r="AN1089" t="e">
        <f>_xlfn.XLOOKUP(D1089,'参考（不要动）'!S:S,'参考（不要动）'!W:W)</f>
        <v>#N/A</v>
      </c>
      <c r="AO1089" t="str">
        <f t="shared" si="165"/>
        <v>合格</v>
      </c>
      <c r="AP1089" s="31">
        <f t="shared" si="166"/>
        <v>0.355932203389831</v>
      </c>
      <c r="AQ1089" s="31" t="str">
        <f t="shared" si="170"/>
        <v>合格</v>
      </c>
    </row>
    <row r="1090" spans="1:43" ht="15">
      <c r="A1090" s="18">
        <v>1088</v>
      </c>
      <c r="B1090" s="19" t="s">
        <v>4443</v>
      </c>
      <c r="C1090" s="19" t="s">
        <v>4537</v>
      </c>
      <c r="D1090" s="19" t="s">
        <v>4538</v>
      </c>
      <c r="E1090" s="19" t="s">
        <v>4539</v>
      </c>
      <c r="F1090" s="19" t="s">
        <v>4540</v>
      </c>
      <c r="G1090" s="51" t="s">
        <v>4537</v>
      </c>
      <c r="H1090" s="19">
        <v>2</v>
      </c>
      <c r="I1090" s="19">
        <v>2</v>
      </c>
      <c r="J1090" s="19" t="s">
        <v>47</v>
      </c>
      <c r="K1090" s="19">
        <f t="shared" si="167"/>
        <v>0</v>
      </c>
      <c r="L1090" s="19"/>
      <c r="M1090" s="22">
        <v>0</v>
      </c>
      <c r="N1090" s="22">
        <v>4380</v>
      </c>
      <c r="O1090" s="19">
        <f t="shared" si="168"/>
        <v>28714.95</v>
      </c>
      <c r="P1090" s="19">
        <v>4200</v>
      </c>
      <c r="Q1090" s="19">
        <v>4295</v>
      </c>
      <c r="R1090" s="19">
        <v>1920</v>
      </c>
      <c r="S1090" s="19"/>
      <c r="T1090" s="19"/>
      <c r="U1090" s="19"/>
      <c r="V1090" s="19"/>
      <c r="W1090" s="22">
        <v>18299.95</v>
      </c>
      <c r="X1090" s="22">
        <v>0</v>
      </c>
      <c r="Y1090" s="19">
        <f t="shared" si="169"/>
        <v>0</v>
      </c>
      <c r="Z1090" s="22">
        <v>0</v>
      </c>
      <c r="AA1090" s="22"/>
      <c r="AB1090" s="19">
        <f t="shared" si="161"/>
        <v>33094.949999999997</v>
      </c>
      <c r="AC1090" s="19">
        <f t="shared" si="162"/>
        <v>33094.949999999997</v>
      </c>
      <c r="AD1090" s="19">
        <f t="shared" si="163"/>
        <v>16547.474999999999</v>
      </c>
      <c r="AE1090" s="19" t="s">
        <v>53</v>
      </c>
      <c r="AF1090" s="25">
        <v>12986.05</v>
      </c>
      <c r="AG1090" s="32">
        <f t="shared" si="164"/>
        <v>0.27425006064199697</v>
      </c>
      <c r="AH1090" t="e">
        <f ca="1">IF(_xlfn.XLOOKUP(D1090,'参考（不要动）'!A:A,'参考（不要动）'!B:B)&lt;1,"无养老金")</f>
        <v>#NAME?</v>
      </c>
      <c r="AI1090" t="e">
        <f>IF(_xlfn.XLOOKUP(D1090,'参考（不要动）'!D:D,'参考（不要动）'!E:E)&lt;1,"无公益岗工资")</f>
        <v>#N/A</v>
      </c>
      <c r="AJ1090" t="e">
        <f ca="1">IF(_xlfn.XLOOKUP(D1090,'参考（不要动）'!G:G,'参考（不要动）'!H:H)&lt;1,"无其他工资")</f>
        <v>#NAME?</v>
      </c>
      <c r="AK1090" t="b">
        <f>IF(_xlfn.XLOOKUP(D1090,'参考（不要动）'!J:J,'参考（不要动）'!K:K)&lt;1,"无低保金")</f>
        <v>0</v>
      </c>
      <c r="AL1090" t="e">
        <f>IF(_xlfn.XLOOKUP(D1090,'参考（不要动）'!M:M,'参考（不要动）'!N:N)&lt;1,"无五保金")</f>
        <v>#N/A</v>
      </c>
      <c r="AM1090" t="e">
        <f>IF(_xlfn.XLOOKUP(D1090,'参考（不要动）'!P:P,'参考（不要动）'!Q:Q)&lt;1,"无产业奖励2000元")</f>
        <v>#N/A</v>
      </c>
      <c r="AN1090" t="e">
        <f>_xlfn.XLOOKUP(D1090,'参考（不要动）'!S:S,'参考（不要动）'!W:W)</f>
        <v>#N/A</v>
      </c>
      <c r="AO1090" t="str">
        <f t="shared" si="165"/>
        <v>合格</v>
      </c>
      <c r="AP1090" s="31" t="e">
        <f t="shared" si="166"/>
        <v>#DIV/0!</v>
      </c>
      <c r="AQ1090" s="31" t="e">
        <f t="shared" si="170"/>
        <v>#DIV/0!</v>
      </c>
    </row>
    <row r="1091" spans="1:43" ht="15">
      <c r="A1091" s="18">
        <v>1089</v>
      </c>
      <c r="B1091" s="19" t="s">
        <v>4443</v>
      </c>
      <c r="C1091" s="19" t="s">
        <v>4541</v>
      </c>
      <c r="D1091" s="19" t="s">
        <v>4542</v>
      </c>
      <c r="E1091" s="19" t="s">
        <v>4543</v>
      </c>
      <c r="F1091" s="19" t="s">
        <v>4544</v>
      </c>
      <c r="G1091" s="51" t="s">
        <v>4545</v>
      </c>
      <c r="H1091" s="19">
        <v>2</v>
      </c>
      <c r="I1091" s="19">
        <v>2</v>
      </c>
      <c r="J1091" s="19" t="s">
        <v>47</v>
      </c>
      <c r="K1091" s="19">
        <f t="shared" si="167"/>
        <v>0</v>
      </c>
      <c r="L1091" s="19"/>
      <c r="M1091" s="22">
        <v>0</v>
      </c>
      <c r="N1091" s="22"/>
      <c r="O1091" s="19">
        <f t="shared" si="168"/>
        <v>17893.43</v>
      </c>
      <c r="P1091" s="22">
        <v>4200</v>
      </c>
      <c r="Q1091" s="19">
        <v>4415</v>
      </c>
      <c r="R1091" s="22">
        <v>1920</v>
      </c>
      <c r="S1091" s="19"/>
      <c r="T1091" s="19"/>
      <c r="U1091" s="19"/>
      <c r="V1091" s="19"/>
      <c r="W1091" s="22">
        <v>7358.43</v>
      </c>
      <c r="X1091" s="22">
        <v>39718</v>
      </c>
      <c r="Y1091" s="19">
        <f t="shared" si="169"/>
        <v>11160</v>
      </c>
      <c r="Z1091" s="22">
        <v>11160</v>
      </c>
      <c r="AA1091" s="22"/>
      <c r="AB1091" s="19">
        <f t="shared" si="161"/>
        <v>57611.43</v>
      </c>
      <c r="AC1091" s="19">
        <f t="shared" si="162"/>
        <v>46451.43</v>
      </c>
      <c r="AD1091" s="19">
        <f t="shared" si="163"/>
        <v>23225.715</v>
      </c>
      <c r="AE1091" s="19" t="s">
        <v>48</v>
      </c>
      <c r="AF1091" s="25">
        <v>19836.63</v>
      </c>
      <c r="AG1091" s="30">
        <f t="shared" si="164"/>
        <v>0.17084983689265801</v>
      </c>
      <c r="AH1091" t="e">
        <f ca="1">IF(_xlfn.XLOOKUP(D1091,'参考（不要动）'!A:A,'参考（不要动）'!B:B)&lt;1,"无养老金")</f>
        <v>#NAME?</v>
      </c>
      <c r="AI1091" t="e">
        <f>IF(_xlfn.XLOOKUP(D1091,'参考（不要动）'!D:D,'参考（不要动）'!E:E)&lt;1,"无公益岗工资")</f>
        <v>#N/A</v>
      </c>
      <c r="AJ1091" t="e">
        <f ca="1">IF(_xlfn.XLOOKUP(D1091,'参考（不要动）'!G:G,'参考（不要动）'!H:H)&lt;1,"无其他工资")</f>
        <v>#NAME?</v>
      </c>
      <c r="AK1091" t="b">
        <f>IF(_xlfn.XLOOKUP(D1091,'参考（不要动）'!J:J,'参考（不要动）'!K:K)&lt;1,"无低保金")</f>
        <v>0</v>
      </c>
      <c r="AL1091" t="e">
        <f>IF(_xlfn.XLOOKUP(D1091,'参考（不要动）'!M:M,'参考（不要动）'!N:N)&lt;1,"无五保金")</f>
        <v>#N/A</v>
      </c>
      <c r="AM1091" t="e">
        <f>IF(_xlfn.XLOOKUP(D1091,'参考（不要动）'!P:P,'参考（不要动）'!Q:Q)&lt;1,"无产业奖励2000元")</f>
        <v>#N/A</v>
      </c>
      <c r="AN1091" t="e">
        <f>_xlfn.XLOOKUP(D1091,'参考（不要动）'!S:S,'参考（不要动）'!W:W)</f>
        <v>#N/A</v>
      </c>
      <c r="AO1091" t="str">
        <f t="shared" si="165"/>
        <v>合格</v>
      </c>
      <c r="AP1091" s="31">
        <f t="shared" si="166"/>
        <v>0.28098091545394999</v>
      </c>
      <c r="AQ1091" s="31" t="str">
        <f t="shared" si="170"/>
        <v>合格</v>
      </c>
    </row>
    <row r="1092" spans="1:43" ht="15">
      <c r="A1092" s="18">
        <v>1090</v>
      </c>
      <c r="B1092" s="19" t="s">
        <v>4443</v>
      </c>
      <c r="C1092" s="19" t="s">
        <v>4546</v>
      </c>
      <c r="D1092" s="19" t="s">
        <v>4547</v>
      </c>
      <c r="E1092" s="19" t="s">
        <v>4548</v>
      </c>
      <c r="F1092" s="19" t="s">
        <v>4549</v>
      </c>
      <c r="G1092" s="51" t="s">
        <v>4546</v>
      </c>
      <c r="H1092" s="19">
        <v>2</v>
      </c>
      <c r="I1092" s="19">
        <v>2</v>
      </c>
      <c r="J1092" s="19" t="s">
        <v>47</v>
      </c>
      <c r="K1092" s="19">
        <f t="shared" ref="K1092:K1139" si="171">L1092+M1092</f>
        <v>0</v>
      </c>
      <c r="L1092" s="19"/>
      <c r="M1092" s="22">
        <v>0</v>
      </c>
      <c r="N1092" s="22">
        <v>0</v>
      </c>
      <c r="O1092" s="19">
        <f t="shared" ref="O1092:O1139" si="172">P1092+Q1092+R1092+S1092+T1092+U1092+V1092+W1092</f>
        <v>16840</v>
      </c>
      <c r="P1092" s="22">
        <v>4200</v>
      </c>
      <c r="Q1092" s="19">
        <v>4295</v>
      </c>
      <c r="R1092" s="22">
        <v>1920</v>
      </c>
      <c r="S1092" s="19"/>
      <c r="T1092" s="19"/>
      <c r="U1092" s="19"/>
      <c r="V1092" s="19"/>
      <c r="W1092" s="22">
        <v>6425</v>
      </c>
      <c r="X1092" s="22">
        <v>26200</v>
      </c>
      <c r="Y1092" s="19">
        <f t="shared" ref="Y1092:Y1139" si="173">Z1092</f>
        <v>9000</v>
      </c>
      <c r="Z1092" s="22">
        <v>9000</v>
      </c>
      <c r="AA1092" s="22"/>
      <c r="AB1092" s="19">
        <f t="shared" ref="AB1092:AB1139" si="174">L1092+M1092+N1092+P1092+Q1092+R1092+S1092+T1092+W1092+X1092+U1092+V1092</f>
        <v>43040</v>
      </c>
      <c r="AC1092" s="19">
        <f t="shared" ref="AC1092:AC1139" si="175">AB1092-Z1092</f>
        <v>34040</v>
      </c>
      <c r="AD1092" s="19">
        <f t="shared" ref="AD1092:AD1140" si="176">AC1092/I1092</f>
        <v>17020</v>
      </c>
      <c r="AE1092" s="19" t="s">
        <v>53</v>
      </c>
      <c r="AF1092" s="25">
        <v>13878.95</v>
      </c>
      <c r="AG1092" s="32">
        <f t="shared" ref="AG1092:AG1139" si="177">(AD1092-AF1092)/AF1092</f>
        <v>0.22631755284081301</v>
      </c>
      <c r="AH1092" t="e">
        <f ca="1">IF(_xlfn.XLOOKUP(D1092,'参考（不要动）'!A:A,'参考（不要动）'!B:B)&lt;1,"无养老金")</f>
        <v>#NAME?</v>
      </c>
      <c r="AI1092" t="e">
        <f>IF(_xlfn.XLOOKUP(D1092,'参考（不要动）'!D:D,'参考（不要动）'!E:E)&lt;1,"无公益岗工资")</f>
        <v>#N/A</v>
      </c>
      <c r="AJ1092" t="e">
        <f ca="1">IF(_xlfn.XLOOKUP(D1092,'参考（不要动）'!G:G,'参考（不要动）'!H:H)&lt;1,"无其他工资")</f>
        <v>#NAME?</v>
      </c>
      <c r="AK1092" t="b">
        <f>IF(_xlfn.XLOOKUP(D1092,'参考（不要动）'!J:J,'参考（不要动）'!K:K)&lt;1,"无低保金")</f>
        <v>0</v>
      </c>
      <c r="AL1092" t="e">
        <f>IF(_xlfn.XLOOKUP(D1092,'参考（不要动）'!M:M,'参考（不要动）'!N:N)&lt;1,"无五保金")</f>
        <v>#N/A</v>
      </c>
      <c r="AM1092" t="e">
        <f>IF(_xlfn.XLOOKUP(D1092,'参考（不要动）'!P:P,'参考（不要动）'!Q:Q)&lt;1,"无产业奖励2000元")</f>
        <v>#N/A</v>
      </c>
      <c r="AN1092" t="e">
        <f>_xlfn.XLOOKUP(D1092,'参考（不要动）'!S:S,'参考（不要动）'!W:W)</f>
        <v>#N/A</v>
      </c>
      <c r="AO1092" t="str">
        <f t="shared" ref="AO1092:AO1139" si="178">IF(AD1092&lt;12000,"小于12000元",IF(AD1092&lt;AF1092,"不合格",IF(AD1092&gt;AF1092,"合格")))</f>
        <v>合格</v>
      </c>
      <c r="AP1092" s="31">
        <f t="shared" ref="AP1092:AP1139" si="179">Z1092/X1092</f>
        <v>0.34351145038167902</v>
      </c>
      <c r="AQ1092" s="31" t="str">
        <f t="shared" si="170"/>
        <v>合格</v>
      </c>
    </row>
    <row r="1093" spans="1:43" ht="15">
      <c r="A1093" s="18">
        <v>1091</v>
      </c>
      <c r="B1093" s="19" t="s">
        <v>4443</v>
      </c>
      <c r="C1093" s="19" t="s">
        <v>4550</v>
      </c>
      <c r="D1093" s="19" t="s">
        <v>4551</v>
      </c>
      <c r="E1093" s="19" t="s">
        <v>4552</v>
      </c>
      <c r="F1093" s="19" t="s">
        <v>4553</v>
      </c>
      <c r="G1093" s="51" t="s">
        <v>4554</v>
      </c>
      <c r="H1093" s="19">
        <v>2</v>
      </c>
      <c r="I1093" s="19">
        <v>2</v>
      </c>
      <c r="J1093" s="19" t="s">
        <v>47</v>
      </c>
      <c r="K1093" s="19">
        <f t="shared" si="171"/>
        <v>0</v>
      </c>
      <c r="L1093" s="19"/>
      <c r="M1093" s="22">
        <v>0</v>
      </c>
      <c r="N1093" s="22">
        <v>0</v>
      </c>
      <c r="O1093" s="19">
        <f t="shared" si="172"/>
        <v>17903.810000000001</v>
      </c>
      <c r="P1093" s="19"/>
      <c r="Q1093" s="19"/>
      <c r="R1093" s="22">
        <v>3840</v>
      </c>
      <c r="S1093" s="19"/>
      <c r="T1093" s="19"/>
      <c r="U1093" s="19"/>
      <c r="V1093" s="19"/>
      <c r="W1093" s="22">
        <v>14063.81</v>
      </c>
      <c r="X1093" s="22">
        <v>17000</v>
      </c>
      <c r="Y1093" s="19">
        <f t="shared" si="173"/>
        <v>5000</v>
      </c>
      <c r="Z1093" s="22">
        <v>5000</v>
      </c>
      <c r="AA1093" s="22"/>
      <c r="AB1093" s="19">
        <f t="shared" si="174"/>
        <v>34903.81</v>
      </c>
      <c r="AC1093" s="19">
        <f t="shared" si="175"/>
        <v>29903.81</v>
      </c>
      <c r="AD1093" s="19">
        <f t="shared" si="176"/>
        <v>14951.905000000001</v>
      </c>
      <c r="AE1093" s="19" t="s">
        <v>53</v>
      </c>
      <c r="AF1093" s="25">
        <v>12535.75</v>
      </c>
      <c r="AG1093" s="30">
        <f t="shared" si="177"/>
        <v>0.19274116028159499</v>
      </c>
      <c r="AH1093" t="e">
        <f ca="1">IF(_xlfn.XLOOKUP(D1093,'参考（不要动）'!A:A,'参考（不要动）'!B:B)&lt;1,"无养老金")</f>
        <v>#NAME?</v>
      </c>
      <c r="AI1093" t="e">
        <f>IF(_xlfn.XLOOKUP(D1093,'参考（不要动）'!D:D,'参考（不要动）'!E:E)&lt;1,"无公益岗工资")</f>
        <v>#N/A</v>
      </c>
      <c r="AJ1093" t="e">
        <f ca="1">IF(_xlfn.XLOOKUP(D1093,'参考（不要动）'!G:G,'参考（不要动）'!H:H)&lt;1,"无其他工资")</f>
        <v>#NAME?</v>
      </c>
      <c r="AK1093" t="e">
        <f>IF(_xlfn.XLOOKUP(D1093,'参考（不要动）'!J:J,'参考（不要动）'!K:K)&lt;1,"无低保金")</f>
        <v>#N/A</v>
      </c>
      <c r="AL1093" t="e">
        <f>IF(_xlfn.XLOOKUP(D1093,'参考（不要动）'!M:M,'参考（不要动）'!N:N)&lt;1,"无五保金")</f>
        <v>#N/A</v>
      </c>
      <c r="AM1093" t="e">
        <f>IF(_xlfn.XLOOKUP(D1093,'参考（不要动）'!P:P,'参考（不要动）'!Q:Q)&lt;1,"无产业奖励2000元")</f>
        <v>#N/A</v>
      </c>
      <c r="AN1093" t="e">
        <f>_xlfn.XLOOKUP(D1093,'参考（不要动）'!S:S,'参考（不要动）'!W:W)</f>
        <v>#N/A</v>
      </c>
      <c r="AO1093" t="str">
        <f t="shared" si="178"/>
        <v>合格</v>
      </c>
      <c r="AP1093" s="31">
        <f t="shared" si="179"/>
        <v>0.29411764705882398</v>
      </c>
      <c r="AQ1093" s="31" t="str">
        <f t="shared" si="170"/>
        <v>合格</v>
      </c>
    </row>
    <row r="1094" spans="1:43" ht="15">
      <c r="A1094" s="18">
        <v>1092</v>
      </c>
      <c r="B1094" s="19" t="s">
        <v>4443</v>
      </c>
      <c r="C1094" s="19" t="s">
        <v>4555</v>
      </c>
      <c r="D1094" s="19" t="s">
        <v>4556</v>
      </c>
      <c r="E1094" s="19" t="s">
        <v>4557</v>
      </c>
      <c r="F1094" s="19" t="s">
        <v>4558</v>
      </c>
      <c r="G1094" s="51" t="s">
        <v>4559</v>
      </c>
      <c r="H1094" s="19">
        <v>2</v>
      </c>
      <c r="I1094" s="19">
        <v>2</v>
      </c>
      <c r="J1094" s="19" t="s">
        <v>47</v>
      </c>
      <c r="K1094" s="19">
        <f t="shared" si="171"/>
        <v>0</v>
      </c>
      <c r="L1094" s="19"/>
      <c r="M1094" s="22">
        <v>0</v>
      </c>
      <c r="N1094" s="22">
        <v>29200</v>
      </c>
      <c r="O1094" s="19">
        <f t="shared" si="172"/>
        <v>9256.06</v>
      </c>
      <c r="P1094" s="19"/>
      <c r="Q1094" s="19">
        <v>3665</v>
      </c>
      <c r="R1094" s="22">
        <v>3840</v>
      </c>
      <c r="S1094" s="19"/>
      <c r="T1094" s="19"/>
      <c r="U1094" s="19"/>
      <c r="V1094" s="19"/>
      <c r="W1094" s="22">
        <v>1751.06</v>
      </c>
      <c r="X1094" s="22">
        <v>0</v>
      </c>
      <c r="Y1094" s="19">
        <f t="shared" si="173"/>
        <v>0</v>
      </c>
      <c r="Z1094" s="22"/>
      <c r="AA1094" s="22"/>
      <c r="AB1094" s="19">
        <f t="shared" si="174"/>
        <v>38456.06</v>
      </c>
      <c r="AC1094" s="19">
        <f t="shared" si="175"/>
        <v>38456.06</v>
      </c>
      <c r="AD1094" s="19">
        <f t="shared" si="176"/>
        <v>19228.03</v>
      </c>
      <c r="AE1094" s="19" t="s">
        <v>48</v>
      </c>
      <c r="AF1094" s="25">
        <v>16105.5</v>
      </c>
      <c r="AG1094" s="30">
        <f t="shared" si="177"/>
        <v>0.19387973052683899</v>
      </c>
      <c r="AH1094" t="e">
        <f ca="1">IF(_xlfn.XLOOKUP(D1094,'参考（不要动）'!A:A,'参考（不要动）'!B:B)&lt;1,"无养老金")</f>
        <v>#NAME?</v>
      </c>
      <c r="AI1094" t="e">
        <f>IF(_xlfn.XLOOKUP(D1094,'参考（不要动）'!D:D,'参考（不要动）'!E:E)&lt;1,"无公益岗工资")</f>
        <v>#N/A</v>
      </c>
      <c r="AJ1094" t="e">
        <f ca="1">IF(_xlfn.XLOOKUP(D1094,'参考（不要动）'!G:G,'参考（不要动）'!H:H)&lt;1,"无其他工资")</f>
        <v>#NAME?</v>
      </c>
      <c r="AK1094" t="e">
        <f>IF(_xlfn.XLOOKUP(D1094,'参考（不要动）'!J:J,'参考（不要动）'!K:K)&lt;1,"无低保金")</f>
        <v>#N/A</v>
      </c>
      <c r="AL1094" t="e">
        <f>IF(_xlfn.XLOOKUP(D1094,'参考（不要动）'!M:M,'参考（不要动）'!N:N)&lt;1,"无五保金")</f>
        <v>#N/A</v>
      </c>
      <c r="AM1094" t="e">
        <f>IF(_xlfn.XLOOKUP(D1094,'参考（不要动）'!P:P,'参考（不要动）'!Q:Q)&lt;1,"无产业奖励2000元")</f>
        <v>#N/A</v>
      </c>
      <c r="AN1094" t="e">
        <f>_xlfn.XLOOKUP(D1094,'参考（不要动）'!S:S,'参考（不要动）'!W:W)</f>
        <v>#N/A</v>
      </c>
      <c r="AO1094" t="str">
        <f t="shared" si="178"/>
        <v>合格</v>
      </c>
      <c r="AP1094" s="31" t="e">
        <f t="shared" si="179"/>
        <v>#DIV/0!</v>
      </c>
      <c r="AQ1094" s="31" t="e">
        <f t="shared" si="170"/>
        <v>#DIV/0!</v>
      </c>
    </row>
    <row r="1095" spans="1:43" ht="15">
      <c r="A1095" s="18">
        <v>1093</v>
      </c>
      <c r="B1095" s="19" t="s">
        <v>4443</v>
      </c>
      <c r="C1095" s="19" t="s">
        <v>4560</v>
      </c>
      <c r="D1095" s="19" t="s">
        <v>4561</v>
      </c>
      <c r="E1095" s="19" t="s">
        <v>4562</v>
      </c>
      <c r="F1095" s="19" t="s">
        <v>4563</v>
      </c>
      <c r="G1095" s="51" t="s">
        <v>4560</v>
      </c>
      <c r="H1095" s="19">
        <v>2</v>
      </c>
      <c r="I1095" s="19">
        <v>2</v>
      </c>
      <c r="J1095" s="19" t="s">
        <v>47</v>
      </c>
      <c r="K1095" s="19">
        <f t="shared" si="171"/>
        <v>0</v>
      </c>
      <c r="L1095" s="19"/>
      <c r="M1095" s="22">
        <v>0</v>
      </c>
      <c r="N1095" s="22">
        <v>5805</v>
      </c>
      <c r="O1095" s="19">
        <f t="shared" si="172"/>
        <v>30418.03</v>
      </c>
      <c r="P1095" s="22">
        <v>8400</v>
      </c>
      <c r="Q1095" s="19"/>
      <c r="R1095" s="19">
        <v>3840</v>
      </c>
      <c r="S1095" s="19"/>
      <c r="T1095" s="19"/>
      <c r="U1095" s="19"/>
      <c r="V1095" s="19"/>
      <c r="W1095" s="22">
        <v>18178.03</v>
      </c>
      <c r="X1095" s="22">
        <v>2000</v>
      </c>
      <c r="Y1095" s="19">
        <f t="shared" si="173"/>
        <v>1500</v>
      </c>
      <c r="Z1095" s="22">
        <v>1500</v>
      </c>
      <c r="AA1095" s="22"/>
      <c r="AB1095" s="19">
        <f t="shared" si="174"/>
        <v>38223.03</v>
      </c>
      <c r="AC1095" s="19">
        <f t="shared" si="175"/>
        <v>36723.03</v>
      </c>
      <c r="AD1095" s="19">
        <f t="shared" si="176"/>
        <v>18361.514999999999</v>
      </c>
      <c r="AE1095" s="19" t="s">
        <v>48</v>
      </c>
      <c r="AF1095" s="25">
        <v>11888.49</v>
      </c>
      <c r="AG1095" s="32">
        <f t="shared" si="177"/>
        <v>0.54447831473971897</v>
      </c>
      <c r="AH1095" t="e">
        <f ca="1">IF(_xlfn.XLOOKUP(D1095,'参考（不要动）'!A:A,'参考（不要动）'!B:B)&lt;1,"无养老金")</f>
        <v>#NAME?</v>
      </c>
      <c r="AI1095" t="e">
        <f>IF(_xlfn.XLOOKUP(D1095,'参考（不要动）'!D:D,'参考（不要动）'!E:E)&lt;1,"无公益岗工资")</f>
        <v>#N/A</v>
      </c>
      <c r="AJ1095" t="e">
        <f ca="1">IF(_xlfn.XLOOKUP(D1095,'参考（不要动）'!G:G,'参考（不要动）'!H:H)&lt;1,"无其他工资")</f>
        <v>#NAME?</v>
      </c>
      <c r="AK1095" t="b">
        <f>IF(_xlfn.XLOOKUP(D1095,'参考（不要动）'!J:J,'参考（不要动）'!K:K)&lt;1,"无低保金")</f>
        <v>0</v>
      </c>
      <c r="AL1095" t="e">
        <f>IF(_xlfn.XLOOKUP(D1095,'参考（不要动）'!M:M,'参考（不要动）'!N:N)&lt;1,"无五保金")</f>
        <v>#N/A</v>
      </c>
      <c r="AM1095" t="e">
        <f>IF(_xlfn.XLOOKUP(D1095,'参考（不要动）'!P:P,'参考（不要动）'!Q:Q)&lt;1,"无产业奖励2000元")</f>
        <v>#N/A</v>
      </c>
      <c r="AN1095" t="e">
        <f>_xlfn.XLOOKUP(D1095,'参考（不要动）'!S:S,'参考（不要动）'!W:W)</f>
        <v>#N/A</v>
      </c>
      <c r="AO1095" t="str">
        <f t="shared" si="178"/>
        <v>合格</v>
      </c>
      <c r="AP1095" s="31">
        <f t="shared" si="179"/>
        <v>0.75</v>
      </c>
      <c r="AQ1095" s="31" t="str">
        <f t="shared" si="170"/>
        <v>合格</v>
      </c>
    </row>
    <row r="1096" spans="1:43" ht="15">
      <c r="A1096" s="18">
        <v>1094</v>
      </c>
      <c r="B1096" s="19" t="s">
        <v>4443</v>
      </c>
      <c r="C1096" s="19" t="s">
        <v>4564</v>
      </c>
      <c r="D1096" s="19" t="s">
        <v>4565</v>
      </c>
      <c r="E1096" s="19" t="s">
        <v>4566</v>
      </c>
      <c r="F1096" s="19" t="s">
        <v>4567</v>
      </c>
      <c r="G1096" s="51" t="s">
        <v>4564</v>
      </c>
      <c r="H1096" s="19">
        <v>1</v>
      </c>
      <c r="I1096" s="19">
        <v>1</v>
      </c>
      <c r="J1096" s="19" t="s">
        <v>47</v>
      </c>
      <c r="K1096" s="19">
        <f t="shared" si="171"/>
        <v>0</v>
      </c>
      <c r="L1096" s="19"/>
      <c r="M1096" s="22">
        <v>0</v>
      </c>
      <c r="N1096" s="22">
        <v>3870</v>
      </c>
      <c r="O1096" s="19">
        <f t="shared" si="172"/>
        <v>22110</v>
      </c>
      <c r="P1096" s="22">
        <v>4200</v>
      </c>
      <c r="Q1096" s="19">
        <v>4295</v>
      </c>
      <c r="R1096" s="22">
        <v>1920</v>
      </c>
      <c r="S1096" s="19"/>
      <c r="T1096" s="19"/>
      <c r="U1096" s="19"/>
      <c r="V1096" s="19"/>
      <c r="W1096" s="22">
        <v>11695</v>
      </c>
      <c r="X1096" s="22">
        <v>9700</v>
      </c>
      <c r="Y1096" s="19">
        <f t="shared" si="173"/>
        <v>4000</v>
      </c>
      <c r="Z1096" s="22">
        <v>4000</v>
      </c>
      <c r="AA1096" s="22"/>
      <c r="AB1096" s="19">
        <f t="shared" si="174"/>
        <v>35680</v>
      </c>
      <c r="AC1096" s="19">
        <f t="shared" si="175"/>
        <v>31680</v>
      </c>
      <c r="AD1096" s="19">
        <f t="shared" si="176"/>
        <v>31680</v>
      </c>
      <c r="AE1096" s="19" t="s">
        <v>124</v>
      </c>
      <c r="AF1096" s="25">
        <v>25537</v>
      </c>
      <c r="AG1096" s="32">
        <f t="shared" si="177"/>
        <v>0.24055292320946101</v>
      </c>
      <c r="AH1096" t="e">
        <f ca="1">IF(_xlfn.XLOOKUP(D1096,'参考（不要动）'!A:A,'参考（不要动）'!B:B)&lt;1,"无养老金")</f>
        <v>#NAME?</v>
      </c>
      <c r="AI1096" t="e">
        <f>IF(_xlfn.XLOOKUP(D1096,'参考（不要动）'!D:D,'参考（不要动）'!E:E)&lt;1,"无公益岗工资")</f>
        <v>#N/A</v>
      </c>
      <c r="AJ1096" t="e">
        <f ca="1">IF(_xlfn.XLOOKUP(D1096,'参考（不要动）'!G:G,'参考（不要动）'!H:H)&lt;1,"无其他工资")</f>
        <v>#NAME?</v>
      </c>
      <c r="AK1096" t="b">
        <f>IF(_xlfn.XLOOKUP(D1096,'参考（不要动）'!J:J,'参考（不要动）'!K:K)&lt;1,"无低保金")</f>
        <v>0</v>
      </c>
      <c r="AL1096" t="e">
        <f>IF(_xlfn.XLOOKUP(D1096,'参考（不要动）'!M:M,'参考（不要动）'!N:N)&lt;1,"无五保金")</f>
        <v>#N/A</v>
      </c>
      <c r="AM1096" t="e">
        <f>IF(_xlfn.XLOOKUP(D1096,'参考（不要动）'!P:P,'参考（不要动）'!Q:Q)&lt;1,"无产业奖励2000元")</f>
        <v>#N/A</v>
      </c>
      <c r="AN1096" t="e">
        <f>_xlfn.XLOOKUP(D1096,'参考（不要动）'!S:S,'参考（不要动）'!W:W)</f>
        <v>#N/A</v>
      </c>
      <c r="AO1096" t="str">
        <f t="shared" si="178"/>
        <v>合格</v>
      </c>
      <c r="AP1096" s="31">
        <f t="shared" si="179"/>
        <v>0.41237113402061898</v>
      </c>
      <c r="AQ1096" s="31" t="str">
        <f t="shared" si="170"/>
        <v>合格</v>
      </c>
    </row>
    <row r="1097" spans="1:43" ht="15">
      <c r="A1097" s="18">
        <v>1095</v>
      </c>
      <c r="B1097" s="19" t="s">
        <v>4443</v>
      </c>
      <c r="C1097" s="19" t="s">
        <v>4568</v>
      </c>
      <c r="D1097" s="19" t="s">
        <v>4569</v>
      </c>
      <c r="E1097" s="19" t="s">
        <v>4570</v>
      </c>
      <c r="F1097" s="19" t="s">
        <v>4571</v>
      </c>
      <c r="G1097" s="51" t="s">
        <v>4572</v>
      </c>
      <c r="H1097" s="19">
        <v>2</v>
      </c>
      <c r="I1097" s="19">
        <v>2</v>
      </c>
      <c r="J1097" s="19" t="s">
        <v>47</v>
      </c>
      <c r="K1097" s="19">
        <f t="shared" si="171"/>
        <v>0</v>
      </c>
      <c r="L1097" s="19"/>
      <c r="M1097" s="22">
        <v>0</v>
      </c>
      <c r="N1097" s="22">
        <v>4200</v>
      </c>
      <c r="O1097" s="19">
        <f t="shared" si="172"/>
        <v>26451.69</v>
      </c>
      <c r="P1097" s="22">
        <v>4200</v>
      </c>
      <c r="Q1097" s="19">
        <v>4295</v>
      </c>
      <c r="R1097" s="22">
        <v>3840</v>
      </c>
      <c r="S1097" s="19"/>
      <c r="T1097" s="19"/>
      <c r="U1097" s="19"/>
      <c r="V1097" s="19"/>
      <c r="W1097" s="22">
        <v>14116.69</v>
      </c>
      <c r="X1097" s="22">
        <v>14280</v>
      </c>
      <c r="Y1097" s="19">
        <f t="shared" si="173"/>
        <v>4000</v>
      </c>
      <c r="Z1097" s="22">
        <v>4000</v>
      </c>
      <c r="AA1097" s="22"/>
      <c r="AB1097" s="19">
        <f t="shared" si="174"/>
        <v>44931.69</v>
      </c>
      <c r="AC1097" s="19">
        <f t="shared" si="175"/>
        <v>40931.69</v>
      </c>
      <c r="AD1097" s="19">
        <f t="shared" si="176"/>
        <v>20465.845000000001</v>
      </c>
      <c r="AE1097" s="19" t="s">
        <v>53</v>
      </c>
      <c r="AF1097" s="25">
        <v>15470.92</v>
      </c>
      <c r="AG1097" s="32">
        <f t="shared" si="177"/>
        <v>0.32285895085748001</v>
      </c>
      <c r="AH1097" t="e">
        <f ca="1">IF(_xlfn.XLOOKUP(D1097,'参考（不要动）'!A:A,'参考（不要动）'!B:B)&lt;1,"无养老金")</f>
        <v>#NAME?</v>
      </c>
      <c r="AI1097" t="e">
        <f>IF(_xlfn.XLOOKUP(D1097,'参考（不要动）'!D:D,'参考（不要动）'!E:E)&lt;1,"无公益岗工资")</f>
        <v>#N/A</v>
      </c>
      <c r="AJ1097" t="e">
        <f ca="1">IF(_xlfn.XLOOKUP(D1097,'参考（不要动）'!G:G,'参考（不要动）'!H:H)&lt;1,"无其他工资")</f>
        <v>#NAME?</v>
      </c>
      <c r="AK1097" t="b">
        <f>IF(_xlfn.XLOOKUP(D1097,'参考（不要动）'!J:J,'参考（不要动）'!K:K)&lt;1,"无低保金")</f>
        <v>0</v>
      </c>
      <c r="AL1097" t="e">
        <f>IF(_xlfn.XLOOKUP(D1097,'参考（不要动）'!M:M,'参考（不要动）'!N:N)&lt;1,"无五保金")</f>
        <v>#N/A</v>
      </c>
      <c r="AM1097" t="e">
        <f>IF(_xlfn.XLOOKUP(D1097,'参考（不要动）'!P:P,'参考（不要动）'!Q:Q)&lt;1,"无产业奖励2000元")</f>
        <v>#N/A</v>
      </c>
      <c r="AN1097" t="e">
        <f>_xlfn.XLOOKUP(D1097,'参考（不要动）'!S:S,'参考（不要动）'!W:W)</f>
        <v>#N/A</v>
      </c>
      <c r="AO1097" t="str">
        <f t="shared" si="178"/>
        <v>合格</v>
      </c>
      <c r="AP1097" s="31">
        <f t="shared" si="179"/>
        <v>0.28011204481792701</v>
      </c>
      <c r="AQ1097" s="31" t="str">
        <f t="shared" si="170"/>
        <v>合格</v>
      </c>
    </row>
    <row r="1098" spans="1:43" ht="15">
      <c r="A1098" s="18">
        <v>1096</v>
      </c>
      <c r="B1098" s="19" t="s">
        <v>4443</v>
      </c>
      <c r="C1098" s="19" t="s">
        <v>4573</v>
      </c>
      <c r="D1098" s="19" t="s">
        <v>4574</v>
      </c>
      <c r="E1098" s="19" t="s">
        <v>4575</v>
      </c>
      <c r="F1098" s="19" t="s">
        <v>4576</v>
      </c>
      <c r="G1098" s="51" t="s">
        <v>4573</v>
      </c>
      <c r="H1098" s="19">
        <v>1</v>
      </c>
      <c r="I1098" s="19">
        <v>1</v>
      </c>
      <c r="J1098" s="19" t="s">
        <v>47</v>
      </c>
      <c r="K1098" s="19">
        <f t="shared" si="171"/>
        <v>0</v>
      </c>
      <c r="L1098" s="19"/>
      <c r="M1098" s="22">
        <v>0</v>
      </c>
      <c r="N1098" s="22">
        <v>3870</v>
      </c>
      <c r="O1098" s="19">
        <f t="shared" si="172"/>
        <v>16437.43</v>
      </c>
      <c r="P1098" s="22">
        <v>4200</v>
      </c>
      <c r="Q1098" s="19">
        <v>4415</v>
      </c>
      <c r="R1098" s="22">
        <v>1920</v>
      </c>
      <c r="S1098" s="19"/>
      <c r="T1098" s="19"/>
      <c r="U1098" s="19"/>
      <c r="V1098" s="19"/>
      <c r="W1098" s="22">
        <v>5902.43</v>
      </c>
      <c r="X1098" s="22">
        <v>0</v>
      </c>
      <c r="Y1098" s="19">
        <f t="shared" si="173"/>
        <v>0</v>
      </c>
      <c r="Z1098" s="22">
        <v>0</v>
      </c>
      <c r="AA1098" s="22"/>
      <c r="AB1098" s="19">
        <f t="shared" si="174"/>
        <v>20307.43</v>
      </c>
      <c r="AC1098" s="19">
        <f t="shared" si="175"/>
        <v>20307.43</v>
      </c>
      <c r="AD1098" s="19">
        <f t="shared" si="176"/>
        <v>20307.43</v>
      </c>
      <c r="AE1098" s="19" t="s">
        <v>53</v>
      </c>
      <c r="AF1098" s="25">
        <v>13799.9</v>
      </c>
      <c r="AG1098" s="32">
        <f t="shared" si="177"/>
        <v>0.47156356205479799</v>
      </c>
      <c r="AH1098" t="e">
        <f ca="1">IF(_xlfn.XLOOKUP(D1098,'参考（不要动）'!A:A,'参考（不要动）'!B:B)&lt;1,"无养老金")</f>
        <v>#NAME?</v>
      </c>
      <c r="AI1098" t="e">
        <f>IF(_xlfn.XLOOKUP(D1098,'参考（不要动）'!D:D,'参考（不要动）'!E:E)&lt;1,"无公益岗工资")</f>
        <v>#N/A</v>
      </c>
      <c r="AJ1098" t="e">
        <f ca="1">IF(_xlfn.XLOOKUP(D1098,'参考（不要动）'!G:G,'参考（不要动）'!H:H)&lt;1,"无其他工资")</f>
        <v>#NAME?</v>
      </c>
      <c r="AK1098" t="b">
        <f>IF(_xlfn.XLOOKUP(D1098,'参考（不要动）'!J:J,'参考（不要动）'!K:K)&lt;1,"无低保金")</f>
        <v>0</v>
      </c>
      <c r="AL1098" t="e">
        <f>IF(_xlfn.XLOOKUP(D1098,'参考（不要动）'!M:M,'参考（不要动）'!N:N)&lt;1,"无五保金")</f>
        <v>#N/A</v>
      </c>
      <c r="AM1098" t="e">
        <f>IF(_xlfn.XLOOKUP(D1098,'参考（不要动）'!P:P,'参考（不要动）'!Q:Q)&lt;1,"无产业奖励2000元")</f>
        <v>#N/A</v>
      </c>
      <c r="AN1098" t="e">
        <f>_xlfn.XLOOKUP(D1098,'参考（不要动）'!S:S,'参考（不要动）'!W:W)</f>
        <v>#N/A</v>
      </c>
      <c r="AO1098" t="str">
        <f t="shared" si="178"/>
        <v>合格</v>
      </c>
      <c r="AP1098" s="31" t="e">
        <f t="shared" si="179"/>
        <v>#DIV/0!</v>
      </c>
      <c r="AQ1098" s="31" t="e">
        <f t="shared" si="170"/>
        <v>#DIV/0!</v>
      </c>
    </row>
    <row r="1099" spans="1:43" ht="15">
      <c r="A1099" s="18">
        <v>1097</v>
      </c>
      <c r="B1099" s="19" t="s">
        <v>4443</v>
      </c>
      <c r="C1099" s="19" t="s">
        <v>4577</v>
      </c>
      <c r="D1099" s="19" t="s">
        <v>4578</v>
      </c>
      <c r="E1099" s="19" t="s">
        <v>4579</v>
      </c>
      <c r="F1099" s="19" t="s">
        <v>4580</v>
      </c>
      <c r="G1099" s="51" t="s">
        <v>4577</v>
      </c>
      <c r="H1099" s="19">
        <v>2</v>
      </c>
      <c r="I1099" s="19">
        <v>2</v>
      </c>
      <c r="J1099" s="19" t="s">
        <v>47</v>
      </c>
      <c r="K1099" s="19">
        <f t="shared" si="171"/>
        <v>0</v>
      </c>
      <c r="L1099" s="19"/>
      <c r="M1099" s="22">
        <v>0</v>
      </c>
      <c r="N1099" s="22">
        <v>4200</v>
      </c>
      <c r="O1099" s="19">
        <f t="shared" si="172"/>
        <v>23820.38</v>
      </c>
      <c r="P1099" s="19"/>
      <c r="Q1099" s="19"/>
      <c r="R1099" s="22">
        <v>3840</v>
      </c>
      <c r="S1099" s="19"/>
      <c r="T1099" s="19"/>
      <c r="U1099" s="19"/>
      <c r="V1099" s="19"/>
      <c r="W1099" s="22">
        <v>19980.38</v>
      </c>
      <c r="X1099" s="22">
        <v>0</v>
      </c>
      <c r="Y1099" s="19">
        <f t="shared" si="173"/>
        <v>0</v>
      </c>
      <c r="Z1099" s="22">
        <v>0</v>
      </c>
      <c r="AA1099" s="22"/>
      <c r="AB1099" s="19">
        <f t="shared" si="174"/>
        <v>28020.38</v>
      </c>
      <c r="AC1099" s="19">
        <f t="shared" si="175"/>
        <v>28020.38</v>
      </c>
      <c r="AD1099" s="19">
        <f t="shared" si="176"/>
        <v>14010.19</v>
      </c>
      <c r="AE1099" s="19" t="s">
        <v>53</v>
      </c>
      <c r="AF1099" s="25">
        <v>12070.52</v>
      </c>
      <c r="AG1099" s="30">
        <f t="shared" si="177"/>
        <v>0.16069481679331099</v>
      </c>
      <c r="AH1099" t="e">
        <f ca="1">IF(_xlfn.XLOOKUP(D1099,'参考（不要动）'!A:A,'参考（不要动）'!B:B)&lt;1,"无养老金")</f>
        <v>#NAME?</v>
      </c>
      <c r="AI1099" t="e">
        <f>IF(_xlfn.XLOOKUP(D1099,'参考（不要动）'!D:D,'参考（不要动）'!E:E)&lt;1,"无公益岗工资")</f>
        <v>#N/A</v>
      </c>
      <c r="AJ1099" t="e">
        <f ca="1">IF(_xlfn.XLOOKUP(D1099,'参考（不要动）'!G:G,'参考（不要动）'!H:H)&lt;1,"无其他工资")</f>
        <v>#NAME?</v>
      </c>
      <c r="AK1099" t="e">
        <f>IF(_xlfn.XLOOKUP(D1099,'参考（不要动）'!J:J,'参考（不要动）'!K:K)&lt;1,"无低保金")</f>
        <v>#N/A</v>
      </c>
      <c r="AL1099" t="e">
        <f>IF(_xlfn.XLOOKUP(D1099,'参考（不要动）'!M:M,'参考（不要动）'!N:N)&lt;1,"无五保金")</f>
        <v>#N/A</v>
      </c>
      <c r="AM1099" t="e">
        <f>IF(_xlfn.XLOOKUP(D1099,'参考（不要动）'!P:P,'参考（不要动）'!Q:Q)&lt;1,"无产业奖励2000元")</f>
        <v>#N/A</v>
      </c>
      <c r="AN1099" t="e">
        <f>_xlfn.XLOOKUP(D1099,'参考（不要动）'!S:S,'参考（不要动）'!W:W)</f>
        <v>#N/A</v>
      </c>
      <c r="AO1099" t="str">
        <f t="shared" si="178"/>
        <v>合格</v>
      </c>
      <c r="AP1099" s="31" t="e">
        <f t="shared" si="179"/>
        <v>#DIV/0!</v>
      </c>
      <c r="AQ1099" s="31" t="e">
        <f t="shared" si="170"/>
        <v>#DIV/0!</v>
      </c>
    </row>
    <row r="1100" spans="1:43" ht="15">
      <c r="A1100" s="18">
        <v>1098</v>
      </c>
      <c r="B1100" s="19" t="s">
        <v>4443</v>
      </c>
      <c r="C1100" s="19" t="s">
        <v>4581</v>
      </c>
      <c r="D1100" s="19" t="s">
        <v>4582</v>
      </c>
      <c r="E1100" s="19" t="s">
        <v>4583</v>
      </c>
      <c r="F1100" s="19" t="s">
        <v>4584</v>
      </c>
      <c r="G1100" s="51" t="s">
        <v>4581</v>
      </c>
      <c r="H1100" s="19">
        <v>1</v>
      </c>
      <c r="I1100" s="19">
        <v>1</v>
      </c>
      <c r="J1100" s="19" t="s">
        <v>47</v>
      </c>
      <c r="K1100" s="19">
        <f t="shared" si="171"/>
        <v>0</v>
      </c>
      <c r="L1100" s="19"/>
      <c r="M1100" s="22">
        <v>0</v>
      </c>
      <c r="N1100" s="22">
        <v>0</v>
      </c>
      <c r="O1100" s="19">
        <f t="shared" si="172"/>
        <v>8361.84</v>
      </c>
      <c r="P1100" s="19"/>
      <c r="Q1100" s="19"/>
      <c r="R1100" s="19"/>
      <c r="S1100" s="19"/>
      <c r="T1100" s="19"/>
      <c r="U1100" s="19"/>
      <c r="V1100" s="19"/>
      <c r="W1100" s="22">
        <v>8361.84</v>
      </c>
      <c r="X1100" s="22">
        <v>19158</v>
      </c>
      <c r="Y1100" s="19">
        <f t="shared" si="173"/>
        <v>5870</v>
      </c>
      <c r="Z1100" s="22">
        <v>5870</v>
      </c>
      <c r="AA1100" s="22"/>
      <c r="AB1100" s="19">
        <f t="shared" si="174"/>
        <v>27519.84</v>
      </c>
      <c r="AC1100" s="19">
        <f t="shared" si="175"/>
        <v>21649.84</v>
      </c>
      <c r="AD1100" s="19">
        <f t="shared" si="176"/>
        <v>21649.84</v>
      </c>
      <c r="AE1100" s="19" t="s">
        <v>53</v>
      </c>
      <c r="AF1100" s="25">
        <v>21182.73</v>
      </c>
      <c r="AG1100" s="31">
        <f t="shared" si="177"/>
        <v>2.2051454179890899E-2</v>
      </c>
      <c r="AH1100" t="e">
        <f ca="1">IF(_xlfn.XLOOKUP(D1100,'参考（不要动）'!A:A,'参考（不要动）'!B:B)&lt;1,"无养老金")</f>
        <v>#NAME?</v>
      </c>
      <c r="AI1100" t="e">
        <f>IF(_xlfn.XLOOKUP(D1100,'参考（不要动）'!D:D,'参考（不要动）'!E:E)&lt;1,"无公益岗工资")</f>
        <v>#N/A</v>
      </c>
      <c r="AJ1100" t="e">
        <f ca="1">IF(_xlfn.XLOOKUP(D1100,'参考（不要动）'!G:G,'参考（不要动）'!H:H)&lt;1,"无其他工资")</f>
        <v>#NAME?</v>
      </c>
      <c r="AK1100" t="e">
        <f>IF(_xlfn.XLOOKUP(D1100,'参考（不要动）'!J:J,'参考（不要动）'!K:K)&lt;1,"无低保金")</f>
        <v>#N/A</v>
      </c>
      <c r="AL1100" t="e">
        <f>IF(_xlfn.XLOOKUP(D1100,'参考（不要动）'!M:M,'参考（不要动）'!N:N)&lt;1,"无五保金")</f>
        <v>#N/A</v>
      </c>
      <c r="AM1100" t="e">
        <f>IF(_xlfn.XLOOKUP(D1100,'参考（不要动）'!P:P,'参考（不要动）'!Q:Q)&lt;1,"无产业奖励2000元")</f>
        <v>#N/A</v>
      </c>
      <c r="AN1100" t="e">
        <f>_xlfn.XLOOKUP(D1100,'参考（不要动）'!S:S,'参考（不要动）'!W:W)</f>
        <v>#N/A</v>
      </c>
      <c r="AO1100" t="str">
        <f t="shared" si="178"/>
        <v>合格</v>
      </c>
      <c r="AP1100" s="31">
        <f t="shared" si="179"/>
        <v>0.306399415387828</v>
      </c>
      <c r="AQ1100" s="31" t="str">
        <f t="shared" si="170"/>
        <v>合格</v>
      </c>
    </row>
    <row r="1101" spans="1:43" ht="15">
      <c r="A1101" s="18">
        <v>1099</v>
      </c>
      <c r="B1101" s="19" t="s">
        <v>4443</v>
      </c>
      <c r="C1101" s="19" t="s">
        <v>4585</v>
      </c>
      <c r="D1101" s="19" t="s">
        <v>4586</v>
      </c>
      <c r="E1101" s="19" t="s">
        <v>4587</v>
      </c>
      <c r="F1101" s="19" t="s">
        <v>4588</v>
      </c>
      <c r="G1101" s="51" t="s">
        <v>4585</v>
      </c>
      <c r="H1101" s="19">
        <v>3</v>
      </c>
      <c r="I1101" s="19">
        <v>3</v>
      </c>
      <c r="J1101" s="19" t="s">
        <v>47</v>
      </c>
      <c r="K1101" s="19">
        <f t="shared" si="171"/>
        <v>40000</v>
      </c>
      <c r="L1101" s="19"/>
      <c r="M1101" s="22">
        <v>40000</v>
      </c>
      <c r="N1101" s="22">
        <v>6300</v>
      </c>
      <c r="O1101" s="19">
        <f t="shared" si="172"/>
        <v>9094.02</v>
      </c>
      <c r="P1101" s="19"/>
      <c r="Q1101" s="19"/>
      <c r="R1101" s="22">
        <v>3840</v>
      </c>
      <c r="S1101" s="19"/>
      <c r="T1101" s="19"/>
      <c r="U1101" s="19"/>
      <c r="V1101" s="19"/>
      <c r="W1101" s="22">
        <v>5254.02</v>
      </c>
      <c r="X1101" s="22">
        <v>0</v>
      </c>
      <c r="Y1101" s="19">
        <f t="shared" si="173"/>
        <v>0</v>
      </c>
      <c r="Z1101" s="22">
        <v>0</v>
      </c>
      <c r="AA1101" s="22"/>
      <c r="AB1101" s="19">
        <f t="shared" si="174"/>
        <v>55394.02</v>
      </c>
      <c r="AC1101" s="19">
        <f t="shared" si="175"/>
        <v>55394.02</v>
      </c>
      <c r="AD1101" s="19">
        <f t="shared" si="176"/>
        <v>18464.6733333333</v>
      </c>
      <c r="AE1101" s="19" t="s">
        <v>53</v>
      </c>
      <c r="AF1101" s="25">
        <v>15410.46</v>
      </c>
      <c r="AG1101" s="30">
        <f t="shared" si="177"/>
        <v>0.19819092573052999</v>
      </c>
      <c r="AH1101" t="e">
        <f ca="1">IF(_xlfn.XLOOKUP(D1101,'参考（不要动）'!A:A,'参考（不要动）'!B:B)&lt;1,"无养老金")</f>
        <v>#NAME?</v>
      </c>
      <c r="AI1101" t="e">
        <f>IF(_xlfn.XLOOKUP(D1101,'参考（不要动）'!D:D,'参考（不要动）'!E:E)&lt;1,"无公益岗工资")</f>
        <v>#N/A</v>
      </c>
      <c r="AJ1101" t="e">
        <f ca="1">IF(_xlfn.XLOOKUP(D1101,'参考（不要动）'!G:G,'参考（不要动）'!H:H)&lt;1,"无其他工资")</f>
        <v>#NAME?</v>
      </c>
      <c r="AK1101" t="e">
        <f>IF(_xlfn.XLOOKUP(D1101,'参考（不要动）'!J:J,'参考（不要动）'!K:K)&lt;1,"无低保金")</f>
        <v>#N/A</v>
      </c>
      <c r="AL1101" t="e">
        <f>IF(_xlfn.XLOOKUP(D1101,'参考（不要动）'!M:M,'参考（不要动）'!N:N)&lt;1,"无五保金")</f>
        <v>#N/A</v>
      </c>
      <c r="AM1101" t="e">
        <f>IF(_xlfn.XLOOKUP(D1101,'参考（不要动）'!P:P,'参考（不要动）'!Q:Q)&lt;1,"无产业奖励2000元")</f>
        <v>#N/A</v>
      </c>
      <c r="AN1101" t="e">
        <f>_xlfn.XLOOKUP(D1101,'参考（不要动）'!S:S,'参考（不要动）'!W:W)</f>
        <v>#N/A</v>
      </c>
      <c r="AO1101" t="str">
        <f t="shared" si="178"/>
        <v>合格</v>
      </c>
      <c r="AP1101" s="31" t="e">
        <f t="shared" si="179"/>
        <v>#DIV/0!</v>
      </c>
      <c r="AQ1101" s="31" t="e">
        <f t="shared" si="170"/>
        <v>#DIV/0!</v>
      </c>
    </row>
    <row r="1102" spans="1:43" ht="15">
      <c r="A1102" s="18">
        <v>1100</v>
      </c>
      <c r="B1102" s="19" t="s">
        <v>4443</v>
      </c>
      <c r="C1102" s="19" t="s">
        <v>4589</v>
      </c>
      <c r="D1102" s="19" t="s">
        <v>4590</v>
      </c>
      <c r="E1102" s="19" t="s">
        <v>4591</v>
      </c>
      <c r="F1102" s="19" t="s">
        <v>4592</v>
      </c>
      <c r="G1102" s="51" t="s">
        <v>4593</v>
      </c>
      <c r="H1102" s="19">
        <v>1</v>
      </c>
      <c r="I1102" s="19">
        <v>1</v>
      </c>
      <c r="J1102" s="19" t="s">
        <v>47</v>
      </c>
      <c r="K1102" s="19">
        <f t="shared" si="171"/>
        <v>0</v>
      </c>
      <c r="L1102" s="19"/>
      <c r="M1102" s="22">
        <v>0</v>
      </c>
      <c r="N1102" s="22">
        <v>3870</v>
      </c>
      <c r="O1102" s="19">
        <f t="shared" si="172"/>
        <v>11783.6</v>
      </c>
      <c r="P1102" s="19"/>
      <c r="Q1102" s="19"/>
      <c r="R1102" s="22">
        <v>1920</v>
      </c>
      <c r="S1102" s="19"/>
      <c r="T1102" s="19"/>
      <c r="U1102" s="19"/>
      <c r="V1102" s="19"/>
      <c r="W1102" s="22">
        <v>9863.6</v>
      </c>
      <c r="X1102" s="22">
        <v>0</v>
      </c>
      <c r="Y1102" s="19">
        <f t="shared" si="173"/>
        <v>0</v>
      </c>
      <c r="Z1102" s="22">
        <v>0</v>
      </c>
      <c r="AA1102" s="22"/>
      <c r="AB1102" s="19">
        <f t="shared" si="174"/>
        <v>15653.6</v>
      </c>
      <c r="AC1102" s="19">
        <f t="shared" si="175"/>
        <v>15653.6</v>
      </c>
      <c r="AD1102" s="19">
        <f t="shared" si="176"/>
        <v>15653.6</v>
      </c>
      <c r="AE1102" s="19" t="s">
        <v>53</v>
      </c>
      <c r="AF1102" s="25">
        <v>13508.53</v>
      </c>
      <c r="AG1102" s="30">
        <f t="shared" si="177"/>
        <v>0.15879373995542101</v>
      </c>
      <c r="AH1102" t="e">
        <f ca="1">IF(_xlfn.XLOOKUP(D1102,'参考（不要动）'!A:A,'参考（不要动）'!B:B)&lt;1,"无养老金")</f>
        <v>#NAME?</v>
      </c>
      <c r="AI1102" t="e">
        <f>IF(_xlfn.XLOOKUP(D1102,'参考（不要动）'!D:D,'参考（不要动）'!E:E)&lt;1,"无公益岗工资")</f>
        <v>#N/A</v>
      </c>
      <c r="AJ1102" t="e">
        <f ca="1">IF(_xlfn.XLOOKUP(D1102,'参考（不要动）'!G:G,'参考（不要动）'!H:H)&lt;1,"无其他工资")</f>
        <v>#NAME?</v>
      </c>
      <c r="AK1102" t="e">
        <f>IF(_xlfn.XLOOKUP(D1102,'参考（不要动）'!J:J,'参考（不要动）'!K:K)&lt;1,"无低保金")</f>
        <v>#N/A</v>
      </c>
      <c r="AL1102" t="e">
        <f>IF(_xlfn.XLOOKUP(D1102,'参考（不要动）'!M:M,'参考（不要动）'!N:N)&lt;1,"无五保金")</f>
        <v>#N/A</v>
      </c>
      <c r="AM1102" t="e">
        <f>IF(_xlfn.XLOOKUP(D1102,'参考（不要动）'!P:P,'参考（不要动）'!Q:Q)&lt;1,"无产业奖励2000元")</f>
        <v>#N/A</v>
      </c>
      <c r="AN1102" t="e">
        <f>_xlfn.XLOOKUP(D1102,'参考（不要动）'!S:S,'参考（不要动）'!W:W)</f>
        <v>#N/A</v>
      </c>
      <c r="AO1102" t="str">
        <f t="shared" si="178"/>
        <v>合格</v>
      </c>
      <c r="AP1102" s="31" t="e">
        <f t="shared" si="179"/>
        <v>#DIV/0!</v>
      </c>
      <c r="AQ1102" s="31" t="e">
        <f t="shared" si="170"/>
        <v>#DIV/0!</v>
      </c>
    </row>
    <row r="1103" spans="1:43" ht="15">
      <c r="A1103" s="18">
        <v>1101</v>
      </c>
      <c r="B1103" s="19" t="s">
        <v>4443</v>
      </c>
      <c r="C1103" s="19" t="s">
        <v>4594</v>
      </c>
      <c r="D1103" s="19" t="s">
        <v>4595</v>
      </c>
      <c r="E1103" s="19" t="s">
        <v>4596</v>
      </c>
      <c r="F1103" s="19" t="s">
        <v>4597</v>
      </c>
      <c r="G1103" s="51" t="s">
        <v>4598</v>
      </c>
      <c r="H1103" s="19">
        <v>4</v>
      </c>
      <c r="I1103" s="19">
        <v>4</v>
      </c>
      <c r="J1103" s="19" t="s">
        <v>47</v>
      </c>
      <c r="K1103" s="19">
        <f t="shared" si="171"/>
        <v>60000</v>
      </c>
      <c r="L1103" s="19"/>
      <c r="M1103" s="22">
        <v>60000</v>
      </c>
      <c r="N1103" s="22">
        <v>12000</v>
      </c>
      <c r="O1103" s="19">
        <f t="shared" si="172"/>
        <v>4245.9799999999996</v>
      </c>
      <c r="P1103" s="19"/>
      <c r="Q1103" s="19"/>
      <c r="R1103" s="22">
        <v>1920</v>
      </c>
      <c r="S1103" s="19"/>
      <c r="T1103" s="19"/>
      <c r="U1103" s="19"/>
      <c r="V1103" s="19"/>
      <c r="W1103" s="22">
        <v>2325.98</v>
      </c>
      <c r="X1103" s="22">
        <v>26316</v>
      </c>
      <c r="Y1103" s="19">
        <f t="shared" si="173"/>
        <v>7740</v>
      </c>
      <c r="Z1103" s="22">
        <v>7740</v>
      </c>
      <c r="AA1103" s="22"/>
      <c r="AB1103" s="19">
        <f t="shared" si="174"/>
        <v>102561.98</v>
      </c>
      <c r="AC1103" s="19">
        <f t="shared" si="175"/>
        <v>94821.98</v>
      </c>
      <c r="AD1103" s="19">
        <f t="shared" si="176"/>
        <v>23705.494999999999</v>
      </c>
      <c r="AE1103" s="19" t="s">
        <v>53</v>
      </c>
      <c r="AF1103" s="25">
        <v>21264.71</v>
      </c>
      <c r="AG1103" s="30">
        <f t="shared" si="177"/>
        <v>0.11478101511847601</v>
      </c>
      <c r="AH1103" t="e">
        <f ca="1">IF(_xlfn.XLOOKUP(D1103,'参考（不要动）'!A:A,'参考（不要动）'!B:B)&lt;1,"无养老金")</f>
        <v>#NAME?</v>
      </c>
      <c r="AI1103" t="e">
        <f>IF(_xlfn.XLOOKUP(D1103,'参考（不要动）'!D:D,'参考（不要动）'!E:E)&lt;1,"无公益岗工资")</f>
        <v>#N/A</v>
      </c>
      <c r="AJ1103" t="e">
        <f ca="1">IF(_xlfn.XLOOKUP(D1103,'参考（不要动）'!G:G,'参考（不要动）'!H:H)&lt;1,"无其他工资")</f>
        <v>#NAME?</v>
      </c>
      <c r="AK1103" t="e">
        <f>IF(_xlfn.XLOOKUP(D1103,'参考（不要动）'!J:J,'参考（不要动）'!K:K)&lt;1,"无低保金")</f>
        <v>#N/A</v>
      </c>
      <c r="AL1103" t="e">
        <f>IF(_xlfn.XLOOKUP(D1103,'参考（不要动）'!M:M,'参考（不要动）'!N:N)&lt;1,"无五保金")</f>
        <v>#N/A</v>
      </c>
      <c r="AM1103" t="e">
        <f>IF(_xlfn.XLOOKUP(D1103,'参考（不要动）'!P:P,'参考（不要动）'!Q:Q)&lt;1,"无产业奖励2000元")</f>
        <v>#N/A</v>
      </c>
      <c r="AN1103" t="e">
        <f>_xlfn.XLOOKUP(D1103,'参考（不要动）'!S:S,'参考（不要动）'!W:W)</f>
        <v>#N/A</v>
      </c>
      <c r="AO1103" t="str">
        <f t="shared" si="178"/>
        <v>合格</v>
      </c>
      <c r="AP1103" s="31">
        <f t="shared" si="179"/>
        <v>0.29411764705882398</v>
      </c>
      <c r="AQ1103" s="31" t="str">
        <f t="shared" si="170"/>
        <v>合格</v>
      </c>
    </row>
    <row r="1104" spans="1:43" ht="15">
      <c r="A1104" s="18">
        <v>1102</v>
      </c>
      <c r="B1104" s="19" t="s">
        <v>4443</v>
      </c>
      <c r="C1104" s="19" t="s">
        <v>4599</v>
      </c>
      <c r="D1104" s="19" t="s">
        <v>4600</v>
      </c>
      <c r="E1104" s="19" t="s">
        <v>4601</v>
      </c>
      <c r="F1104" s="19" t="s">
        <v>4602</v>
      </c>
      <c r="G1104" s="51" t="s">
        <v>4603</v>
      </c>
      <c r="H1104" s="19">
        <v>3</v>
      </c>
      <c r="I1104" s="19">
        <v>3</v>
      </c>
      <c r="J1104" s="19" t="s">
        <v>47</v>
      </c>
      <c r="K1104" s="19">
        <f t="shared" si="171"/>
        <v>20000</v>
      </c>
      <c r="L1104" s="19"/>
      <c r="M1104" s="22">
        <v>20000</v>
      </c>
      <c r="N1104" s="22">
        <v>0</v>
      </c>
      <c r="O1104" s="19">
        <f t="shared" si="172"/>
        <v>9002.9599999999991</v>
      </c>
      <c r="P1104" s="19"/>
      <c r="Q1104" s="19"/>
      <c r="R1104" s="19">
        <v>1920</v>
      </c>
      <c r="S1104" s="19"/>
      <c r="T1104" s="19"/>
      <c r="U1104" s="19"/>
      <c r="V1104" s="19">
        <v>500</v>
      </c>
      <c r="W1104" s="22">
        <v>6582.96</v>
      </c>
      <c r="X1104" s="22">
        <v>25500</v>
      </c>
      <c r="Y1104" s="19">
        <f t="shared" si="173"/>
        <v>7500</v>
      </c>
      <c r="Z1104" s="22">
        <v>7500</v>
      </c>
      <c r="AA1104" s="22"/>
      <c r="AB1104" s="19">
        <f t="shared" si="174"/>
        <v>54502.96</v>
      </c>
      <c r="AC1104" s="19">
        <f t="shared" si="175"/>
        <v>47002.96</v>
      </c>
      <c r="AD1104" s="19">
        <f t="shared" si="176"/>
        <v>15667.653333333301</v>
      </c>
      <c r="AE1104" s="19" t="s">
        <v>53</v>
      </c>
      <c r="AF1104" s="25">
        <v>13908.43</v>
      </c>
      <c r="AG1104" s="30">
        <f t="shared" si="177"/>
        <v>0.126486119089883</v>
      </c>
      <c r="AH1104" t="e">
        <f ca="1">IF(_xlfn.XLOOKUP(D1104,'参考（不要动）'!A:A,'参考（不要动）'!B:B)&lt;1,"无养老金")</f>
        <v>#NAME?</v>
      </c>
      <c r="AI1104" t="e">
        <f>IF(_xlfn.XLOOKUP(D1104,'参考（不要动）'!D:D,'参考（不要动）'!E:E)&lt;1,"无公益岗工资")</f>
        <v>#N/A</v>
      </c>
      <c r="AJ1104" t="e">
        <f ca="1">IF(_xlfn.XLOOKUP(D1104,'参考（不要动）'!G:G,'参考（不要动）'!H:H)&lt;1,"无其他工资")</f>
        <v>#NAME?</v>
      </c>
      <c r="AK1104" t="e">
        <f>IF(_xlfn.XLOOKUP(D1104,'参考（不要动）'!J:J,'参考（不要动）'!K:K)&lt;1,"无低保金")</f>
        <v>#N/A</v>
      </c>
      <c r="AL1104" t="e">
        <f>IF(_xlfn.XLOOKUP(D1104,'参考（不要动）'!M:M,'参考（不要动）'!N:N)&lt;1,"无五保金")</f>
        <v>#N/A</v>
      </c>
      <c r="AM1104" t="e">
        <f>IF(_xlfn.XLOOKUP(D1104,'参考（不要动）'!P:P,'参考（不要动）'!Q:Q)&lt;1,"无产业奖励2000元")</f>
        <v>#N/A</v>
      </c>
      <c r="AN1104">
        <v>0</v>
      </c>
      <c r="AO1104" t="str">
        <f t="shared" si="178"/>
        <v>合格</v>
      </c>
      <c r="AP1104" s="31">
        <f t="shared" si="179"/>
        <v>0.29411764705882398</v>
      </c>
      <c r="AQ1104" s="31" t="str">
        <f t="shared" si="170"/>
        <v>合格</v>
      </c>
    </row>
    <row r="1105" spans="1:43" ht="15">
      <c r="A1105" s="18">
        <v>1103</v>
      </c>
      <c r="B1105" s="19" t="s">
        <v>4443</v>
      </c>
      <c r="C1105" s="19" t="s">
        <v>4604</v>
      </c>
      <c r="D1105" s="19" t="s">
        <v>4605</v>
      </c>
      <c r="E1105" s="19" t="s">
        <v>4606</v>
      </c>
      <c r="F1105" s="19" t="s">
        <v>4607</v>
      </c>
      <c r="G1105" s="51" t="s">
        <v>4604</v>
      </c>
      <c r="H1105" s="19">
        <v>1</v>
      </c>
      <c r="I1105" s="19">
        <v>1</v>
      </c>
      <c r="J1105" s="19" t="s">
        <v>47</v>
      </c>
      <c r="K1105" s="19">
        <f t="shared" si="171"/>
        <v>0</v>
      </c>
      <c r="L1105" s="19"/>
      <c r="M1105" s="22">
        <v>0</v>
      </c>
      <c r="N1105" s="22">
        <v>3870</v>
      </c>
      <c r="O1105" s="19">
        <f t="shared" si="172"/>
        <v>10678.12</v>
      </c>
      <c r="P1105" s="19"/>
      <c r="Q1105" s="19"/>
      <c r="R1105" s="19">
        <v>1920</v>
      </c>
      <c r="S1105" s="19"/>
      <c r="T1105" s="19"/>
      <c r="U1105" s="19"/>
      <c r="V1105" s="19"/>
      <c r="W1105" s="22">
        <v>8758.1200000000008</v>
      </c>
      <c r="X1105" s="22">
        <v>0</v>
      </c>
      <c r="Y1105" s="19">
        <f t="shared" si="173"/>
        <v>0</v>
      </c>
      <c r="Z1105" s="22">
        <v>0</v>
      </c>
      <c r="AA1105" s="22"/>
      <c r="AB1105" s="19">
        <f t="shared" si="174"/>
        <v>14548.12</v>
      </c>
      <c r="AC1105" s="19">
        <f t="shared" si="175"/>
        <v>14548.12</v>
      </c>
      <c r="AD1105" s="19">
        <f t="shared" si="176"/>
        <v>14548.12</v>
      </c>
      <c r="AE1105" s="19" t="s">
        <v>53</v>
      </c>
      <c r="AF1105" s="25">
        <v>11504</v>
      </c>
      <c r="AG1105" s="32">
        <f t="shared" si="177"/>
        <v>0.2646140472879</v>
      </c>
      <c r="AH1105" t="e">
        <f ca="1">IF(_xlfn.XLOOKUP(D1105,'参考（不要动）'!A:A,'参考（不要动）'!B:B)&lt;1,"无养老金")</f>
        <v>#NAME?</v>
      </c>
      <c r="AI1105" t="e">
        <f>IF(_xlfn.XLOOKUP(D1105,'参考（不要动）'!D:D,'参考（不要动）'!E:E)&lt;1,"无公益岗工资")</f>
        <v>#N/A</v>
      </c>
      <c r="AJ1105" t="e">
        <f ca="1">IF(_xlfn.XLOOKUP(D1105,'参考（不要动）'!G:G,'参考（不要动）'!H:H)&lt;1,"无其他工资")</f>
        <v>#NAME?</v>
      </c>
      <c r="AK1105" t="e">
        <f>IF(_xlfn.XLOOKUP(D1105,'参考（不要动）'!J:J,'参考（不要动）'!K:K)&lt;1,"无低保金")</f>
        <v>#N/A</v>
      </c>
      <c r="AL1105" t="e">
        <f>IF(_xlfn.XLOOKUP(D1105,'参考（不要动）'!M:M,'参考（不要动）'!N:N)&lt;1,"无五保金")</f>
        <v>#N/A</v>
      </c>
      <c r="AM1105" t="e">
        <f>IF(_xlfn.XLOOKUP(D1105,'参考（不要动）'!P:P,'参考（不要动）'!Q:Q)&lt;1,"无产业奖励2000元")</f>
        <v>#N/A</v>
      </c>
      <c r="AN1105" t="e">
        <f>_xlfn.XLOOKUP(D1105,'参考（不要动）'!S:S,'参考（不要动）'!W:W)</f>
        <v>#N/A</v>
      </c>
      <c r="AO1105" t="str">
        <f t="shared" si="178"/>
        <v>合格</v>
      </c>
      <c r="AP1105" s="31" t="e">
        <f t="shared" si="179"/>
        <v>#DIV/0!</v>
      </c>
      <c r="AQ1105" s="31" t="e">
        <f t="shared" si="170"/>
        <v>#DIV/0!</v>
      </c>
    </row>
    <row r="1106" spans="1:43" ht="15">
      <c r="A1106" s="18">
        <v>1104</v>
      </c>
      <c r="B1106" s="19" t="s">
        <v>4443</v>
      </c>
      <c r="C1106" s="19" t="s">
        <v>4608</v>
      </c>
      <c r="D1106" s="19" t="s">
        <v>4609</v>
      </c>
      <c r="E1106" s="19" t="s">
        <v>4610</v>
      </c>
      <c r="F1106" s="19" t="s">
        <v>4611</v>
      </c>
      <c r="G1106" s="51" t="s">
        <v>4608</v>
      </c>
      <c r="H1106" s="19">
        <v>1</v>
      </c>
      <c r="I1106" s="19">
        <v>1</v>
      </c>
      <c r="J1106" s="19" t="s">
        <v>47</v>
      </c>
      <c r="K1106" s="19">
        <f t="shared" si="171"/>
        <v>0</v>
      </c>
      <c r="L1106" s="19"/>
      <c r="M1106" s="22">
        <v>0</v>
      </c>
      <c r="N1106" s="22">
        <v>0</v>
      </c>
      <c r="O1106" s="19">
        <f t="shared" si="172"/>
        <v>4681.92</v>
      </c>
      <c r="P1106" s="19"/>
      <c r="Q1106" s="19"/>
      <c r="R1106" s="19">
        <v>1920</v>
      </c>
      <c r="S1106" s="19"/>
      <c r="T1106" s="19"/>
      <c r="U1106" s="19"/>
      <c r="V1106" s="19"/>
      <c r="W1106" s="22">
        <v>2761.92</v>
      </c>
      <c r="X1106" s="22">
        <v>42738</v>
      </c>
      <c r="Y1106" s="19">
        <f t="shared" si="173"/>
        <v>20070</v>
      </c>
      <c r="Z1106" s="22">
        <v>20070</v>
      </c>
      <c r="AA1106" s="22"/>
      <c r="AB1106" s="19">
        <f t="shared" si="174"/>
        <v>47419.92</v>
      </c>
      <c r="AC1106" s="19">
        <f t="shared" si="175"/>
        <v>27349.919999999998</v>
      </c>
      <c r="AD1106" s="19">
        <f t="shared" si="176"/>
        <v>27349.919999999998</v>
      </c>
      <c r="AE1106" s="19" t="s">
        <v>53</v>
      </c>
      <c r="AF1106" s="25">
        <v>11623.02</v>
      </c>
      <c r="AG1106" s="32">
        <f t="shared" si="177"/>
        <v>1.3530820733337801</v>
      </c>
      <c r="AH1106" t="e">
        <f ca="1">IF(_xlfn.XLOOKUP(D1106,'参考（不要动）'!A:A,'参考（不要动）'!B:B)&lt;1,"无养老金")</f>
        <v>#NAME?</v>
      </c>
      <c r="AI1106" t="e">
        <f>IF(_xlfn.XLOOKUP(D1106,'参考（不要动）'!D:D,'参考（不要动）'!E:E)&lt;1,"无公益岗工资")</f>
        <v>#N/A</v>
      </c>
      <c r="AJ1106" t="e">
        <f ca="1">IF(_xlfn.XLOOKUP(D1106,'参考（不要动）'!G:G,'参考（不要动）'!H:H)&lt;1,"无其他工资")</f>
        <v>#NAME?</v>
      </c>
      <c r="AK1106" t="e">
        <f>IF(_xlfn.XLOOKUP(D1106,'参考（不要动）'!J:J,'参考（不要动）'!K:K)&lt;1,"无低保金")</f>
        <v>#N/A</v>
      </c>
      <c r="AL1106" t="e">
        <f>IF(_xlfn.XLOOKUP(D1106,'参考（不要动）'!M:M,'参考（不要动）'!N:N)&lt;1,"无五保金")</f>
        <v>#N/A</v>
      </c>
      <c r="AM1106" t="e">
        <f>IF(_xlfn.XLOOKUP(D1106,'参考（不要动）'!P:P,'参考（不要动）'!Q:Q)&lt;1,"无产业奖励2000元")</f>
        <v>#N/A</v>
      </c>
      <c r="AN1106" t="e">
        <f>_xlfn.XLOOKUP(D1106,'参考（不要动）'!S:S,'参考（不要动）'!W:W)</f>
        <v>#N/A</v>
      </c>
      <c r="AO1106" t="str">
        <f t="shared" si="178"/>
        <v>合格</v>
      </c>
      <c r="AP1106" s="31">
        <f t="shared" si="179"/>
        <v>0.469605503299172</v>
      </c>
      <c r="AQ1106" s="31" t="str">
        <f t="shared" si="170"/>
        <v>合格</v>
      </c>
    </row>
    <row r="1107" spans="1:43" ht="15">
      <c r="A1107" s="18">
        <v>1105</v>
      </c>
      <c r="B1107" s="19" t="s">
        <v>4443</v>
      </c>
      <c r="C1107" s="19" t="s">
        <v>4612</v>
      </c>
      <c r="D1107" s="19" t="s">
        <v>4613</v>
      </c>
      <c r="E1107" s="19" t="s">
        <v>4614</v>
      </c>
      <c r="F1107" s="19" t="s">
        <v>4615</v>
      </c>
      <c r="G1107" s="51" t="s">
        <v>4612</v>
      </c>
      <c r="H1107" s="19">
        <v>3</v>
      </c>
      <c r="I1107" s="19">
        <v>3</v>
      </c>
      <c r="J1107" s="19" t="s">
        <v>47</v>
      </c>
      <c r="K1107" s="19">
        <f t="shared" si="171"/>
        <v>76050</v>
      </c>
      <c r="L1107" s="22">
        <v>7300</v>
      </c>
      <c r="M1107" s="22">
        <v>68750</v>
      </c>
      <c r="N1107" s="22">
        <v>0</v>
      </c>
      <c r="O1107" s="19">
        <f t="shared" si="172"/>
        <v>12980</v>
      </c>
      <c r="P1107" s="22">
        <v>4200</v>
      </c>
      <c r="Q1107" s="19">
        <v>5535</v>
      </c>
      <c r="R1107" s="22">
        <v>1920</v>
      </c>
      <c r="S1107" s="19"/>
      <c r="T1107" s="19"/>
      <c r="U1107" s="19"/>
      <c r="V1107" s="19"/>
      <c r="W1107" s="22">
        <v>1325</v>
      </c>
      <c r="X1107" s="22">
        <v>40000</v>
      </c>
      <c r="Y1107" s="19">
        <f t="shared" si="173"/>
        <v>14500</v>
      </c>
      <c r="Z1107" s="22">
        <v>14500</v>
      </c>
      <c r="AA1107" s="22"/>
      <c r="AB1107" s="19">
        <f t="shared" si="174"/>
        <v>129030</v>
      </c>
      <c r="AC1107" s="19">
        <f t="shared" si="175"/>
        <v>114530</v>
      </c>
      <c r="AD1107" s="19">
        <f t="shared" si="176"/>
        <v>38176.666666666701</v>
      </c>
      <c r="AE1107" s="19" t="s">
        <v>48</v>
      </c>
      <c r="AF1107" s="25">
        <v>30478.720000000001</v>
      </c>
      <c r="AG1107" s="32">
        <f t="shared" si="177"/>
        <v>0.25256791186331601</v>
      </c>
      <c r="AH1107" t="e">
        <f ca="1">IF(_xlfn.XLOOKUP(D1107,'参考（不要动）'!A:A,'参考（不要动）'!B:B)&lt;1,"无养老金")</f>
        <v>#NAME?</v>
      </c>
      <c r="AI1107" t="b">
        <f>IF(_xlfn.XLOOKUP(D1107,'参考（不要动）'!D:D,'参考（不要动）'!E:E)&lt;1,"无公益岗工资")</f>
        <v>0</v>
      </c>
      <c r="AJ1107" t="e">
        <f ca="1">IF(_xlfn.XLOOKUP(D1107,'参考（不要动）'!G:G,'参考（不要动）'!H:H)&lt;1,"无其他工资")</f>
        <v>#NAME?</v>
      </c>
      <c r="AK1107" t="b">
        <f>IF(_xlfn.XLOOKUP(D1107,'参考（不要动）'!J:J,'参考（不要动）'!K:K)&lt;1,"无低保金")</f>
        <v>0</v>
      </c>
      <c r="AL1107" t="e">
        <f>IF(_xlfn.XLOOKUP(D1107,'参考（不要动）'!M:M,'参考（不要动）'!N:N)&lt;1,"无五保金")</f>
        <v>#N/A</v>
      </c>
      <c r="AM1107" t="e">
        <f>IF(_xlfn.XLOOKUP(D1107,'参考（不要动）'!P:P,'参考（不要动）'!Q:Q)&lt;1,"无产业奖励2000元")</f>
        <v>#N/A</v>
      </c>
      <c r="AN1107" t="e">
        <f>_xlfn.XLOOKUP(D1107,'参考（不要动）'!S:S,'参考（不要动）'!W:W)</f>
        <v>#N/A</v>
      </c>
      <c r="AO1107" t="str">
        <f t="shared" si="178"/>
        <v>合格</v>
      </c>
      <c r="AP1107" s="31">
        <f t="shared" si="179"/>
        <v>0.36249999999999999</v>
      </c>
      <c r="AQ1107" s="31" t="str">
        <f t="shared" si="170"/>
        <v>合格</v>
      </c>
    </row>
    <row r="1108" spans="1:43" ht="15">
      <c r="A1108" s="18">
        <v>1106</v>
      </c>
      <c r="B1108" s="19" t="s">
        <v>4443</v>
      </c>
      <c r="C1108" s="19" t="s">
        <v>4616</v>
      </c>
      <c r="D1108" s="19" t="s">
        <v>4617</v>
      </c>
      <c r="E1108" s="19" t="s">
        <v>4618</v>
      </c>
      <c r="F1108" s="19" t="s">
        <v>4619</v>
      </c>
      <c r="G1108" s="51" t="s">
        <v>4616</v>
      </c>
      <c r="H1108" s="19">
        <v>2</v>
      </c>
      <c r="I1108" s="19">
        <v>2</v>
      </c>
      <c r="J1108" s="19" t="s">
        <v>47</v>
      </c>
      <c r="K1108" s="19">
        <f t="shared" si="171"/>
        <v>0</v>
      </c>
      <c r="L1108" s="19"/>
      <c r="M1108" s="22">
        <v>0</v>
      </c>
      <c r="N1108" s="22">
        <v>10000</v>
      </c>
      <c r="O1108" s="19">
        <f t="shared" si="172"/>
        <v>22598.02</v>
      </c>
      <c r="P1108" s="22">
        <v>4200</v>
      </c>
      <c r="Q1108" s="19"/>
      <c r="R1108" s="22">
        <v>3840</v>
      </c>
      <c r="S1108" s="19"/>
      <c r="T1108" s="19"/>
      <c r="U1108" s="19"/>
      <c r="V1108" s="19"/>
      <c r="W1108" s="22">
        <v>14558.02</v>
      </c>
      <c r="X1108" s="22">
        <v>0</v>
      </c>
      <c r="Y1108" s="19">
        <f t="shared" si="173"/>
        <v>0</v>
      </c>
      <c r="Z1108" s="22">
        <v>0</v>
      </c>
      <c r="AA1108" s="22"/>
      <c r="AB1108" s="19">
        <f t="shared" si="174"/>
        <v>32598.02</v>
      </c>
      <c r="AC1108" s="19">
        <f t="shared" si="175"/>
        <v>32598.02</v>
      </c>
      <c r="AD1108" s="19">
        <f t="shared" si="176"/>
        <v>16299.01</v>
      </c>
      <c r="AE1108" s="19" t="s">
        <v>53</v>
      </c>
      <c r="AF1108" s="25">
        <v>10126.14</v>
      </c>
      <c r="AG1108" s="32">
        <f t="shared" si="177"/>
        <v>0.60959753667241401</v>
      </c>
      <c r="AH1108" t="e">
        <f ca="1">IF(_xlfn.XLOOKUP(D1108,'参考（不要动）'!A:A,'参考（不要动）'!B:B)&lt;1,"无养老金")</f>
        <v>#NAME?</v>
      </c>
      <c r="AI1108" t="e">
        <f>IF(_xlfn.XLOOKUP(D1108,'参考（不要动）'!D:D,'参考（不要动）'!E:E)&lt;1,"无公益岗工资")</f>
        <v>#N/A</v>
      </c>
      <c r="AJ1108" t="e">
        <f ca="1">IF(_xlfn.XLOOKUP(D1108,'参考（不要动）'!G:G,'参考（不要动）'!H:H)&lt;1,"无其他工资")</f>
        <v>#NAME?</v>
      </c>
      <c r="AK1108" t="b">
        <f>IF(_xlfn.XLOOKUP(D1108,'参考（不要动）'!J:J,'参考（不要动）'!K:K)&lt;1,"无低保金")</f>
        <v>0</v>
      </c>
      <c r="AL1108" t="e">
        <f>IF(_xlfn.XLOOKUP(D1108,'参考（不要动）'!M:M,'参考（不要动）'!N:N)&lt;1,"无五保金")</f>
        <v>#N/A</v>
      </c>
      <c r="AM1108" t="e">
        <f>IF(_xlfn.XLOOKUP(D1108,'参考（不要动）'!P:P,'参考（不要动）'!Q:Q)&lt;1,"无产业奖励2000元")</f>
        <v>#N/A</v>
      </c>
      <c r="AN1108" t="e">
        <f>_xlfn.XLOOKUP(D1108,'参考（不要动）'!S:S,'参考（不要动）'!W:W)</f>
        <v>#N/A</v>
      </c>
      <c r="AO1108" t="str">
        <f t="shared" si="178"/>
        <v>合格</v>
      </c>
      <c r="AP1108" s="31" t="e">
        <f t="shared" si="179"/>
        <v>#DIV/0!</v>
      </c>
      <c r="AQ1108" s="31" t="e">
        <f t="shared" si="170"/>
        <v>#DIV/0!</v>
      </c>
    </row>
    <row r="1109" spans="1:43" ht="15">
      <c r="A1109" s="18">
        <v>1107</v>
      </c>
      <c r="B1109" s="19" t="s">
        <v>4443</v>
      </c>
      <c r="C1109" s="19" t="s">
        <v>4620</v>
      </c>
      <c r="D1109" s="19" t="s">
        <v>4621</v>
      </c>
      <c r="E1109" s="19" t="s">
        <v>4622</v>
      </c>
      <c r="F1109" s="19" t="s">
        <v>4623</v>
      </c>
      <c r="G1109" s="51" t="s">
        <v>4620</v>
      </c>
      <c r="H1109" s="19">
        <v>1</v>
      </c>
      <c r="I1109" s="19">
        <v>1</v>
      </c>
      <c r="J1109" s="19" t="s">
        <v>47</v>
      </c>
      <c r="K1109" s="19">
        <f t="shared" si="171"/>
        <v>17520</v>
      </c>
      <c r="L1109" s="22">
        <v>8760</v>
      </c>
      <c r="M1109" s="22">
        <v>8760</v>
      </c>
      <c r="N1109" s="22">
        <v>0</v>
      </c>
      <c r="O1109" s="19">
        <f t="shared" si="172"/>
        <v>5372.27</v>
      </c>
      <c r="P1109" s="19"/>
      <c r="Q1109" s="19"/>
      <c r="R1109" s="22">
        <v>1920</v>
      </c>
      <c r="S1109" s="19"/>
      <c r="T1109" s="19"/>
      <c r="U1109" s="19"/>
      <c r="V1109" s="19"/>
      <c r="W1109" s="22">
        <v>3452.27</v>
      </c>
      <c r="X1109" s="22">
        <v>20737</v>
      </c>
      <c r="Y1109" s="19">
        <f t="shared" si="173"/>
        <v>5805</v>
      </c>
      <c r="Z1109" s="22">
        <v>5805</v>
      </c>
      <c r="AA1109" s="22"/>
      <c r="AB1109" s="19">
        <f t="shared" si="174"/>
        <v>43629.27</v>
      </c>
      <c r="AC1109" s="19">
        <f t="shared" si="175"/>
        <v>37824.269999999997</v>
      </c>
      <c r="AD1109" s="19">
        <f t="shared" si="176"/>
        <v>37824.269999999997</v>
      </c>
      <c r="AE1109" s="19" t="s">
        <v>48</v>
      </c>
      <c r="AF1109" s="25">
        <v>26882.61</v>
      </c>
      <c r="AG1109" s="32">
        <f t="shared" si="177"/>
        <v>0.40701628301716197</v>
      </c>
      <c r="AH1109" t="e">
        <f ca="1">IF(_xlfn.XLOOKUP(D1109,'参考（不要动）'!A:A,'参考（不要动）'!B:B)&lt;1,"无养老金")</f>
        <v>#NAME?</v>
      </c>
      <c r="AI1109" t="b">
        <f>IF(_xlfn.XLOOKUP(D1109,'参考（不要动）'!D:D,'参考（不要动）'!E:E)&lt;1,"无公益岗工资")</f>
        <v>0</v>
      </c>
      <c r="AJ1109" t="e">
        <f ca="1">IF(_xlfn.XLOOKUP(D1109,'参考（不要动）'!G:G,'参考（不要动）'!H:H)&lt;1,"无其他工资")</f>
        <v>#NAME?</v>
      </c>
      <c r="AK1109" t="e">
        <f>IF(_xlfn.XLOOKUP(D1109,'参考（不要动）'!J:J,'参考（不要动）'!K:K)&lt;1,"无低保金")</f>
        <v>#N/A</v>
      </c>
      <c r="AL1109" t="e">
        <f>IF(_xlfn.XLOOKUP(D1109,'参考（不要动）'!M:M,'参考（不要动）'!N:N)&lt;1,"无五保金")</f>
        <v>#N/A</v>
      </c>
      <c r="AM1109" t="e">
        <f>IF(_xlfn.XLOOKUP(D1109,'参考（不要动）'!P:P,'参考（不要动）'!Q:Q)&lt;1,"无产业奖励2000元")</f>
        <v>#N/A</v>
      </c>
      <c r="AN1109" t="e">
        <f>_xlfn.XLOOKUP(D1109,'参考（不要动）'!S:S,'参考（不要动）'!W:W)</f>
        <v>#N/A</v>
      </c>
      <c r="AO1109" t="str">
        <f t="shared" si="178"/>
        <v>合格</v>
      </c>
      <c r="AP1109" s="31">
        <f t="shared" si="179"/>
        <v>0.27993441674302</v>
      </c>
      <c r="AQ1109" s="31" t="str">
        <f t="shared" si="170"/>
        <v>合格</v>
      </c>
    </row>
    <row r="1110" spans="1:43" ht="15">
      <c r="A1110" s="18">
        <v>1108</v>
      </c>
      <c r="B1110" s="19" t="s">
        <v>4443</v>
      </c>
      <c r="C1110" s="19" t="s">
        <v>4624</v>
      </c>
      <c r="D1110" s="19" t="s">
        <v>4625</v>
      </c>
      <c r="E1110" s="19" t="s">
        <v>4626</v>
      </c>
      <c r="F1110" s="19" t="s">
        <v>4627</v>
      </c>
      <c r="G1110" s="51" t="s">
        <v>4628</v>
      </c>
      <c r="H1110" s="19">
        <v>4</v>
      </c>
      <c r="I1110" s="19">
        <v>4</v>
      </c>
      <c r="J1110" s="19" t="s">
        <v>47</v>
      </c>
      <c r="K1110" s="19">
        <f t="shared" si="171"/>
        <v>20000</v>
      </c>
      <c r="L1110" s="19"/>
      <c r="M1110" s="22">
        <v>20000</v>
      </c>
      <c r="N1110" s="22">
        <v>0</v>
      </c>
      <c r="O1110" s="19">
        <f t="shared" si="172"/>
        <v>2237.6999999999998</v>
      </c>
      <c r="P1110" s="19"/>
      <c r="Q1110" s="19"/>
      <c r="R1110" s="19"/>
      <c r="S1110" s="19"/>
      <c r="T1110" s="19"/>
      <c r="U1110" s="19"/>
      <c r="V1110" s="19">
        <v>1000</v>
      </c>
      <c r="W1110" s="22">
        <v>1237.7</v>
      </c>
      <c r="X1110" s="22">
        <v>72746</v>
      </c>
      <c r="Y1110" s="19">
        <f t="shared" si="173"/>
        <v>23690</v>
      </c>
      <c r="Z1110" s="22">
        <v>23690</v>
      </c>
      <c r="AA1110" s="22"/>
      <c r="AB1110" s="19">
        <f t="shared" si="174"/>
        <v>94983.7</v>
      </c>
      <c r="AC1110" s="19">
        <f t="shared" si="175"/>
        <v>71293.7</v>
      </c>
      <c r="AD1110" s="19">
        <f t="shared" si="176"/>
        <v>17823.424999999999</v>
      </c>
      <c r="AE1110" s="19" t="s">
        <v>48</v>
      </c>
      <c r="AF1110" s="25">
        <v>17487.509999999998</v>
      </c>
      <c r="AG1110" s="31">
        <f t="shared" si="177"/>
        <v>1.9208852489576898E-2</v>
      </c>
      <c r="AH1110" t="e">
        <f ca="1">IF(_xlfn.XLOOKUP(D1110,'参考（不要动）'!A:A,'参考（不要动）'!B:B)&lt;1,"无养老金")</f>
        <v>#NAME?</v>
      </c>
      <c r="AI1110" t="e">
        <f>IF(_xlfn.XLOOKUP(D1110,'参考（不要动）'!D:D,'参考（不要动）'!E:E)&lt;1,"无公益岗工资")</f>
        <v>#N/A</v>
      </c>
      <c r="AJ1110" t="e">
        <f ca="1">IF(_xlfn.XLOOKUP(D1110,'参考（不要动）'!G:G,'参考（不要动）'!H:H)&lt;1,"无其他工资")</f>
        <v>#NAME?</v>
      </c>
      <c r="AK1110" t="e">
        <f>IF(_xlfn.XLOOKUP(D1110,'参考（不要动）'!J:J,'参考（不要动）'!K:K)&lt;1,"无低保金")</f>
        <v>#N/A</v>
      </c>
      <c r="AL1110" t="e">
        <f>IF(_xlfn.XLOOKUP(D1110,'参考（不要动）'!M:M,'参考（不要动）'!N:N)&lt;1,"无五保金")</f>
        <v>#N/A</v>
      </c>
      <c r="AM1110" t="e">
        <f>IF(_xlfn.XLOOKUP(D1110,'参考（不要动）'!P:P,'参考（不要动）'!Q:Q)&lt;1,"无产业奖励2000元")</f>
        <v>#N/A</v>
      </c>
      <c r="AN1110">
        <v>0</v>
      </c>
      <c r="AO1110" t="str">
        <f t="shared" si="178"/>
        <v>合格</v>
      </c>
      <c r="AP1110" s="31">
        <f t="shared" si="179"/>
        <v>0.32565364418662202</v>
      </c>
      <c r="AQ1110" s="31" t="str">
        <f t="shared" si="170"/>
        <v>合格</v>
      </c>
    </row>
    <row r="1111" spans="1:43" ht="15">
      <c r="A1111" s="18">
        <v>1109</v>
      </c>
      <c r="B1111" s="19" t="s">
        <v>4443</v>
      </c>
      <c r="C1111" s="19" t="s">
        <v>4629</v>
      </c>
      <c r="D1111" s="19" t="s">
        <v>4630</v>
      </c>
      <c r="E1111" s="19" t="s">
        <v>4631</v>
      </c>
      <c r="F1111" s="19" t="s">
        <v>4632</v>
      </c>
      <c r="G1111" s="51" t="s">
        <v>4629</v>
      </c>
      <c r="H1111" s="19">
        <v>2</v>
      </c>
      <c r="I1111" s="19">
        <v>2</v>
      </c>
      <c r="J1111" s="19" t="s">
        <v>47</v>
      </c>
      <c r="K1111" s="19">
        <f t="shared" si="171"/>
        <v>38000</v>
      </c>
      <c r="L1111" s="19"/>
      <c r="M1111" s="22">
        <v>38000</v>
      </c>
      <c r="N1111" s="22">
        <v>6000</v>
      </c>
      <c r="O1111" s="19">
        <f t="shared" si="172"/>
        <v>6307.87</v>
      </c>
      <c r="P1111" s="19"/>
      <c r="Q1111" s="19"/>
      <c r="R1111" s="22">
        <v>1920</v>
      </c>
      <c r="S1111" s="19"/>
      <c r="T1111" s="19"/>
      <c r="U1111" s="19"/>
      <c r="V1111" s="19"/>
      <c r="W1111" s="22">
        <v>4387.87</v>
      </c>
      <c r="X1111" s="22">
        <v>0</v>
      </c>
      <c r="Y1111" s="19">
        <f t="shared" si="173"/>
        <v>0</v>
      </c>
      <c r="Z1111" s="22">
        <v>0</v>
      </c>
      <c r="AA1111" s="22"/>
      <c r="AB1111" s="19">
        <f t="shared" si="174"/>
        <v>50307.87</v>
      </c>
      <c r="AC1111" s="19">
        <f t="shared" si="175"/>
        <v>50307.87</v>
      </c>
      <c r="AD1111" s="19">
        <f t="shared" si="176"/>
        <v>25153.935000000001</v>
      </c>
      <c r="AE1111" s="19" t="s">
        <v>48</v>
      </c>
      <c r="AF1111" s="25">
        <v>23340.1</v>
      </c>
      <c r="AG1111" s="31">
        <f t="shared" si="177"/>
        <v>7.7713248872112894E-2</v>
      </c>
      <c r="AH1111" t="e">
        <f ca="1">IF(_xlfn.XLOOKUP(D1111,'参考（不要动）'!A:A,'参考（不要动）'!B:B)&lt;1,"无养老金")</f>
        <v>#NAME?</v>
      </c>
      <c r="AI1111" t="e">
        <f>IF(_xlfn.XLOOKUP(D1111,'参考（不要动）'!D:D,'参考（不要动）'!E:E)&lt;1,"无公益岗工资")</f>
        <v>#N/A</v>
      </c>
      <c r="AJ1111" t="e">
        <f ca="1">IF(_xlfn.XLOOKUP(D1111,'参考（不要动）'!G:G,'参考（不要动）'!H:H)&lt;1,"无其他工资")</f>
        <v>#NAME?</v>
      </c>
      <c r="AK1111" t="e">
        <f>IF(_xlfn.XLOOKUP(D1111,'参考（不要动）'!J:J,'参考（不要动）'!K:K)&lt;1,"无低保金")</f>
        <v>#N/A</v>
      </c>
      <c r="AL1111" t="e">
        <f>IF(_xlfn.XLOOKUP(D1111,'参考（不要动）'!M:M,'参考（不要动）'!N:N)&lt;1,"无五保金")</f>
        <v>#N/A</v>
      </c>
      <c r="AM1111" t="e">
        <f>IF(_xlfn.XLOOKUP(D1111,'参考（不要动）'!P:P,'参考（不要动）'!Q:Q)&lt;1,"无产业奖励2000元")</f>
        <v>#N/A</v>
      </c>
      <c r="AN1111" t="e">
        <f>_xlfn.XLOOKUP(D1111,'参考（不要动）'!S:S,'参考（不要动）'!W:W)</f>
        <v>#N/A</v>
      </c>
      <c r="AO1111" t="str">
        <f t="shared" si="178"/>
        <v>合格</v>
      </c>
      <c r="AP1111" s="31" t="e">
        <f t="shared" si="179"/>
        <v>#DIV/0!</v>
      </c>
      <c r="AQ1111" s="31" t="e">
        <f t="shared" si="170"/>
        <v>#DIV/0!</v>
      </c>
    </row>
    <row r="1112" spans="1:43" ht="15">
      <c r="A1112" s="18">
        <v>1110</v>
      </c>
      <c r="B1112" s="19" t="s">
        <v>4443</v>
      </c>
      <c r="C1112" s="19" t="s">
        <v>4633</v>
      </c>
      <c r="D1112" s="19" t="s">
        <v>4634</v>
      </c>
      <c r="E1112" s="19" t="s">
        <v>4635</v>
      </c>
      <c r="F1112" s="19" t="s">
        <v>4636</v>
      </c>
      <c r="G1112" s="51" t="s">
        <v>4633</v>
      </c>
      <c r="H1112" s="19">
        <v>4</v>
      </c>
      <c r="I1112" s="19">
        <v>4</v>
      </c>
      <c r="J1112" s="19" t="s">
        <v>47</v>
      </c>
      <c r="K1112" s="19">
        <f t="shared" si="171"/>
        <v>20000</v>
      </c>
      <c r="L1112" s="19"/>
      <c r="M1112" s="22">
        <v>20000</v>
      </c>
      <c r="N1112" s="22">
        <v>0</v>
      </c>
      <c r="O1112" s="19">
        <f t="shared" si="172"/>
        <v>4844.62</v>
      </c>
      <c r="P1112" s="19"/>
      <c r="Q1112" s="19"/>
      <c r="R1112" s="19"/>
      <c r="S1112" s="19"/>
      <c r="T1112" s="19"/>
      <c r="U1112" s="19"/>
      <c r="V1112" s="19">
        <v>1200</v>
      </c>
      <c r="W1112" s="22">
        <v>3644.62</v>
      </c>
      <c r="X1112" s="22">
        <v>211500</v>
      </c>
      <c r="Y1112" s="19">
        <f t="shared" si="173"/>
        <v>51500</v>
      </c>
      <c r="Z1112" s="22">
        <v>51500</v>
      </c>
      <c r="AA1112" s="22"/>
      <c r="AB1112" s="19">
        <f t="shared" si="174"/>
        <v>236344.62</v>
      </c>
      <c r="AC1112" s="19">
        <f t="shared" si="175"/>
        <v>184844.62</v>
      </c>
      <c r="AD1112" s="19">
        <f t="shared" si="176"/>
        <v>46211.154999999999</v>
      </c>
      <c r="AE1112" s="19" t="s">
        <v>48</v>
      </c>
      <c r="AF1112" s="25">
        <v>43877.23</v>
      </c>
      <c r="AG1112" s="31">
        <f t="shared" si="177"/>
        <v>5.3192168238514498E-2</v>
      </c>
      <c r="AH1112" t="e">
        <f ca="1">IF(_xlfn.XLOOKUP(D1112,'参考（不要动）'!A:A,'参考（不要动）'!B:B)&lt;1,"无养老金")</f>
        <v>#NAME?</v>
      </c>
      <c r="AI1112" t="e">
        <f>IF(_xlfn.XLOOKUP(D1112,'参考（不要动）'!D:D,'参考（不要动）'!E:E)&lt;1,"无公益岗工资")</f>
        <v>#N/A</v>
      </c>
      <c r="AJ1112" t="e">
        <f ca="1">IF(_xlfn.XLOOKUP(D1112,'参考（不要动）'!G:G,'参考（不要动）'!H:H)&lt;1,"无其他工资")</f>
        <v>#NAME?</v>
      </c>
      <c r="AK1112" t="e">
        <f>IF(_xlfn.XLOOKUP(D1112,'参考（不要动）'!J:J,'参考（不要动）'!K:K)&lt;1,"无低保金")</f>
        <v>#N/A</v>
      </c>
      <c r="AL1112" t="e">
        <f>IF(_xlfn.XLOOKUP(D1112,'参考（不要动）'!M:M,'参考（不要动）'!N:N)&lt;1,"无五保金")</f>
        <v>#N/A</v>
      </c>
      <c r="AM1112" t="e">
        <f>IF(_xlfn.XLOOKUP(D1112,'参考（不要动）'!P:P,'参考（不要动）'!Q:Q)&lt;1,"无产业奖励2000元")</f>
        <v>#N/A</v>
      </c>
      <c r="AN1112">
        <v>0</v>
      </c>
      <c r="AO1112" t="str">
        <f t="shared" si="178"/>
        <v>合格</v>
      </c>
      <c r="AP1112" s="31">
        <f t="shared" si="179"/>
        <v>0.24349881796690301</v>
      </c>
      <c r="AQ1112" s="31" t="str">
        <f t="shared" si="170"/>
        <v>合格</v>
      </c>
    </row>
    <row r="1113" spans="1:43" ht="15">
      <c r="A1113" s="18">
        <v>1111</v>
      </c>
      <c r="B1113" s="19" t="s">
        <v>4443</v>
      </c>
      <c r="C1113" s="19" t="s">
        <v>4637</v>
      </c>
      <c r="D1113" s="19" t="s">
        <v>4638</v>
      </c>
      <c r="E1113" s="19" t="s">
        <v>4639</v>
      </c>
      <c r="F1113" s="19" t="s">
        <v>4640</v>
      </c>
      <c r="G1113" s="51" t="s">
        <v>4637</v>
      </c>
      <c r="H1113" s="19">
        <v>3</v>
      </c>
      <c r="I1113" s="19">
        <v>3</v>
      </c>
      <c r="J1113" s="19" t="s">
        <v>47</v>
      </c>
      <c r="K1113" s="19">
        <f t="shared" si="171"/>
        <v>0</v>
      </c>
      <c r="L1113" s="19"/>
      <c r="M1113" s="22">
        <v>0</v>
      </c>
      <c r="N1113" s="22">
        <v>0</v>
      </c>
      <c r="O1113" s="19">
        <f t="shared" si="172"/>
        <v>2175.8200000000002</v>
      </c>
      <c r="P1113" s="19"/>
      <c r="Q1113" s="19"/>
      <c r="R1113" s="19"/>
      <c r="S1113" s="19"/>
      <c r="T1113" s="19"/>
      <c r="U1113" s="19"/>
      <c r="V1113" s="19"/>
      <c r="W1113" s="22">
        <v>2175.8200000000002</v>
      </c>
      <c r="X1113" s="22">
        <v>221000</v>
      </c>
      <c r="Y1113" s="19">
        <f t="shared" si="173"/>
        <v>65000</v>
      </c>
      <c r="Z1113" s="22">
        <v>65000</v>
      </c>
      <c r="AA1113" s="22"/>
      <c r="AB1113" s="19">
        <f t="shared" si="174"/>
        <v>223175.82</v>
      </c>
      <c r="AC1113" s="19">
        <f t="shared" si="175"/>
        <v>158175.82</v>
      </c>
      <c r="AD1113" s="19">
        <f t="shared" si="176"/>
        <v>52725.273333333302</v>
      </c>
      <c r="AE1113" s="19" t="s">
        <v>48</v>
      </c>
      <c r="AF1113" s="25">
        <v>30303.02</v>
      </c>
      <c r="AG1113" s="32">
        <f t="shared" si="177"/>
        <v>0.73993461157776697</v>
      </c>
      <c r="AH1113" t="e">
        <f ca="1">IF(_xlfn.XLOOKUP(D1113,'参考（不要动）'!A:A,'参考（不要动）'!B:B)&lt;1,"无养老金")</f>
        <v>#NAME?</v>
      </c>
      <c r="AI1113" t="e">
        <f>IF(_xlfn.XLOOKUP(D1113,'参考（不要动）'!D:D,'参考（不要动）'!E:E)&lt;1,"无公益岗工资")</f>
        <v>#N/A</v>
      </c>
      <c r="AJ1113" t="e">
        <f ca="1">IF(_xlfn.XLOOKUP(D1113,'参考（不要动）'!G:G,'参考（不要动）'!H:H)&lt;1,"无其他工资")</f>
        <v>#NAME?</v>
      </c>
      <c r="AK1113" t="e">
        <f>IF(_xlfn.XLOOKUP(D1113,'参考（不要动）'!J:J,'参考（不要动）'!K:K)&lt;1,"无低保金")</f>
        <v>#N/A</v>
      </c>
      <c r="AL1113" t="e">
        <f>IF(_xlfn.XLOOKUP(D1113,'参考（不要动）'!M:M,'参考（不要动）'!N:N)&lt;1,"无五保金")</f>
        <v>#N/A</v>
      </c>
      <c r="AM1113" t="e">
        <f>IF(_xlfn.XLOOKUP(D1113,'参考（不要动）'!P:P,'参考（不要动）'!Q:Q)&lt;1,"无产业奖励2000元")</f>
        <v>#N/A</v>
      </c>
      <c r="AN1113" t="e">
        <f>_xlfn.XLOOKUP(D1113,'参考（不要动）'!S:S,'参考（不要动）'!W:W)</f>
        <v>#N/A</v>
      </c>
      <c r="AO1113" t="str">
        <f t="shared" si="178"/>
        <v>合格</v>
      </c>
      <c r="AP1113" s="31">
        <f t="shared" si="179"/>
        <v>0.29411764705882398</v>
      </c>
      <c r="AQ1113" s="31" t="str">
        <f t="shared" si="170"/>
        <v>合格</v>
      </c>
    </row>
    <row r="1114" spans="1:43" ht="15">
      <c r="A1114" s="18">
        <v>1112</v>
      </c>
      <c r="B1114" s="19" t="s">
        <v>4443</v>
      </c>
      <c r="C1114" s="19" t="s">
        <v>4641</v>
      </c>
      <c r="D1114" s="19" t="s">
        <v>4642</v>
      </c>
      <c r="E1114" s="19" t="s">
        <v>4643</v>
      </c>
      <c r="F1114" s="19" t="s">
        <v>4644</v>
      </c>
      <c r="G1114" s="51" t="s">
        <v>4645</v>
      </c>
      <c r="H1114" s="19">
        <v>1</v>
      </c>
      <c r="I1114" s="19">
        <v>1</v>
      </c>
      <c r="J1114" s="19" t="s">
        <v>47</v>
      </c>
      <c r="K1114" s="19">
        <f t="shared" si="171"/>
        <v>17510</v>
      </c>
      <c r="L1114" s="22">
        <v>8760</v>
      </c>
      <c r="M1114" s="22">
        <v>8750</v>
      </c>
      <c r="N1114" s="22">
        <v>0</v>
      </c>
      <c r="O1114" s="19">
        <f t="shared" si="172"/>
        <v>7930.98</v>
      </c>
      <c r="P1114" s="19"/>
      <c r="Q1114" s="19"/>
      <c r="R1114" s="19"/>
      <c r="S1114" s="19"/>
      <c r="T1114" s="19"/>
      <c r="U1114" s="19"/>
      <c r="V1114" s="19"/>
      <c r="W1114" s="22">
        <v>7930.98</v>
      </c>
      <c r="X1114" s="22">
        <v>16358</v>
      </c>
      <c r="Y1114" s="19">
        <f t="shared" si="173"/>
        <v>5470</v>
      </c>
      <c r="Z1114" s="22">
        <v>5470</v>
      </c>
      <c r="AA1114" s="22"/>
      <c r="AB1114" s="19">
        <f t="shared" si="174"/>
        <v>41798.980000000003</v>
      </c>
      <c r="AC1114" s="19">
        <f t="shared" si="175"/>
        <v>36328.980000000003</v>
      </c>
      <c r="AD1114" s="19">
        <f t="shared" si="176"/>
        <v>36328.980000000003</v>
      </c>
      <c r="AE1114" s="19" t="s">
        <v>48</v>
      </c>
      <c r="AF1114" s="25">
        <v>27557.31</v>
      </c>
      <c r="AG1114" s="32">
        <f t="shared" si="177"/>
        <v>0.31830646750354102</v>
      </c>
      <c r="AH1114" t="e">
        <f ca="1">IF(_xlfn.XLOOKUP(D1114,'参考（不要动）'!A:A,'参考（不要动）'!B:B)&lt;1,"无养老金")</f>
        <v>#NAME?</v>
      </c>
      <c r="AI1114" t="b">
        <f>IF(_xlfn.XLOOKUP(D1114,'参考（不要动）'!D:D,'参考（不要动）'!E:E)&lt;1,"无公益岗工资")</f>
        <v>0</v>
      </c>
      <c r="AJ1114" t="e">
        <f ca="1">IF(_xlfn.XLOOKUP(D1114,'参考（不要动）'!G:G,'参考（不要动）'!H:H)&lt;1,"无其他工资")</f>
        <v>#NAME?</v>
      </c>
      <c r="AK1114" t="e">
        <f>IF(_xlfn.XLOOKUP(D1114,'参考（不要动）'!J:J,'参考（不要动）'!K:K)&lt;1,"无低保金")</f>
        <v>#N/A</v>
      </c>
      <c r="AL1114" t="e">
        <f>IF(_xlfn.XLOOKUP(D1114,'参考（不要动）'!M:M,'参考（不要动）'!N:N)&lt;1,"无五保金")</f>
        <v>#N/A</v>
      </c>
      <c r="AM1114" t="e">
        <f>IF(_xlfn.XLOOKUP(D1114,'参考（不要动）'!P:P,'参考（不要动）'!Q:Q)&lt;1,"无产业奖励2000元")</f>
        <v>#N/A</v>
      </c>
      <c r="AN1114" t="e">
        <f>_xlfn.XLOOKUP(D1114,'参考（不要动）'!S:S,'参考（不要动）'!W:W)</f>
        <v>#N/A</v>
      </c>
      <c r="AO1114" t="str">
        <f t="shared" si="178"/>
        <v>合格</v>
      </c>
      <c r="AP1114" s="31">
        <f t="shared" si="179"/>
        <v>0.33439295757427601</v>
      </c>
      <c r="AQ1114" s="31" t="str">
        <f t="shared" si="170"/>
        <v>合格</v>
      </c>
    </row>
    <row r="1115" spans="1:43" ht="15">
      <c r="A1115" s="18">
        <v>1113</v>
      </c>
      <c r="B1115" s="19" t="s">
        <v>4443</v>
      </c>
      <c r="C1115" s="19" t="s">
        <v>4646</v>
      </c>
      <c r="D1115" s="19" t="s">
        <v>4647</v>
      </c>
      <c r="E1115" s="19" t="s">
        <v>4648</v>
      </c>
      <c r="F1115" s="19" t="s">
        <v>4649</v>
      </c>
      <c r="G1115" s="51" t="s">
        <v>4646</v>
      </c>
      <c r="H1115" s="19">
        <v>1</v>
      </c>
      <c r="I1115" s="19">
        <v>1</v>
      </c>
      <c r="J1115" s="19" t="s">
        <v>47</v>
      </c>
      <c r="K1115" s="19">
        <f t="shared" si="171"/>
        <v>0</v>
      </c>
      <c r="L1115" s="19"/>
      <c r="M1115" s="22">
        <v>0</v>
      </c>
      <c r="N1115" s="22">
        <v>12000</v>
      </c>
      <c r="O1115" s="19">
        <f t="shared" si="172"/>
        <v>11743.99</v>
      </c>
      <c r="P1115" s="19"/>
      <c r="Q1115" s="19">
        <v>2270</v>
      </c>
      <c r="R1115" s="22">
        <v>1920</v>
      </c>
      <c r="S1115" s="19"/>
      <c r="T1115" s="19"/>
      <c r="U1115" s="19"/>
      <c r="V1115" s="19"/>
      <c r="W1115" s="22">
        <v>7553.99</v>
      </c>
      <c r="X1115" s="22">
        <v>0</v>
      </c>
      <c r="Y1115" s="19">
        <f t="shared" si="173"/>
        <v>0</v>
      </c>
      <c r="Z1115" s="22">
        <v>0</v>
      </c>
      <c r="AA1115" s="22"/>
      <c r="AB1115" s="19">
        <f t="shared" si="174"/>
        <v>23743.99</v>
      </c>
      <c r="AC1115" s="19">
        <f t="shared" si="175"/>
        <v>23743.99</v>
      </c>
      <c r="AD1115" s="19">
        <f t="shared" si="176"/>
        <v>23743.99</v>
      </c>
      <c r="AE1115" s="19" t="s">
        <v>48</v>
      </c>
      <c r="AF1115" s="25">
        <v>21412</v>
      </c>
      <c r="AG1115" s="30">
        <f t="shared" si="177"/>
        <v>0.10891042406127401</v>
      </c>
      <c r="AH1115" t="e">
        <f ca="1">IF(_xlfn.XLOOKUP(D1115,'参考（不要动）'!A:A,'参考（不要动）'!B:B)&lt;1,"无养老金")</f>
        <v>#NAME?</v>
      </c>
      <c r="AI1115" t="e">
        <f>IF(_xlfn.XLOOKUP(D1115,'参考（不要动）'!D:D,'参考（不要动）'!E:E)&lt;1,"无公益岗工资")</f>
        <v>#N/A</v>
      </c>
      <c r="AJ1115" t="e">
        <f ca="1">IF(_xlfn.XLOOKUP(D1115,'参考（不要动）'!G:G,'参考（不要动）'!H:H)&lt;1,"无其他工资")</f>
        <v>#NAME?</v>
      </c>
      <c r="AK1115" t="e">
        <f>IF(_xlfn.XLOOKUP(D1115,'参考（不要动）'!J:J,'参考（不要动）'!K:K)&lt;1,"无低保金")</f>
        <v>#N/A</v>
      </c>
      <c r="AL1115" t="b">
        <f>IF(_xlfn.XLOOKUP(D1115,'参考（不要动）'!M:M,'参考（不要动）'!N:N)&lt;1,"无五保金")</f>
        <v>0</v>
      </c>
      <c r="AM1115" t="e">
        <f>IF(_xlfn.XLOOKUP(D1115,'参考（不要动）'!P:P,'参考（不要动）'!Q:Q)&lt;1,"无产业奖励2000元")</f>
        <v>#N/A</v>
      </c>
      <c r="AN1115" t="e">
        <f>_xlfn.XLOOKUP(D1115,'参考（不要动）'!S:S,'参考（不要动）'!W:W)</f>
        <v>#N/A</v>
      </c>
      <c r="AO1115" t="str">
        <f t="shared" si="178"/>
        <v>合格</v>
      </c>
      <c r="AP1115" s="31" t="e">
        <f t="shared" si="179"/>
        <v>#DIV/0!</v>
      </c>
      <c r="AQ1115" s="31" t="e">
        <f t="shared" si="170"/>
        <v>#DIV/0!</v>
      </c>
    </row>
    <row r="1116" spans="1:43" ht="15">
      <c r="A1116" s="18">
        <v>1114</v>
      </c>
      <c r="B1116" s="19" t="s">
        <v>4443</v>
      </c>
      <c r="C1116" s="19" t="s">
        <v>4650</v>
      </c>
      <c r="D1116" s="19" t="s">
        <v>4651</v>
      </c>
      <c r="E1116" s="19" t="s">
        <v>4652</v>
      </c>
      <c r="F1116" s="19" t="s">
        <v>4653</v>
      </c>
      <c r="G1116" s="51" t="s">
        <v>4650</v>
      </c>
      <c r="H1116" s="19">
        <v>2</v>
      </c>
      <c r="I1116" s="19">
        <v>2</v>
      </c>
      <c r="J1116" s="19" t="s">
        <v>47</v>
      </c>
      <c r="K1116" s="19">
        <f t="shared" si="171"/>
        <v>0</v>
      </c>
      <c r="L1116" s="19"/>
      <c r="M1116" s="22">
        <v>0</v>
      </c>
      <c r="N1116" s="22">
        <v>63000</v>
      </c>
      <c r="O1116" s="19">
        <f t="shared" si="172"/>
        <v>9216.74</v>
      </c>
      <c r="P1116" s="19"/>
      <c r="Q1116" s="19"/>
      <c r="R1116" s="22">
        <v>3840</v>
      </c>
      <c r="S1116" s="19"/>
      <c r="T1116" s="19"/>
      <c r="U1116" s="19"/>
      <c r="V1116" s="19"/>
      <c r="W1116" s="22">
        <v>5376.74</v>
      </c>
      <c r="X1116" s="22">
        <v>0</v>
      </c>
      <c r="Y1116" s="19">
        <f t="shared" si="173"/>
        <v>0</v>
      </c>
      <c r="Z1116" s="22"/>
      <c r="AA1116" s="22"/>
      <c r="AB1116" s="19">
        <f t="shared" si="174"/>
        <v>72216.740000000005</v>
      </c>
      <c r="AC1116" s="19">
        <f t="shared" si="175"/>
        <v>72216.740000000005</v>
      </c>
      <c r="AD1116" s="19">
        <f t="shared" si="176"/>
        <v>36108.370000000003</v>
      </c>
      <c r="AE1116" s="19" t="s">
        <v>48</v>
      </c>
      <c r="AF1116" s="25">
        <v>28348.5</v>
      </c>
      <c r="AG1116" s="32">
        <f t="shared" si="177"/>
        <v>0.27373123798437299</v>
      </c>
      <c r="AH1116" t="e">
        <f ca="1">IF(_xlfn.XLOOKUP(D1116,'参考（不要动）'!A:A,'参考（不要动）'!B:B)&lt;1,"无养老金")</f>
        <v>#NAME?</v>
      </c>
      <c r="AI1116" t="e">
        <f>IF(_xlfn.XLOOKUP(D1116,'参考（不要动）'!D:D,'参考（不要动）'!E:E)&lt;1,"无公益岗工资")</f>
        <v>#N/A</v>
      </c>
      <c r="AJ1116" t="e">
        <f ca="1">IF(_xlfn.XLOOKUP(D1116,'参考（不要动）'!G:G,'参考（不要动）'!H:H)&lt;1,"无其他工资")</f>
        <v>#NAME?</v>
      </c>
      <c r="AK1116" t="e">
        <f>IF(_xlfn.XLOOKUP(D1116,'参考（不要动）'!J:J,'参考（不要动）'!K:K)&lt;1,"无低保金")</f>
        <v>#N/A</v>
      </c>
      <c r="AL1116" t="e">
        <f>IF(_xlfn.XLOOKUP(D1116,'参考（不要动）'!M:M,'参考（不要动）'!N:N)&lt;1,"无五保金")</f>
        <v>#N/A</v>
      </c>
      <c r="AM1116" t="e">
        <f>IF(_xlfn.XLOOKUP(D1116,'参考（不要动）'!P:P,'参考（不要动）'!Q:Q)&lt;1,"无产业奖励2000元")</f>
        <v>#N/A</v>
      </c>
      <c r="AN1116" t="e">
        <f>_xlfn.XLOOKUP(D1116,'参考（不要动）'!S:S,'参考（不要动）'!W:W)</f>
        <v>#N/A</v>
      </c>
      <c r="AO1116" t="str">
        <f t="shared" si="178"/>
        <v>合格</v>
      </c>
      <c r="AP1116" s="31" t="e">
        <f t="shared" si="179"/>
        <v>#DIV/0!</v>
      </c>
      <c r="AQ1116" s="31" t="e">
        <f t="shared" si="170"/>
        <v>#DIV/0!</v>
      </c>
    </row>
    <row r="1117" spans="1:43" ht="15">
      <c r="A1117" s="18">
        <v>1115</v>
      </c>
      <c r="B1117" s="19" t="s">
        <v>4443</v>
      </c>
      <c r="C1117" s="19" t="s">
        <v>4654</v>
      </c>
      <c r="D1117" s="19" t="s">
        <v>4655</v>
      </c>
      <c r="E1117" s="19" t="s">
        <v>4656</v>
      </c>
      <c r="F1117" s="19" t="s">
        <v>4657</v>
      </c>
      <c r="G1117" s="51" t="s">
        <v>4658</v>
      </c>
      <c r="H1117" s="19">
        <v>1</v>
      </c>
      <c r="I1117" s="19">
        <v>1</v>
      </c>
      <c r="J1117" s="19" t="s">
        <v>47</v>
      </c>
      <c r="K1117" s="19">
        <f t="shared" si="171"/>
        <v>0</v>
      </c>
      <c r="L1117" s="19"/>
      <c r="M1117" s="22">
        <v>0</v>
      </c>
      <c r="N1117" s="22">
        <v>3870</v>
      </c>
      <c r="O1117" s="19">
        <f t="shared" si="172"/>
        <v>22803.14</v>
      </c>
      <c r="P1117" s="22">
        <v>4200</v>
      </c>
      <c r="Q1117" s="19">
        <v>4415</v>
      </c>
      <c r="R1117" s="22">
        <v>1920</v>
      </c>
      <c r="S1117" s="19"/>
      <c r="T1117" s="19"/>
      <c r="U1117" s="19"/>
      <c r="V1117" s="19"/>
      <c r="W1117" s="22">
        <v>12268.14</v>
      </c>
      <c r="X1117" s="22">
        <v>4000</v>
      </c>
      <c r="Y1117" s="19">
        <f t="shared" si="173"/>
        <v>2000</v>
      </c>
      <c r="Z1117" s="22">
        <v>2000</v>
      </c>
      <c r="AA1117" s="22"/>
      <c r="AB1117" s="19">
        <f t="shared" si="174"/>
        <v>30673.14</v>
      </c>
      <c r="AC1117" s="19">
        <f t="shared" si="175"/>
        <v>28673.14</v>
      </c>
      <c r="AD1117" s="19">
        <f t="shared" si="176"/>
        <v>28673.14</v>
      </c>
      <c r="AE1117" s="19" t="s">
        <v>48</v>
      </c>
      <c r="AF1117" s="25">
        <v>21570.21</v>
      </c>
      <c r="AG1117" s="32">
        <f t="shared" si="177"/>
        <v>0.32929350247401401</v>
      </c>
      <c r="AH1117" t="e">
        <f ca="1">IF(_xlfn.XLOOKUP(D1117,'参考（不要动）'!A:A,'参考（不要动）'!B:B)&lt;1,"无养老金")</f>
        <v>#NAME?</v>
      </c>
      <c r="AI1117" t="e">
        <f>IF(_xlfn.XLOOKUP(D1117,'参考（不要动）'!D:D,'参考（不要动）'!E:E)&lt;1,"无公益岗工资")</f>
        <v>#N/A</v>
      </c>
      <c r="AJ1117" t="e">
        <f ca="1">IF(_xlfn.XLOOKUP(D1117,'参考（不要动）'!G:G,'参考（不要动）'!H:H)&lt;1,"无其他工资")</f>
        <v>#NAME?</v>
      </c>
      <c r="AK1117" t="b">
        <f>IF(_xlfn.XLOOKUP(D1117,'参考（不要动）'!J:J,'参考（不要动）'!K:K)&lt;1,"无低保金")</f>
        <v>0</v>
      </c>
      <c r="AL1117" t="e">
        <f>IF(_xlfn.XLOOKUP(D1117,'参考（不要动）'!M:M,'参考（不要动）'!N:N)&lt;1,"无五保金")</f>
        <v>#N/A</v>
      </c>
      <c r="AM1117" t="e">
        <f>IF(_xlfn.XLOOKUP(D1117,'参考（不要动）'!P:P,'参考（不要动）'!Q:Q)&lt;1,"无产业奖励2000元")</f>
        <v>#N/A</v>
      </c>
      <c r="AN1117" t="e">
        <f>_xlfn.XLOOKUP(D1117,'参考（不要动）'!S:S,'参考（不要动）'!W:W)</f>
        <v>#N/A</v>
      </c>
      <c r="AO1117" t="str">
        <f t="shared" si="178"/>
        <v>合格</v>
      </c>
      <c r="AP1117" s="31">
        <f t="shared" si="179"/>
        <v>0.5</v>
      </c>
      <c r="AQ1117" s="31" t="str">
        <f t="shared" si="170"/>
        <v>合格</v>
      </c>
    </row>
    <row r="1118" spans="1:43" ht="15">
      <c r="A1118" s="18">
        <v>1116</v>
      </c>
      <c r="B1118" s="19" t="s">
        <v>4443</v>
      </c>
      <c r="C1118" s="19" t="s">
        <v>4659</v>
      </c>
      <c r="D1118" s="19" t="s">
        <v>4660</v>
      </c>
      <c r="E1118" s="19" t="s">
        <v>4661</v>
      </c>
      <c r="F1118" s="19" t="s">
        <v>4662</v>
      </c>
      <c r="G1118" s="51" t="s">
        <v>4659</v>
      </c>
      <c r="H1118" s="19">
        <v>2</v>
      </c>
      <c r="I1118" s="19">
        <v>2</v>
      </c>
      <c r="J1118" s="19" t="s">
        <v>47</v>
      </c>
      <c r="K1118" s="19">
        <f t="shared" si="171"/>
        <v>50000</v>
      </c>
      <c r="L1118" s="19"/>
      <c r="M1118" s="22">
        <v>50000</v>
      </c>
      <c r="N1118" s="22">
        <v>0</v>
      </c>
      <c r="O1118" s="19">
        <f t="shared" si="172"/>
        <v>10842.08</v>
      </c>
      <c r="P1118" s="22">
        <v>4200</v>
      </c>
      <c r="Q1118" s="19">
        <v>4415</v>
      </c>
      <c r="R1118" s="19"/>
      <c r="S1118" s="19"/>
      <c r="T1118" s="19"/>
      <c r="U1118" s="19"/>
      <c r="V1118" s="19"/>
      <c r="W1118" s="22">
        <v>2227.08</v>
      </c>
      <c r="X1118" s="22">
        <v>65500</v>
      </c>
      <c r="Y1118" s="19">
        <f t="shared" si="173"/>
        <v>27000</v>
      </c>
      <c r="Z1118" s="22">
        <v>27000</v>
      </c>
      <c r="AA1118" s="22"/>
      <c r="AB1118" s="19">
        <f t="shared" si="174"/>
        <v>126342.08</v>
      </c>
      <c r="AC1118" s="19">
        <f t="shared" si="175"/>
        <v>99342.080000000002</v>
      </c>
      <c r="AD1118" s="19">
        <f t="shared" si="176"/>
        <v>49671.040000000001</v>
      </c>
      <c r="AE1118" s="19" t="s">
        <v>48</v>
      </c>
      <c r="AF1118" s="25">
        <v>31664.49</v>
      </c>
      <c r="AG1118" s="32">
        <f t="shared" si="177"/>
        <v>0.56866698310947095</v>
      </c>
      <c r="AH1118" t="e">
        <f ca="1">IF(_xlfn.XLOOKUP(D1118,'参考（不要动）'!A:A,'参考（不要动）'!B:B)&lt;1,"无养老金")</f>
        <v>#NAME?</v>
      </c>
      <c r="AI1118" t="e">
        <f>IF(_xlfn.XLOOKUP(D1118,'参考（不要动）'!D:D,'参考（不要动）'!E:E)&lt;1,"无公益岗工资")</f>
        <v>#N/A</v>
      </c>
      <c r="AJ1118" t="e">
        <f ca="1">IF(_xlfn.XLOOKUP(D1118,'参考（不要动）'!G:G,'参考（不要动）'!H:H)&lt;1,"无其他工资")</f>
        <v>#NAME?</v>
      </c>
      <c r="AK1118" t="b">
        <f>IF(_xlfn.XLOOKUP(D1118,'参考（不要动）'!J:J,'参考（不要动）'!K:K)&lt;1,"无低保金")</f>
        <v>0</v>
      </c>
      <c r="AL1118" t="e">
        <f>IF(_xlfn.XLOOKUP(D1118,'参考（不要动）'!M:M,'参考（不要动）'!N:N)&lt;1,"无五保金")</f>
        <v>#N/A</v>
      </c>
      <c r="AM1118" t="e">
        <f>IF(_xlfn.XLOOKUP(D1118,'参考（不要动）'!P:P,'参考（不要动）'!Q:Q)&lt;1,"无产业奖励2000元")</f>
        <v>#N/A</v>
      </c>
      <c r="AN1118" t="e">
        <f>_xlfn.XLOOKUP(D1118,'参考（不要动）'!S:S,'参考（不要动）'!W:W)</f>
        <v>#N/A</v>
      </c>
      <c r="AO1118" t="str">
        <f t="shared" si="178"/>
        <v>合格</v>
      </c>
      <c r="AP1118" s="31">
        <f t="shared" si="179"/>
        <v>0.41221374045801501</v>
      </c>
      <c r="AQ1118" s="31" t="str">
        <f t="shared" si="170"/>
        <v>合格</v>
      </c>
    </row>
    <row r="1119" spans="1:43" ht="15">
      <c r="A1119" s="18">
        <v>1117</v>
      </c>
      <c r="B1119" s="19" t="s">
        <v>4443</v>
      </c>
      <c r="C1119" s="19" t="s">
        <v>4663</v>
      </c>
      <c r="D1119" s="19" t="s">
        <v>4664</v>
      </c>
      <c r="E1119" s="19" t="s">
        <v>4665</v>
      </c>
      <c r="F1119" s="19" t="s">
        <v>4666</v>
      </c>
      <c r="G1119" s="51" t="s">
        <v>4667</v>
      </c>
      <c r="H1119" s="19">
        <v>1</v>
      </c>
      <c r="I1119" s="19">
        <v>1</v>
      </c>
      <c r="J1119" s="19" t="s">
        <v>47</v>
      </c>
      <c r="K1119" s="19">
        <f t="shared" si="171"/>
        <v>8760</v>
      </c>
      <c r="L1119" s="19"/>
      <c r="M1119" s="22">
        <v>8760</v>
      </c>
      <c r="N1119" s="22">
        <v>7000</v>
      </c>
      <c r="O1119" s="19">
        <f t="shared" si="172"/>
        <v>13772.16</v>
      </c>
      <c r="P1119" s="19"/>
      <c r="Q1119" s="19">
        <v>1580</v>
      </c>
      <c r="R1119" s="22">
        <v>1920</v>
      </c>
      <c r="S1119" s="19"/>
      <c r="T1119" s="19"/>
      <c r="U1119" s="19"/>
      <c r="V1119" s="19"/>
      <c r="W1119" s="22">
        <v>10272.16</v>
      </c>
      <c r="X1119" s="22">
        <v>10000</v>
      </c>
      <c r="Y1119" s="19">
        <f t="shared" si="173"/>
        <v>3000</v>
      </c>
      <c r="Z1119" s="22">
        <v>3000</v>
      </c>
      <c r="AA1119" s="22"/>
      <c r="AB1119" s="19">
        <f t="shared" si="174"/>
        <v>39532.160000000003</v>
      </c>
      <c r="AC1119" s="19">
        <f t="shared" si="175"/>
        <v>36532.160000000003</v>
      </c>
      <c r="AD1119" s="19">
        <f t="shared" si="176"/>
        <v>36532.160000000003</v>
      </c>
      <c r="AE1119" s="19" t="s">
        <v>48</v>
      </c>
      <c r="AF1119" s="25">
        <v>34342.050000000003</v>
      </c>
      <c r="AG1119" s="31">
        <f t="shared" si="177"/>
        <v>6.3773420631558095E-2</v>
      </c>
      <c r="AH1119" t="e">
        <f ca="1">IF(_xlfn.XLOOKUP(D1119,'参考（不要动）'!A:A,'参考（不要动）'!B:B)&lt;1,"无养老金")</f>
        <v>#NAME?</v>
      </c>
      <c r="AI1119" t="e">
        <f>IF(_xlfn.XLOOKUP(D1119,'参考（不要动）'!D:D,'参考（不要动）'!E:E)&lt;1,"无公益岗工资")</f>
        <v>#N/A</v>
      </c>
      <c r="AJ1119" t="e">
        <f ca="1">IF(_xlfn.XLOOKUP(D1119,'参考（不要动）'!G:G,'参考（不要动）'!H:H)&lt;1,"无其他工资")</f>
        <v>#NAME?</v>
      </c>
      <c r="AK1119" t="e">
        <f>IF(_xlfn.XLOOKUP(D1119,'参考（不要动）'!J:J,'参考（不要动）'!K:K)&lt;1,"无低保金")</f>
        <v>#N/A</v>
      </c>
      <c r="AL1119" t="b">
        <f>IF(_xlfn.XLOOKUP(D1119,'参考（不要动）'!M:M,'参考（不要动）'!N:N)&lt;1,"无五保金")</f>
        <v>0</v>
      </c>
      <c r="AM1119" t="e">
        <f>IF(_xlfn.XLOOKUP(D1119,'参考（不要动）'!P:P,'参考（不要动）'!Q:Q)&lt;1,"无产业奖励2000元")</f>
        <v>#N/A</v>
      </c>
      <c r="AN1119" t="e">
        <f>_xlfn.XLOOKUP(D1119,'参考（不要动）'!S:S,'参考（不要动）'!W:W)</f>
        <v>#N/A</v>
      </c>
      <c r="AO1119" t="str">
        <f t="shared" si="178"/>
        <v>合格</v>
      </c>
      <c r="AP1119" s="31">
        <f t="shared" si="179"/>
        <v>0.3</v>
      </c>
      <c r="AQ1119" s="31" t="str">
        <f t="shared" si="170"/>
        <v>合格</v>
      </c>
    </row>
    <row r="1120" spans="1:43" ht="15">
      <c r="A1120" s="18">
        <v>1118</v>
      </c>
      <c r="B1120" s="19" t="s">
        <v>4443</v>
      </c>
      <c r="C1120" s="19" t="s">
        <v>4668</v>
      </c>
      <c r="D1120" s="19" t="s">
        <v>4669</v>
      </c>
      <c r="E1120" s="19" t="s">
        <v>4670</v>
      </c>
      <c r="F1120" s="19" t="s">
        <v>4671</v>
      </c>
      <c r="G1120" s="51" t="s">
        <v>4668</v>
      </c>
      <c r="H1120" s="19">
        <v>3</v>
      </c>
      <c r="I1120" s="19">
        <v>3</v>
      </c>
      <c r="J1120" s="19" t="s">
        <v>47</v>
      </c>
      <c r="K1120" s="19">
        <f t="shared" si="171"/>
        <v>50000</v>
      </c>
      <c r="L1120" s="19"/>
      <c r="M1120" s="22">
        <v>50000</v>
      </c>
      <c r="N1120" s="22">
        <v>2840</v>
      </c>
      <c r="O1120" s="19">
        <f t="shared" si="172"/>
        <v>27057.99</v>
      </c>
      <c r="P1120" s="22">
        <v>4200</v>
      </c>
      <c r="Q1120" s="19">
        <v>5415</v>
      </c>
      <c r="R1120" s="19"/>
      <c r="S1120" s="19"/>
      <c r="T1120" s="19"/>
      <c r="U1120" s="19"/>
      <c r="V1120" s="19">
        <v>1700</v>
      </c>
      <c r="W1120" s="22">
        <v>15742.99</v>
      </c>
      <c r="X1120" s="22">
        <v>13990</v>
      </c>
      <c r="Y1120" s="19">
        <f t="shared" si="173"/>
        <v>3000</v>
      </c>
      <c r="Z1120" s="22">
        <v>3000</v>
      </c>
      <c r="AA1120" s="22"/>
      <c r="AB1120" s="19">
        <f t="shared" si="174"/>
        <v>93887.99</v>
      </c>
      <c r="AC1120" s="19">
        <f t="shared" si="175"/>
        <v>90887.99</v>
      </c>
      <c r="AD1120" s="19">
        <f t="shared" si="176"/>
        <v>30295.996666666699</v>
      </c>
      <c r="AE1120" s="19" t="s">
        <v>48</v>
      </c>
      <c r="AF1120" s="25">
        <v>28321.05</v>
      </c>
      <c r="AG1120" s="31">
        <f t="shared" si="177"/>
        <v>6.9734231840510794E-2</v>
      </c>
      <c r="AH1120" t="e">
        <f ca="1">IF(_xlfn.XLOOKUP(D1120,'参考（不要动）'!A:A,'参考（不要动）'!B:B)&lt;1,"无养老金")</f>
        <v>#NAME?</v>
      </c>
      <c r="AI1120" t="e">
        <f>IF(_xlfn.XLOOKUP(D1120,'参考（不要动）'!D:D,'参考（不要动）'!E:E)&lt;1,"无公益岗工资")</f>
        <v>#N/A</v>
      </c>
      <c r="AJ1120" t="e">
        <f ca="1">IF(_xlfn.XLOOKUP(D1120,'参考（不要动）'!G:G,'参考（不要动）'!H:H)&lt;1,"无其他工资")</f>
        <v>#NAME?</v>
      </c>
      <c r="AK1120" t="b">
        <f>IF(_xlfn.XLOOKUP(D1120,'参考（不要动）'!J:J,'参考（不要动）'!K:K)&lt;1,"无低保金")</f>
        <v>0</v>
      </c>
      <c r="AL1120" t="e">
        <f>IF(_xlfn.XLOOKUP(D1120,'参考（不要动）'!M:M,'参考（不要动）'!N:N)&lt;1,"无五保金")</f>
        <v>#N/A</v>
      </c>
      <c r="AM1120" t="e">
        <f>IF(_xlfn.XLOOKUP(D1120,'参考（不要动）'!P:P,'参考（不要动）'!Q:Q)&lt;1,"无产业奖励2000元")</f>
        <v>#N/A</v>
      </c>
      <c r="AN1120">
        <v>0</v>
      </c>
      <c r="AO1120" t="str">
        <f t="shared" si="178"/>
        <v>合格</v>
      </c>
      <c r="AP1120" s="31">
        <f t="shared" si="179"/>
        <v>0.214438884917798</v>
      </c>
      <c r="AQ1120" s="31" t="str">
        <f t="shared" si="170"/>
        <v>合格</v>
      </c>
    </row>
    <row r="1121" spans="1:43" ht="15">
      <c r="A1121" s="18">
        <v>1119</v>
      </c>
      <c r="B1121" s="19" t="s">
        <v>4443</v>
      </c>
      <c r="C1121" s="19" t="s">
        <v>4672</v>
      </c>
      <c r="D1121" s="19" t="s">
        <v>4673</v>
      </c>
      <c r="E1121" s="19" t="s">
        <v>4674</v>
      </c>
      <c r="F1121" s="19" t="s">
        <v>4675</v>
      </c>
      <c r="G1121" s="51" t="s">
        <v>4676</v>
      </c>
      <c r="H1121" s="19">
        <v>2</v>
      </c>
      <c r="I1121" s="19">
        <v>2</v>
      </c>
      <c r="J1121" s="19" t="s">
        <v>47</v>
      </c>
      <c r="K1121" s="19">
        <f t="shared" si="171"/>
        <v>40000</v>
      </c>
      <c r="L1121" s="19"/>
      <c r="M1121" s="22">
        <v>40000</v>
      </c>
      <c r="N1121" s="22">
        <v>3440</v>
      </c>
      <c r="O1121" s="19">
        <f t="shared" si="172"/>
        <v>934.87</v>
      </c>
      <c r="P1121" s="19"/>
      <c r="Q1121" s="19"/>
      <c r="R1121" s="19"/>
      <c r="S1121" s="19"/>
      <c r="T1121" s="19"/>
      <c r="U1121" s="19"/>
      <c r="V1121" s="19"/>
      <c r="W1121" s="22">
        <v>934.87</v>
      </c>
      <c r="X1121" s="22">
        <v>0</v>
      </c>
      <c r="Y1121" s="19">
        <f t="shared" si="173"/>
        <v>0</v>
      </c>
      <c r="Z1121" s="22">
        <v>0</v>
      </c>
      <c r="AA1121" s="22"/>
      <c r="AB1121" s="19">
        <f t="shared" si="174"/>
        <v>44374.87</v>
      </c>
      <c r="AC1121" s="19">
        <f t="shared" si="175"/>
        <v>44374.87</v>
      </c>
      <c r="AD1121" s="19">
        <f t="shared" si="176"/>
        <v>22187.435000000001</v>
      </c>
      <c r="AE1121" s="19" t="s">
        <v>124</v>
      </c>
      <c r="AF1121" s="25">
        <v>18778.439999999999</v>
      </c>
      <c r="AG1121" s="30">
        <f t="shared" si="177"/>
        <v>0.18153771026773299</v>
      </c>
      <c r="AH1121" t="e">
        <f ca="1">IF(_xlfn.XLOOKUP(D1121,'参考（不要动）'!A:A,'参考（不要动）'!B:B)&lt;1,"无养老金")</f>
        <v>#NAME?</v>
      </c>
      <c r="AI1121" t="e">
        <f>IF(_xlfn.XLOOKUP(D1121,'参考（不要动）'!D:D,'参考（不要动）'!E:E)&lt;1,"无公益岗工资")</f>
        <v>#N/A</v>
      </c>
      <c r="AJ1121" t="e">
        <f ca="1">IF(_xlfn.XLOOKUP(D1121,'参考（不要动）'!G:G,'参考（不要动）'!H:H)&lt;1,"无其他工资")</f>
        <v>#NAME?</v>
      </c>
      <c r="AK1121" t="e">
        <f>IF(_xlfn.XLOOKUP(D1121,'参考（不要动）'!J:J,'参考（不要动）'!K:K)&lt;1,"无低保金")</f>
        <v>#N/A</v>
      </c>
      <c r="AL1121" t="e">
        <f>IF(_xlfn.XLOOKUP(D1121,'参考（不要动）'!M:M,'参考（不要动）'!N:N)&lt;1,"无五保金")</f>
        <v>#N/A</v>
      </c>
      <c r="AM1121" t="e">
        <f>IF(_xlfn.XLOOKUP(D1121,'参考（不要动）'!P:P,'参考（不要动）'!Q:Q)&lt;1,"无产业奖励2000元")</f>
        <v>#N/A</v>
      </c>
      <c r="AN1121" t="e">
        <f>_xlfn.XLOOKUP(D1121,'参考（不要动）'!S:S,'参考（不要动）'!W:W)</f>
        <v>#N/A</v>
      </c>
      <c r="AO1121" t="str">
        <f t="shared" si="178"/>
        <v>合格</v>
      </c>
      <c r="AP1121" s="31" t="e">
        <f t="shared" si="179"/>
        <v>#DIV/0!</v>
      </c>
      <c r="AQ1121" s="31" t="e">
        <f t="shared" si="170"/>
        <v>#DIV/0!</v>
      </c>
    </row>
    <row r="1122" spans="1:43" ht="15">
      <c r="A1122" s="18">
        <v>1120</v>
      </c>
      <c r="B1122" s="19" t="s">
        <v>4443</v>
      </c>
      <c r="C1122" s="19" t="s">
        <v>4677</v>
      </c>
      <c r="D1122" s="19" t="s">
        <v>4678</v>
      </c>
      <c r="E1122" s="19" t="s">
        <v>4679</v>
      </c>
      <c r="F1122" s="19" t="s">
        <v>4680</v>
      </c>
      <c r="G1122" s="51" t="s">
        <v>4677</v>
      </c>
      <c r="H1122" s="19">
        <v>2</v>
      </c>
      <c r="I1122" s="19">
        <v>2</v>
      </c>
      <c r="J1122" s="19" t="s">
        <v>47</v>
      </c>
      <c r="K1122" s="19">
        <f t="shared" si="171"/>
        <v>0</v>
      </c>
      <c r="L1122" s="19"/>
      <c r="M1122" s="22">
        <v>0</v>
      </c>
      <c r="N1122" s="22">
        <v>0</v>
      </c>
      <c r="O1122" s="19">
        <f t="shared" si="172"/>
        <v>7182.96</v>
      </c>
      <c r="P1122" s="22">
        <v>4200</v>
      </c>
      <c r="Q1122" s="19">
        <v>2145</v>
      </c>
      <c r="R1122" s="19"/>
      <c r="S1122" s="19"/>
      <c r="T1122" s="19"/>
      <c r="U1122" s="19"/>
      <c r="V1122" s="19"/>
      <c r="W1122" s="22">
        <v>837.96</v>
      </c>
      <c r="X1122" s="22">
        <v>74400</v>
      </c>
      <c r="Y1122" s="19">
        <f t="shared" si="173"/>
        <v>28000</v>
      </c>
      <c r="Z1122" s="22">
        <v>28000</v>
      </c>
      <c r="AA1122" s="22"/>
      <c r="AB1122" s="19">
        <f t="shared" si="174"/>
        <v>81582.960000000006</v>
      </c>
      <c r="AC1122" s="19">
        <f t="shared" si="175"/>
        <v>53582.96</v>
      </c>
      <c r="AD1122" s="19">
        <f t="shared" si="176"/>
        <v>26791.48</v>
      </c>
      <c r="AE1122" s="19" t="s">
        <v>124</v>
      </c>
      <c r="AF1122" s="25">
        <v>22254.93</v>
      </c>
      <c r="AG1122" s="32">
        <f t="shared" si="177"/>
        <v>0.203844721147179</v>
      </c>
      <c r="AH1122" t="e">
        <f ca="1">IF(_xlfn.XLOOKUP(D1122,'参考（不要动）'!A:A,'参考（不要动）'!B:B)&lt;1,"无养老金")</f>
        <v>#NAME?</v>
      </c>
      <c r="AI1122" t="e">
        <f>IF(_xlfn.XLOOKUP(D1122,'参考（不要动）'!D:D,'参考（不要动）'!E:E)&lt;1,"无公益岗工资")</f>
        <v>#N/A</v>
      </c>
      <c r="AJ1122" t="e">
        <f ca="1">IF(_xlfn.XLOOKUP(D1122,'参考（不要动）'!G:G,'参考（不要动）'!H:H)&lt;1,"无其他工资")</f>
        <v>#NAME?</v>
      </c>
      <c r="AK1122" t="b">
        <f>IF(_xlfn.XLOOKUP(D1122,'参考（不要动）'!J:J,'参考（不要动）'!K:K)&lt;1,"无低保金")</f>
        <v>0</v>
      </c>
      <c r="AL1122" t="e">
        <f>IF(_xlfn.XLOOKUP(D1122,'参考（不要动）'!M:M,'参考（不要动）'!N:N)&lt;1,"无五保金")</f>
        <v>#N/A</v>
      </c>
      <c r="AM1122" t="e">
        <f>IF(_xlfn.XLOOKUP(D1122,'参考（不要动）'!P:P,'参考（不要动）'!Q:Q)&lt;1,"无产业奖励2000元")</f>
        <v>#N/A</v>
      </c>
      <c r="AN1122" t="e">
        <f>_xlfn.XLOOKUP(D1122,'参考（不要动）'!S:S,'参考（不要动）'!W:W)</f>
        <v>#N/A</v>
      </c>
      <c r="AO1122" t="str">
        <f t="shared" si="178"/>
        <v>合格</v>
      </c>
      <c r="AP1122" s="31">
        <f t="shared" si="179"/>
        <v>0.37634408602150499</v>
      </c>
      <c r="AQ1122" s="31" t="str">
        <f t="shared" si="170"/>
        <v>合格</v>
      </c>
    </row>
    <row r="1123" spans="1:43" ht="15">
      <c r="A1123" s="18">
        <v>1121</v>
      </c>
      <c r="B1123" s="19" t="s">
        <v>4681</v>
      </c>
      <c r="C1123" s="19" t="s">
        <v>4682</v>
      </c>
      <c r="D1123" s="19" t="s">
        <v>4683</v>
      </c>
      <c r="E1123" s="19" t="s">
        <v>4684</v>
      </c>
      <c r="F1123" s="19" t="s">
        <v>4685</v>
      </c>
      <c r="G1123" s="51" t="s">
        <v>4682</v>
      </c>
      <c r="H1123" s="19">
        <v>2</v>
      </c>
      <c r="I1123" s="19">
        <v>2</v>
      </c>
      <c r="J1123" s="19" t="s">
        <v>47</v>
      </c>
      <c r="K1123" s="19">
        <f t="shared" si="171"/>
        <v>0</v>
      </c>
      <c r="L1123" s="19"/>
      <c r="M1123" s="19"/>
      <c r="N1123" s="19">
        <v>15000</v>
      </c>
      <c r="O1123" s="19">
        <f t="shared" si="172"/>
        <v>6509.11</v>
      </c>
      <c r="P1123" s="19"/>
      <c r="Q1123" s="19"/>
      <c r="R1123" s="19">
        <v>3454</v>
      </c>
      <c r="S1123" s="19"/>
      <c r="T1123" s="19"/>
      <c r="U1123" s="19"/>
      <c r="V1123" s="19"/>
      <c r="W1123" s="19">
        <v>3055.11</v>
      </c>
      <c r="X1123" s="19">
        <v>12000</v>
      </c>
      <c r="Y1123" s="19">
        <f t="shared" si="173"/>
        <v>5000</v>
      </c>
      <c r="Z1123" s="19">
        <v>5000</v>
      </c>
      <c r="AA1123" s="19"/>
      <c r="AB1123" s="19">
        <f t="shared" si="174"/>
        <v>33509.11</v>
      </c>
      <c r="AC1123" s="19">
        <f t="shared" si="175"/>
        <v>28509.11</v>
      </c>
      <c r="AD1123" s="19">
        <f t="shared" si="176"/>
        <v>14254.555</v>
      </c>
      <c r="AE1123" s="19" t="s">
        <v>53</v>
      </c>
      <c r="AF1123" s="25">
        <v>13701.12</v>
      </c>
      <c r="AG1123" s="31">
        <f t="shared" si="177"/>
        <v>4.0393413093236102E-2</v>
      </c>
      <c r="AH1123" t="e">
        <f ca="1">IF(_xlfn.XLOOKUP(D1123,'参考（不要动）'!A:A,'参考（不要动）'!B:B)&lt;1,"无养老金")</f>
        <v>#NAME?</v>
      </c>
      <c r="AI1123" t="e">
        <f>IF(_xlfn.XLOOKUP(D1123,'参考（不要动）'!D:D,'参考（不要动）'!E:E)&lt;1,"无公益岗工资")</f>
        <v>#N/A</v>
      </c>
      <c r="AJ1123" t="e">
        <f ca="1">IF(_xlfn.XLOOKUP(D1123,'参考（不要动）'!G:G,'参考（不要动）'!H:H)&lt;1,"无其他工资")</f>
        <v>#NAME?</v>
      </c>
      <c r="AK1123" t="e">
        <f>IF(_xlfn.XLOOKUP(D1123,'参考（不要动）'!J:J,'参考（不要动）'!K:K)&lt;1,"无低保金")</f>
        <v>#N/A</v>
      </c>
      <c r="AL1123" t="e">
        <f>IF(_xlfn.XLOOKUP(D1123,'参考（不要动）'!M:M,'参考（不要动）'!N:N)&lt;1,"无五保金")</f>
        <v>#N/A</v>
      </c>
      <c r="AM1123" t="e">
        <f>IF(_xlfn.XLOOKUP(D1123,'参考（不要动）'!P:P,'参考（不要动）'!Q:Q)&lt;1,"无产业奖励2000元")</f>
        <v>#N/A</v>
      </c>
      <c r="AN1123" t="e">
        <f>_xlfn.XLOOKUP(D1123,'参考（不要动）'!S:S,'参考（不要动）'!W:W)</f>
        <v>#N/A</v>
      </c>
      <c r="AO1123" t="str">
        <f t="shared" si="178"/>
        <v>合格</v>
      </c>
      <c r="AP1123" s="31">
        <f t="shared" si="179"/>
        <v>0.41666666666666702</v>
      </c>
      <c r="AQ1123" s="31" t="str">
        <f t="shared" si="170"/>
        <v>合格</v>
      </c>
    </row>
    <row r="1124" spans="1:43" ht="15">
      <c r="A1124" s="18">
        <v>1122</v>
      </c>
      <c r="B1124" s="19" t="s">
        <v>4681</v>
      </c>
      <c r="C1124" s="19" t="s">
        <v>4686</v>
      </c>
      <c r="D1124" s="19" t="s">
        <v>4687</v>
      </c>
      <c r="E1124" s="19" t="s">
        <v>4688</v>
      </c>
      <c r="F1124" s="19" t="s">
        <v>4689</v>
      </c>
      <c r="G1124" s="51" t="s">
        <v>4686</v>
      </c>
      <c r="H1124" s="19">
        <v>2</v>
      </c>
      <c r="I1124" s="19">
        <v>2</v>
      </c>
      <c r="J1124" s="19" t="s">
        <v>47</v>
      </c>
      <c r="K1124" s="19">
        <f t="shared" si="171"/>
        <v>0</v>
      </c>
      <c r="L1124" s="19"/>
      <c r="M1124" s="19"/>
      <c r="N1124" s="19">
        <v>8000</v>
      </c>
      <c r="O1124" s="19">
        <f t="shared" si="172"/>
        <v>10184.620000000001</v>
      </c>
      <c r="P1124" s="19">
        <v>4295</v>
      </c>
      <c r="Q1124" s="19"/>
      <c r="R1124" s="19">
        <v>3454</v>
      </c>
      <c r="S1124" s="19"/>
      <c r="T1124" s="19"/>
      <c r="U1124" s="19"/>
      <c r="V1124" s="19"/>
      <c r="W1124" s="19">
        <v>2435.62</v>
      </c>
      <c r="X1124" s="19">
        <v>40000</v>
      </c>
      <c r="Y1124" s="19">
        <f t="shared" si="173"/>
        <v>17000</v>
      </c>
      <c r="Z1124" s="19">
        <v>17000</v>
      </c>
      <c r="AA1124" s="19"/>
      <c r="AB1124" s="19">
        <f t="shared" si="174"/>
        <v>58184.62</v>
      </c>
      <c r="AC1124" s="19">
        <f t="shared" si="175"/>
        <v>41184.620000000003</v>
      </c>
      <c r="AD1124" s="19">
        <f t="shared" si="176"/>
        <v>20592.310000000001</v>
      </c>
      <c r="AE1124" s="19" t="s">
        <v>53</v>
      </c>
      <c r="AF1124" s="25">
        <v>20347.36</v>
      </c>
      <c r="AG1124" s="31">
        <f t="shared" si="177"/>
        <v>1.2038416777410001E-2</v>
      </c>
      <c r="AH1124" t="e">
        <f ca="1">IF(_xlfn.XLOOKUP(D1124,'参考（不要动）'!A:A,'参考（不要动）'!B:B)&lt;1,"无养老金")</f>
        <v>#NAME?</v>
      </c>
      <c r="AI1124" t="e">
        <f>IF(_xlfn.XLOOKUP(D1124,'参考（不要动）'!D:D,'参考（不要动）'!E:E)&lt;1,"无公益岗工资")</f>
        <v>#N/A</v>
      </c>
      <c r="AJ1124" t="e">
        <f ca="1">IF(_xlfn.XLOOKUP(D1124,'参考（不要动）'!G:G,'参考（不要动）'!H:H)&lt;1,"无其他工资")</f>
        <v>#NAME?</v>
      </c>
      <c r="AK1124" t="b">
        <f>IF(_xlfn.XLOOKUP(D1124,'参考（不要动）'!J:J,'参考（不要动）'!K:K)&lt;1,"无低保金")</f>
        <v>0</v>
      </c>
      <c r="AL1124" t="e">
        <f>IF(_xlfn.XLOOKUP(D1124,'参考（不要动）'!M:M,'参考（不要动）'!N:N)&lt;1,"无五保金")</f>
        <v>#N/A</v>
      </c>
      <c r="AM1124" t="e">
        <f>IF(_xlfn.XLOOKUP(D1124,'参考（不要动）'!P:P,'参考（不要动）'!Q:Q)&lt;1,"无产业奖励2000元")</f>
        <v>#N/A</v>
      </c>
      <c r="AN1124" t="e">
        <f>_xlfn.XLOOKUP(D1124,'参考（不要动）'!S:S,'参考（不要动）'!W:W)</f>
        <v>#N/A</v>
      </c>
      <c r="AO1124" t="str">
        <f t="shared" si="178"/>
        <v>合格</v>
      </c>
      <c r="AP1124" s="31">
        <f t="shared" si="179"/>
        <v>0.42499999999999999</v>
      </c>
      <c r="AQ1124" s="31" t="str">
        <f t="shared" si="170"/>
        <v>合格</v>
      </c>
    </row>
    <row r="1125" spans="1:43" ht="15">
      <c r="A1125" s="18">
        <v>1123</v>
      </c>
      <c r="B1125" s="19" t="s">
        <v>4681</v>
      </c>
      <c r="C1125" s="19" t="s">
        <v>4690</v>
      </c>
      <c r="D1125" s="19" t="s">
        <v>4691</v>
      </c>
      <c r="E1125" s="19" t="s">
        <v>4692</v>
      </c>
      <c r="F1125" s="19" t="s">
        <v>4693</v>
      </c>
      <c r="G1125" s="51" t="s">
        <v>4694</v>
      </c>
      <c r="H1125" s="19">
        <v>1</v>
      </c>
      <c r="I1125" s="19">
        <v>1</v>
      </c>
      <c r="J1125" s="19" t="s">
        <v>47</v>
      </c>
      <c r="K1125" s="19">
        <f t="shared" si="171"/>
        <v>0</v>
      </c>
      <c r="L1125" s="19"/>
      <c r="M1125" s="19"/>
      <c r="N1125" s="19">
        <v>22000</v>
      </c>
      <c r="O1125" s="19">
        <f t="shared" si="172"/>
        <v>9679.84</v>
      </c>
      <c r="P1125" s="19">
        <v>4295</v>
      </c>
      <c r="Q1125" s="19"/>
      <c r="R1125" s="19">
        <v>1727</v>
      </c>
      <c r="S1125" s="19"/>
      <c r="T1125" s="19"/>
      <c r="U1125" s="19"/>
      <c r="V1125" s="19"/>
      <c r="W1125" s="19">
        <v>3657.84</v>
      </c>
      <c r="X1125" s="19"/>
      <c r="Y1125" s="19">
        <f t="shared" si="173"/>
        <v>0</v>
      </c>
      <c r="Z1125" s="19"/>
      <c r="AA1125" s="19"/>
      <c r="AB1125" s="19">
        <f t="shared" si="174"/>
        <v>31679.84</v>
      </c>
      <c r="AC1125" s="19">
        <f t="shared" si="175"/>
        <v>31679.84</v>
      </c>
      <c r="AD1125" s="19">
        <f t="shared" si="176"/>
        <v>31679.84</v>
      </c>
      <c r="AE1125" s="19" t="s">
        <v>48</v>
      </c>
      <c r="AF1125" s="25">
        <v>31129.49</v>
      </c>
      <c r="AG1125" s="31">
        <f t="shared" si="177"/>
        <v>1.76793773364099E-2</v>
      </c>
      <c r="AH1125" t="e">
        <f ca="1">IF(_xlfn.XLOOKUP(D1125,'参考（不要动）'!A:A,'参考（不要动）'!B:B)&lt;1,"无养老金")</f>
        <v>#NAME?</v>
      </c>
      <c r="AI1125" t="e">
        <f>IF(_xlfn.XLOOKUP(D1125,'参考（不要动）'!D:D,'参考（不要动）'!E:E)&lt;1,"无公益岗工资")</f>
        <v>#N/A</v>
      </c>
      <c r="AJ1125" t="e">
        <f ca="1">IF(_xlfn.XLOOKUP(D1125,'参考（不要动）'!G:G,'参考（不要动）'!H:H)&lt;1,"无其他工资")</f>
        <v>#NAME?</v>
      </c>
      <c r="AK1125" t="b">
        <f>IF(_xlfn.XLOOKUP(D1125,'参考（不要动）'!J:J,'参考（不要动）'!K:K)&lt;1,"无低保金")</f>
        <v>0</v>
      </c>
      <c r="AL1125" t="e">
        <f>IF(_xlfn.XLOOKUP(D1125,'参考（不要动）'!M:M,'参考（不要动）'!N:N)&lt;1,"无五保金")</f>
        <v>#N/A</v>
      </c>
      <c r="AM1125" t="e">
        <f>IF(_xlfn.XLOOKUP(D1125,'参考（不要动）'!P:P,'参考（不要动）'!Q:Q)&lt;1,"无产业奖励2000元")</f>
        <v>#N/A</v>
      </c>
      <c r="AN1125" t="e">
        <f>_xlfn.XLOOKUP(D1125,'参考（不要动）'!S:S,'参考（不要动）'!W:W)</f>
        <v>#N/A</v>
      </c>
      <c r="AO1125" t="str">
        <f t="shared" si="178"/>
        <v>合格</v>
      </c>
      <c r="AP1125" s="31" t="e">
        <f t="shared" si="179"/>
        <v>#DIV/0!</v>
      </c>
      <c r="AQ1125" s="31" t="e">
        <f t="shared" si="170"/>
        <v>#DIV/0!</v>
      </c>
    </row>
    <row r="1126" spans="1:43" ht="15">
      <c r="A1126" s="18">
        <v>1124</v>
      </c>
      <c r="B1126" s="19" t="s">
        <v>4681</v>
      </c>
      <c r="C1126" s="19" t="s">
        <v>4695</v>
      </c>
      <c r="D1126" s="19" t="s">
        <v>4696</v>
      </c>
      <c r="E1126" s="19" t="s">
        <v>4697</v>
      </c>
      <c r="F1126" s="19" t="s">
        <v>4698</v>
      </c>
      <c r="G1126" s="51" t="s">
        <v>4695</v>
      </c>
      <c r="H1126" s="19">
        <v>2</v>
      </c>
      <c r="I1126" s="19">
        <v>2</v>
      </c>
      <c r="J1126" s="19" t="s">
        <v>47</v>
      </c>
      <c r="K1126" s="19">
        <f t="shared" si="171"/>
        <v>30000</v>
      </c>
      <c r="L1126" s="19"/>
      <c r="M1126" s="19">
        <v>30000</v>
      </c>
      <c r="N1126" s="19"/>
      <c r="O1126" s="19">
        <f t="shared" si="172"/>
        <v>3077.47</v>
      </c>
      <c r="P1126" s="19"/>
      <c r="Q1126" s="19"/>
      <c r="R1126" s="19"/>
      <c r="S1126" s="19"/>
      <c r="T1126" s="19"/>
      <c r="U1126" s="19"/>
      <c r="V1126" s="19"/>
      <c r="W1126" s="19">
        <v>3077.47</v>
      </c>
      <c r="X1126" s="19">
        <v>30000</v>
      </c>
      <c r="Y1126" s="19">
        <f t="shared" si="173"/>
        <v>12000</v>
      </c>
      <c r="Z1126" s="19">
        <v>12000</v>
      </c>
      <c r="AA1126" s="19"/>
      <c r="AB1126" s="19">
        <f t="shared" si="174"/>
        <v>63077.47</v>
      </c>
      <c r="AC1126" s="19">
        <f t="shared" si="175"/>
        <v>51077.47</v>
      </c>
      <c r="AD1126" s="19">
        <f t="shared" si="176"/>
        <v>25538.735000000001</v>
      </c>
      <c r="AE1126" s="19" t="s">
        <v>53</v>
      </c>
      <c r="AF1126" s="25">
        <v>20110.509999999998</v>
      </c>
      <c r="AG1126" s="32">
        <f t="shared" si="177"/>
        <v>0.269919808100342</v>
      </c>
      <c r="AH1126" t="e">
        <f ca="1">IF(_xlfn.XLOOKUP(D1126,'参考（不要动）'!A:A,'参考（不要动）'!B:B)&lt;1,"无养老金")</f>
        <v>#NAME?</v>
      </c>
      <c r="AI1126" t="e">
        <f>IF(_xlfn.XLOOKUP(D1126,'参考（不要动）'!D:D,'参考（不要动）'!E:E)&lt;1,"无公益岗工资")</f>
        <v>#N/A</v>
      </c>
      <c r="AJ1126" t="e">
        <f ca="1">IF(_xlfn.XLOOKUP(D1126,'参考（不要动）'!G:G,'参考（不要动）'!H:H)&lt;1,"无其他工资")</f>
        <v>#NAME?</v>
      </c>
      <c r="AK1126" t="e">
        <f>IF(_xlfn.XLOOKUP(D1126,'参考（不要动）'!J:J,'参考（不要动）'!K:K)&lt;1,"无低保金")</f>
        <v>#N/A</v>
      </c>
      <c r="AL1126" t="e">
        <f>IF(_xlfn.XLOOKUP(D1126,'参考（不要动）'!M:M,'参考（不要动）'!N:N)&lt;1,"无五保金")</f>
        <v>#N/A</v>
      </c>
      <c r="AM1126" t="e">
        <f>IF(_xlfn.XLOOKUP(D1126,'参考（不要动）'!P:P,'参考（不要动）'!Q:Q)&lt;1,"无产业奖励2000元")</f>
        <v>#N/A</v>
      </c>
      <c r="AN1126" t="e">
        <f>_xlfn.XLOOKUP(D1126,'参考（不要动）'!S:S,'参考（不要动）'!W:W)</f>
        <v>#N/A</v>
      </c>
      <c r="AO1126" t="str">
        <f t="shared" si="178"/>
        <v>合格</v>
      </c>
      <c r="AP1126" s="31">
        <f t="shared" si="179"/>
        <v>0.4</v>
      </c>
      <c r="AQ1126" s="31" t="str">
        <f t="shared" ref="AQ1126:AQ1139" si="180">IF(AP1126&lt;0.2,"支出偏少",IF(AP1126&gt;0.8,"支出偏大","合格"))</f>
        <v>合格</v>
      </c>
    </row>
    <row r="1127" spans="1:43" ht="15">
      <c r="A1127" s="18">
        <v>1125</v>
      </c>
      <c r="B1127" s="19" t="s">
        <v>4681</v>
      </c>
      <c r="C1127" s="19" t="s">
        <v>4699</v>
      </c>
      <c r="D1127" s="19" t="s">
        <v>4700</v>
      </c>
      <c r="E1127" s="19" t="s">
        <v>4701</v>
      </c>
      <c r="F1127" s="19" t="s">
        <v>4702</v>
      </c>
      <c r="G1127" s="51" t="s">
        <v>4699</v>
      </c>
      <c r="H1127" s="19">
        <v>2</v>
      </c>
      <c r="I1127" s="19">
        <v>2</v>
      </c>
      <c r="J1127" s="19" t="s">
        <v>47</v>
      </c>
      <c r="K1127" s="19">
        <f t="shared" si="171"/>
        <v>0</v>
      </c>
      <c r="L1127" s="19"/>
      <c r="M1127" s="19"/>
      <c r="N1127" s="19">
        <v>6000</v>
      </c>
      <c r="O1127" s="19">
        <f t="shared" si="172"/>
        <v>17026.11</v>
      </c>
      <c r="P1127" s="19"/>
      <c r="Q1127" s="19"/>
      <c r="R1127" s="19">
        <v>3454</v>
      </c>
      <c r="S1127" s="19"/>
      <c r="T1127" s="19"/>
      <c r="U1127" s="19"/>
      <c r="V1127" s="19"/>
      <c r="W1127" s="19">
        <v>13572.11</v>
      </c>
      <c r="X1127" s="19">
        <v>40000</v>
      </c>
      <c r="Y1127" s="19">
        <f t="shared" si="173"/>
        <v>15000</v>
      </c>
      <c r="Z1127" s="19">
        <v>15000</v>
      </c>
      <c r="AA1127" s="19"/>
      <c r="AB1127" s="19">
        <f t="shared" si="174"/>
        <v>63026.11</v>
      </c>
      <c r="AC1127" s="19">
        <f t="shared" si="175"/>
        <v>48026.11</v>
      </c>
      <c r="AD1127" s="19">
        <f t="shared" si="176"/>
        <v>24013.055</v>
      </c>
      <c r="AE1127" s="19" t="s">
        <v>48</v>
      </c>
      <c r="AF1127" s="25">
        <v>23325.87</v>
      </c>
      <c r="AG1127" s="31">
        <f t="shared" si="177"/>
        <v>2.9460208772491701E-2</v>
      </c>
      <c r="AH1127" t="e">
        <f ca="1">IF(_xlfn.XLOOKUP(D1127,'参考（不要动）'!A:A,'参考（不要动）'!B:B)&lt;1,"无养老金")</f>
        <v>#NAME?</v>
      </c>
      <c r="AI1127" t="e">
        <f>IF(_xlfn.XLOOKUP(D1127,'参考（不要动）'!D:D,'参考（不要动）'!E:E)&lt;1,"无公益岗工资")</f>
        <v>#N/A</v>
      </c>
      <c r="AJ1127" t="e">
        <f ca="1">IF(_xlfn.XLOOKUP(D1127,'参考（不要动）'!G:G,'参考（不要动）'!H:H)&lt;1,"无其他工资")</f>
        <v>#NAME?</v>
      </c>
      <c r="AK1127" t="e">
        <f>IF(_xlfn.XLOOKUP(D1127,'参考（不要动）'!J:J,'参考（不要动）'!K:K)&lt;1,"无低保金")</f>
        <v>#N/A</v>
      </c>
      <c r="AL1127" t="e">
        <f>IF(_xlfn.XLOOKUP(D1127,'参考（不要动）'!M:M,'参考（不要动）'!N:N)&lt;1,"无五保金")</f>
        <v>#N/A</v>
      </c>
      <c r="AM1127" t="e">
        <f>IF(_xlfn.XLOOKUP(D1127,'参考（不要动）'!P:P,'参考（不要动）'!Q:Q)&lt;1,"无产业奖励2000元")</f>
        <v>#N/A</v>
      </c>
      <c r="AN1127" t="e">
        <f>_xlfn.XLOOKUP(D1127,'参考（不要动）'!S:S,'参考（不要动）'!W:W)</f>
        <v>#N/A</v>
      </c>
      <c r="AO1127" t="str">
        <f t="shared" si="178"/>
        <v>合格</v>
      </c>
      <c r="AP1127" s="31">
        <f t="shared" si="179"/>
        <v>0.375</v>
      </c>
      <c r="AQ1127" s="31" t="str">
        <f t="shared" si="180"/>
        <v>合格</v>
      </c>
    </row>
    <row r="1128" spans="1:43" ht="15">
      <c r="A1128" s="18">
        <v>1126</v>
      </c>
      <c r="B1128" s="19" t="s">
        <v>4681</v>
      </c>
      <c r="C1128" s="19" t="s">
        <v>4703</v>
      </c>
      <c r="D1128" s="19" t="s">
        <v>4704</v>
      </c>
      <c r="E1128" s="19" t="s">
        <v>4705</v>
      </c>
      <c r="F1128" s="19" t="s">
        <v>4706</v>
      </c>
      <c r="G1128" s="51" t="s">
        <v>4703</v>
      </c>
      <c r="H1128" s="19">
        <v>2</v>
      </c>
      <c r="I1128" s="19">
        <v>2</v>
      </c>
      <c r="J1128" s="19" t="s">
        <v>47</v>
      </c>
      <c r="K1128" s="19">
        <f t="shared" si="171"/>
        <v>18000</v>
      </c>
      <c r="L1128" s="19"/>
      <c r="M1128" s="19">
        <v>18000</v>
      </c>
      <c r="N1128" s="19"/>
      <c r="O1128" s="19">
        <f t="shared" si="172"/>
        <v>5934.2</v>
      </c>
      <c r="P1128" s="19"/>
      <c r="Q1128" s="19"/>
      <c r="R1128" s="19">
        <v>3454</v>
      </c>
      <c r="S1128" s="19"/>
      <c r="T1128" s="19"/>
      <c r="U1128" s="19"/>
      <c r="V1128" s="19"/>
      <c r="W1128" s="19">
        <v>2480.1999999999998</v>
      </c>
      <c r="X1128" s="19">
        <v>52000</v>
      </c>
      <c r="Y1128" s="19">
        <f t="shared" si="173"/>
        <v>12000</v>
      </c>
      <c r="Z1128" s="19">
        <v>12000</v>
      </c>
      <c r="AA1128" s="19"/>
      <c r="AB1128" s="19">
        <f t="shared" si="174"/>
        <v>75934.2</v>
      </c>
      <c r="AC1128" s="19">
        <f t="shared" si="175"/>
        <v>63934.2</v>
      </c>
      <c r="AD1128" s="19">
        <f t="shared" si="176"/>
        <v>31967.1</v>
      </c>
      <c r="AE1128" s="19" t="s">
        <v>53</v>
      </c>
      <c r="AF1128" s="25">
        <v>31177.040000000001</v>
      </c>
      <c r="AG1128" s="31">
        <f t="shared" si="177"/>
        <v>2.5341084336421901E-2</v>
      </c>
      <c r="AH1128" t="e">
        <f ca="1">IF(_xlfn.XLOOKUP(D1128,'参考（不要动）'!A:A,'参考（不要动）'!B:B)&lt;1,"无养老金")</f>
        <v>#NAME?</v>
      </c>
      <c r="AI1128" t="e">
        <f>IF(_xlfn.XLOOKUP(D1128,'参考（不要动）'!D:D,'参考（不要动）'!E:E)&lt;1,"无公益岗工资")</f>
        <v>#N/A</v>
      </c>
      <c r="AJ1128" t="e">
        <f ca="1">IF(_xlfn.XLOOKUP(D1128,'参考（不要动）'!G:G,'参考（不要动）'!H:H)&lt;1,"无其他工资")</f>
        <v>#NAME?</v>
      </c>
      <c r="AK1128" t="e">
        <f>IF(_xlfn.XLOOKUP(D1128,'参考（不要动）'!J:J,'参考（不要动）'!K:K)&lt;1,"无低保金")</f>
        <v>#N/A</v>
      </c>
      <c r="AL1128" t="e">
        <f>IF(_xlfn.XLOOKUP(D1128,'参考（不要动）'!M:M,'参考（不要动）'!N:N)&lt;1,"无五保金")</f>
        <v>#N/A</v>
      </c>
      <c r="AM1128" t="e">
        <f>IF(_xlfn.XLOOKUP(D1128,'参考（不要动）'!P:P,'参考（不要动）'!Q:Q)&lt;1,"无产业奖励2000元")</f>
        <v>#N/A</v>
      </c>
      <c r="AN1128" t="e">
        <f>_xlfn.XLOOKUP(D1128,'参考（不要动）'!S:S,'参考（不要动）'!W:W)</f>
        <v>#N/A</v>
      </c>
      <c r="AO1128" t="str">
        <f t="shared" si="178"/>
        <v>合格</v>
      </c>
      <c r="AP1128" s="31">
        <f t="shared" si="179"/>
        <v>0.230769230769231</v>
      </c>
      <c r="AQ1128" s="31" t="str">
        <f t="shared" si="180"/>
        <v>合格</v>
      </c>
    </row>
    <row r="1129" spans="1:43" ht="15">
      <c r="A1129" s="18">
        <v>1127</v>
      </c>
      <c r="B1129" s="19" t="s">
        <v>4681</v>
      </c>
      <c r="C1129" s="19" t="s">
        <v>4707</v>
      </c>
      <c r="D1129" s="19" t="s">
        <v>4708</v>
      </c>
      <c r="E1129" s="19" t="s">
        <v>4709</v>
      </c>
      <c r="F1129" s="19" t="s">
        <v>4710</v>
      </c>
      <c r="G1129" s="51" t="s">
        <v>4707</v>
      </c>
      <c r="H1129" s="19">
        <v>2</v>
      </c>
      <c r="I1129" s="19">
        <v>2</v>
      </c>
      <c r="J1129" s="19" t="s">
        <v>47</v>
      </c>
      <c r="K1129" s="19">
        <f t="shared" si="171"/>
        <v>0</v>
      </c>
      <c r="L1129" s="19"/>
      <c r="M1129" s="19"/>
      <c r="N1129" s="19">
        <v>26000</v>
      </c>
      <c r="O1129" s="19">
        <f t="shared" si="172"/>
        <v>4696.51</v>
      </c>
      <c r="P1129" s="19"/>
      <c r="Q1129" s="19"/>
      <c r="R1129" s="19">
        <v>3454</v>
      </c>
      <c r="S1129" s="19"/>
      <c r="T1129" s="19"/>
      <c r="U1129" s="19"/>
      <c r="V1129" s="19"/>
      <c r="W1129" s="19">
        <v>1242.51</v>
      </c>
      <c r="X1129" s="19"/>
      <c r="Y1129" s="19">
        <f t="shared" si="173"/>
        <v>0</v>
      </c>
      <c r="Z1129" s="19"/>
      <c r="AA1129" s="19"/>
      <c r="AB1129" s="19">
        <f t="shared" si="174"/>
        <v>30696.51</v>
      </c>
      <c r="AC1129" s="19">
        <f t="shared" si="175"/>
        <v>30696.51</v>
      </c>
      <c r="AD1129" s="19">
        <f t="shared" si="176"/>
        <v>15348.254999999999</v>
      </c>
      <c r="AE1129" s="19" t="s">
        <v>53</v>
      </c>
      <c r="AF1129" s="25">
        <v>12964.57</v>
      </c>
      <c r="AG1129" s="30">
        <f t="shared" si="177"/>
        <v>0.18386147785850199</v>
      </c>
      <c r="AH1129" t="e">
        <f ca="1">IF(_xlfn.XLOOKUP(D1129,'参考（不要动）'!A:A,'参考（不要动）'!B:B)&lt;1,"无养老金")</f>
        <v>#NAME?</v>
      </c>
      <c r="AI1129" t="e">
        <f>IF(_xlfn.XLOOKUP(D1129,'参考（不要动）'!D:D,'参考（不要动）'!E:E)&lt;1,"无公益岗工资")</f>
        <v>#N/A</v>
      </c>
      <c r="AJ1129" t="e">
        <f ca="1">IF(_xlfn.XLOOKUP(D1129,'参考（不要动）'!G:G,'参考（不要动）'!H:H)&lt;1,"无其他工资")</f>
        <v>#NAME?</v>
      </c>
      <c r="AK1129" t="e">
        <f>IF(_xlfn.XLOOKUP(D1129,'参考（不要动）'!J:J,'参考（不要动）'!K:K)&lt;1,"无低保金")</f>
        <v>#N/A</v>
      </c>
      <c r="AL1129" t="e">
        <f>IF(_xlfn.XLOOKUP(D1129,'参考（不要动）'!M:M,'参考（不要动）'!N:N)&lt;1,"无五保金")</f>
        <v>#N/A</v>
      </c>
      <c r="AM1129" t="e">
        <f>IF(_xlfn.XLOOKUP(D1129,'参考（不要动）'!P:P,'参考（不要动）'!Q:Q)&lt;1,"无产业奖励2000元")</f>
        <v>#N/A</v>
      </c>
      <c r="AN1129" t="e">
        <f>_xlfn.XLOOKUP(D1129,'参考（不要动）'!S:S,'参考（不要动）'!W:W)</f>
        <v>#N/A</v>
      </c>
      <c r="AO1129" t="str">
        <f t="shared" si="178"/>
        <v>合格</v>
      </c>
      <c r="AP1129" s="31" t="e">
        <f t="shared" si="179"/>
        <v>#DIV/0!</v>
      </c>
      <c r="AQ1129" s="31" t="e">
        <f t="shared" si="180"/>
        <v>#DIV/0!</v>
      </c>
    </row>
    <row r="1130" spans="1:43" ht="15">
      <c r="A1130" s="18">
        <v>1128</v>
      </c>
      <c r="B1130" s="19" t="s">
        <v>4681</v>
      </c>
      <c r="C1130" s="19" t="s">
        <v>4711</v>
      </c>
      <c r="D1130" s="19" t="s">
        <v>4712</v>
      </c>
      <c r="E1130" s="19" t="s">
        <v>4713</v>
      </c>
      <c r="F1130" s="19" t="s">
        <v>4714</v>
      </c>
      <c r="G1130" s="51" t="s">
        <v>4711</v>
      </c>
      <c r="H1130" s="19">
        <v>6</v>
      </c>
      <c r="I1130" s="19">
        <v>6</v>
      </c>
      <c r="J1130" s="19" t="s">
        <v>47</v>
      </c>
      <c r="K1130" s="19">
        <f t="shared" si="171"/>
        <v>18000</v>
      </c>
      <c r="L1130" s="19"/>
      <c r="M1130" s="19">
        <v>18000</v>
      </c>
      <c r="N1130" s="19"/>
      <c r="O1130" s="19">
        <f t="shared" si="172"/>
        <v>4759.71</v>
      </c>
      <c r="P1130" s="19"/>
      <c r="Q1130" s="19"/>
      <c r="R1130" s="19">
        <v>1727</v>
      </c>
      <c r="S1130" s="19"/>
      <c r="T1130" s="19"/>
      <c r="U1130" s="19"/>
      <c r="V1130" s="19"/>
      <c r="W1130" s="19">
        <v>3032.71</v>
      </c>
      <c r="X1130" s="19">
        <v>122000</v>
      </c>
      <c r="Y1130" s="19">
        <f t="shared" si="173"/>
        <v>40000</v>
      </c>
      <c r="Z1130" s="19">
        <v>40000</v>
      </c>
      <c r="AA1130" s="19"/>
      <c r="AB1130" s="19">
        <f t="shared" si="174"/>
        <v>144759.71</v>
      </c>
      <c r="AC1130" s="19">
        <f t="shared" si="175"/>
        <v>104759.71</v>
      </c>
      <c r="AD1130" s="19">
        <f t="shared" si="176"/>
        <v>17459.9516666667</v>
      </c>
      <c r="AE1130" s="19" t="s">
        <v>48</v>
      </c>
      <c r="AF1130" s="25">
        <v>17310.830000000002</v>
      </c>
      <c r="AG1130" s="31">
        <f t="shared" si="177"/>
        <v>8.6143568313419207E-3</v>
      </c>
      <c r="AH1130" t="e">
        <f ca="1">IF(_xlfn.XLOOKUP(D1130,'参考（不要动）'!A:A,'参考（不要动）'!B:B)&lt;1,"无养老金")</f>
        <v>#NAME?</v>
      </c>
      <c r="AI1130" t="e">
        <f>IF(_xlfn.XLOOKUP(D1130,'参考（不要动）'!D:D,'参考（不要动）'!E:E)&lt;1,"无公益岗工资")</f>
        <v>#N/A</v>
      </c>
      <c r="AJ1130" t="e">
        <f ca="1">IF(_xlfn.XLOOKUP(D1130,'参考（不要动）'!G:G,'参考（不要动）'!H:H)&lt;1,"无其他工资")</f>
        <v>#NAME?</v>
      </c>
      <c r="AK1130" t="e">
        <f>IF(_xlfn.XLOOKUP(D1130,'参考（不要动）'!J:J,'参考（不要动）'!K:K)&lt;1,"无低保金")</f>
        <v>#N/A</v>
      </c>
      <c r="AL1130" t="e">
        <f>IF(_xlfn.XLOOKUP(D1130,'参考（不要动）'!M:M,'参考（不要动）'!N:N)&lt;1,"无五保金")</f>
        <v>#N/A</v>
      </c>
      <c r="AM1130" t="e">
        <f>IF(_xlfn.XLOOKUP(D1130,'参考（不要动）'!P:P,'参考（不要动）'!Q:Q)&lt;1,"无产业奖励2000元")</f>
        <v>#N/A</v>
      </c>
      <c r="AN1130" t="e">
        <f>_xlfn.XLOOKUP(D1130,'参考（不要动）'!S:S,'参考（不要动）'!W:W)</f>
        <v>#N/A</v>
      </c>
      <c r="AO1130" t="str">
        <f t="shared" si="178"/>
        <v>合格</v>
      </c>
      <c r="AP1130" s="31">
        <f t="shared" si="179"/>
        <v>0.32786885245901598</v>
      </c>
      <c r="AQ1130" s="31" t="str">
        <f t="shared" si="180"/>
        <v>合格</v>
      </c>
    </row>
    <row r="1131" spans="1:43" ht="15">
      <c r="A1131" s="18">
        <v>1129</v>
      </c>
      <c r="B1131" s="19" t="s">
        <v>4681</v>
      </c>
      <c r="C1131" s="19" t="s">
        <v>4715</v>
      </c>
      <c r="D1131" s="19" t="s">
        <v>4716</v>
      </c>
      <c r="E1131" s="19" t="s">
        <v>4717</v>
      </c>
      <c r="F1131" s="19" t="s">
        <v>4718</v>
      </c>
      <c r="G1131" s="51" t="s">
        <v>4715</v>
      </c>
      <c r="H1131" s="19">
        <v>3</v>
      </c>
      <c r="I1131" s="19">
        <v>3</v>
      </c>
      <c r="J1131" s="19" t="s">
        <v>47</v>
      </c>
      <c r="K1131" s="19">
        <f t="shared" si="171"/>
        <v>10000</v>
      </c>
      <c r="L1131" s="19"/>
      <c r="M1131" s="19">
        <v>10000</v>
      </c>
      <c r="N1131" s="19"/>
      <c r="O1131" s="19">
        <f t="shared" si="172"/>
        <v>6838.17</v>
      </c>
      <c r="P1131" s="19"/>
      <c r="Q1131" s="19"/>
      <c r="R1131" s="19"/>
      <c r="S1131" s="19"/>
      <c r="T1131" s="19"/>
      <c r="U1131" s="19"/>
      <c r="V1131" s="19"/>
      <c r="W1131" s="19">
        <v>6838.17</v>
      </c>
      <c r="X1131" s="19">
        <v>60000</v>
      </c>
      <c r="Y1131" s="19">
        <f t="shared" si="173"/>
        <v>15000</v>
      </c>
      <c r="Z1131" s="19">
        <v>15000</v>
      </c>
      <c r="AA1131" s="19"/>
      <c r="AB1131" s="19">
        <f t="shared" si="174"/>
        <v>76838.17</v>
      </c>
      <c r="AC1131" s="19">
        <f t="shared" si="175"/>
        <v>61838.17</v>
      </c>
      <c r="AD1131" s="19">
        <f t="shared" si="176"/>
        <v>20612.723333333299</v>
      </c>
      <c r="AE1131" s="19" t="s">
        <v>53</v>
      </c>
      <c r="AF1131" s="25">
        <v>19039.169999999998</v>
      </c>
      <c r="AG1131" s="30">
        <f t="shared" si="177"/>
        <v>8.2648210680050696E-2</v>
      </c>
      <c r="AH1131" t="e">
        <f ca="1">IF(_xlfn.XLOOKUP(D1131,'参考（不要动）'!A:A,'参考（不要动）'!B:B)&lt;1,"无养老金")</f>
        <v>#NAME?</v>
      </c>
      <c r="AI1131" t="e">
        <f>IF(_xlfn.XLOOKUP(D1131,'参考（不要动）'!D:D,'参考（不要动）'!E:E)&lt;1,"无公益岗工资")</f>
        <v>#N/A</v>
      </c>
      <c r="AJ1131" t="e">
        <f ca="1">IF(_xlfn.XLOOKUP(D1131,'参考（不要动）'!G:G,'参考（不要动）'!H:H)&lt;1,"无其他工资")</f>
        <v>#NAME?</v>
      </c>
      <c r="AK1131" t="e">
        <f>IF(_xlfn.XLOOKUP(D1131,'参考（不要动）'!J:J,'参考（不要动）'!K:K)&lt;1,"无低保金")</f>
        <v>#N/A</v>
      </c>
      <c r="AL1131" t="e">
        <f>IF(_xlfn.XLOOKUP(D1131,'参考（不要动）'!M:M,'参考（不要动）'!N:N)&lt;1,"无五保金")</f>
        <v>#N/A</v>
      </c>
      <c r="AM1131" t="e">
        <f>IF(_xlfn.XLOOKUP(D1131,'参考（不要动）'!P:P,'参考（不要动）'!Q:Q)&lt;1,"无产业奖励2000元")</f>
        <v>#N/A</v>
      </c>
      <c r="AN1131" t="e">
        <f>_xlfn.XLOOKUP(D1131,'参考（不要动）'!S:S,'参考（不要动）'!W:W)</f>
        <v>#N/A</v>
      </c>
      <c r="AO1131" t="str">
        <f t="shared" si="178"/>
        <v>合格</v>
      </c>
      <c r="AP1131" s="31">
        <f t="shared" si="179"/>
        <v>0.25</v>
      </c>
      <c r="AQ1131" s="31" t="str">
        <f t="shared" si="180"/>
        <v>合格</v>
      </c>
    </row>
    <row r="1132" spans="1:43" ht="15">
      <c r="A1132" s="18">
        <v>1130</v>
      </c>
      <c r="B1132" s="19" t="s">
        <v>4681</v>
      </c>
      <c r="C1132" s="19" t="s">
        <v>4719</v>
      </c>
      <c r="D1132" s="19" t="s">
        <v>4720</v>
      </c>
      <c r="E1132" s="19" t="s">
        <v>4721</v>
      </c>
      <c r="F1132" s="19" t="s">
        <v>4722</v>
      </c>
      <c r="G1132" s="51" t="s">
        <v>4719</v>
      </c>
      <c r="H1132" s="19">
        <v>3</v>
      </c>
      <c r="I1132" s="19">
        <v>3</v>
      </c>
      <c r="J1132" s="19" t="s">
        <v>47</v>
      </c>
      <c r="K1132" s="19">
        <f t="shared" si="171"/>
        <v>30000</v>
      </c>
      <c r="L1132" s="19"/>
      <c r="M1132" s="19">
        <v>30000</v>
      </c>
      <c r="N1132" s="19"/>
      <c r="O1132" s="19">
        <f t="shared" si="172"/>
        <v>3937.24</v>
      </c>
      <c r="P1132" s="19"/>
      <c r="Q1132" s="19"/>
      <c r="R1132" s="19"/>
      <c r="S1132" s="19"/>
      <c r="T1132" s="19"/>
      <c r="U1132" s="19"/>
      <c r="V1132" s="19"/>
      <c r="W1132" s="19">
        <v>3937.24</v>
      </c>
      <c r="X1132" s="19">
        <v>60000</v>
      </c>
      <c r="Y1132" s="19">
        <f t="shared" si="173"/>
        <v>20000</v>
      </c>
      <c r="Z1132" s="19">
        <v>20000</v>
      </c>
      <c r="AA1132" s="19"/>
      <c r="AB1132" s="19">
        <f t="shared" si="174"/>
        <v>93937.24</v>
      </c>
      <c r="AC1132" s="19">
        <f t="shared" si="175"/>
        <v>73937.240000000005</v>
      </c>
      <c r="AD1132" s="19">
        <f t="shared" si="176"/>
        <v>24645.746666666699</v>
      </c>
      <c r="AE1132" s="19" t="s">
        <v>48</v>
      </c>
      <c r="AF1132" s="25">
        <v>24094.09</v>
      </c>
      <c r="AG1132" s="31">
        <f t="shared" si="177"/>
        <v>2.2895932847710701E-2</v>
      </c>
      <c r="AH1132" t="e">
        <f ca="1">IF(_xlfn.XLOOKUP(D1132,'参考（不要动）'!A:A,'参考（不要动）'!B:B)&lt;1,"无养老金")</f>
        <v>#NAME?</v>
      </c>
      <c r="AI1132" t="e">
        <f>IF(_xlfn.XLOOKUP(D1132,'参考（不要动）'!D:D,'参考（不要动）'!E:E)&lt;1,"无公益岗工资")</f>
        <v>#N/A</v>
      </c>
      <c r="AJ1132" t="e">
        <f ca="1">IF(_xlfn.XLOOKUP(D1132,'参考（不要动）'!G:G,'参考（不要动）'!H:H)&lt;1,"无其他工资")</f>
        <v>#NAME?</v>
      </c>
      <c r="AK1132" t="e">
        <f>IF(_xlfn.XLOOKUP(D1132,'参考（不要动）'!J:J,'参考（不要动）'!K:K)&lt;1,"无低保金")</f>
        <v>#N/A</v>
      </c>
      <c r="AL1132" t="e">
        <f>IF(_xlfn.XLOOKUP(D1132,'参考（不要动）'!M:M,'参考（不要动）'!N:N)&lt;1,"无五保金")</f>
        <v>#N/A</v>
      </c>
      <c r="AM1132" t="e">
        <f>IF(_xlfn.XLOOKUP(D1132,'参考（不要动）'!P:P,'参考（不要动）'!Q:Q)&lt;1,"无产业奖励2000元")</f>
        <v>#N/A</v>
      </c>
      <c r="AN1132" t="e">
        <f>_xlfn.XLOOKUP(D1132,'参考（不要动）'!S:S,'参考（不要动）'!W:W)</f>
        <v>#N/A</v>
      </c>
      <c r="AO1132" t="str">
        <f t="shared" si="178"/>
        <v>合格</v>
      </c>
      <c r="AP1132" s="31">
        <f t="shared" si="179"/>
        <v>0.33333333333333298</v>
      </c>
      <c r="AQ1132" s="31" t="str">
        <f t="shared" si="180"/>
        <v>合格</v>
      </c>
    </row>
    <row r="1133" spans="1:43" ht="15">
      <c r="A1133" s="18">
        <v>1131</v>
      </c>
      <c r="B1133" s="19" t="s">
        <v>4681</v>
      </c>
      <c r="C1133" s="19" t="s">
        <v>4723</v>
      </c>
      <c r="D1133" s="19" t="s">
        <v>4724</v>
      </c>
      <c r="E1133" s="19" t="s">
        <v>4725</v>
      </c>
      <c r="F1133" s="19" t="s">
        <v>4726</v>
      </c>
      <c r="G1133" s="51" t="s">
        <v>4723</v>
      </c>
      <c r="H1133" s="19">
        <v>3</v>
      </c>
      <c r="I1133" s="19">
        <v>3</v>
      </c>
      <c r="J1133" s="19" t="s">
        <v>47</v>
      </c>
      <c r="K1133" s="19">
        <f t="shared" si="171"/>
        <v>30000</v>
      </c>
      <c r="L1133" s="19"/>
      <c r="M1133" s="19">
        <v>30000</v>
      </c>
      <c r="N1133" s="19"/>
      <c r="O1133" s="19">
        <f t="shared" si="172"/>
        <v>2142.02</v>
      </c>
      <c r="P1133" s="19"/>
      <c r="Q1133" s="19"/>
      <c r="R1133" s="19"/>
      <c r="S1133" s="19"/>
      <c r="T1133" s="19"/>
      <c r="U1133" s="19"/>
      <c r="V1133" s="19">
        <v>1500</v>
      </c>
      <c r="W1133" s="19">
        <v>642.02</v>
      </c>
      <c r="X1133" s="19">
        <v>30000</v>
      </c>
      <c r="Y1133" s="19">
        <f t="shared" si="173"/>
        <v>12000</v>
      </c>
      <c r="Z1133" s="19">
        <v>12000</v>
      </c>
      <c r="AA1133" s="19"/>
      <c r="AB1133" s="19">
        <f t="shared" si="174"/>
        <v>62142.02</v>
      </c>
      <c r="AC1133" s="19">
        <f t="shared" si="175"/>
        <v>50142.02</v>
      </c>
      <c r="AD1133" s="19">
        <f t="shared" si="176"/>
        <v>16714.006666666701</v>
      </c>
      <c r="AE1133" s="19" t="s">
        <v>53</v>
      </c>
      <c r="AF1133" s="25">
        <v>13001.83</v>
      </c>
      <c r="AG1133" s="32">
        <f t="shared" si="177"/>
        <v>0.28551185999714701</v>
      </c>
      <c r="AH1133" t="e">
        <f ca="1">IF(_xlfn.XLOOKUP(D1133,'参考（不要动）'!A:A,'参考（不要动）'!B:B)&lt;1,"无养老金")</f>
        <v>#NAME?</v>
      </c>
      <c r="AI1133" t="e">
        <f>IF(_xlfn.XLOOKUP(D1133,'参考（不要动）'!D:D,'参考（不要动）'!E:E)&lt;1,"无公益岗工资")</f>
        <v>#N/A</v>
      </c>
      <c r="AJ1133" t="e">
        <f ca="1">IF(_xlfn.XLOOKUP(D1133,'参考（不要动）'!G:G,'参考（不要动）'!H:H)&lt;1,"无其他工资")</f>
        <v>#NAME?</v>
      </c>
      <c r="AK1133" t="e">
        <f>IF(_xlfn.XLOOKUP(D1133,'参考（不要动）'!J:J,'参考（不要动）'!K:K)&lt;1,"无低保金")</f>
        <v>#N/A</v>
      </c>
      <c r="AL1133" t="e">
        <f>IF(_xlfn.XLOOKUP(D1133,'参考（不要动）'!M:M,'参考（不要动）'!N:N)&lt;1,"无五保金")</f>
        <v>#N/A</v>
      </c>
      <c r="AM1133" t="e">
        <f>IF(_xlfn.XLOOKUP(D1133,'参考（不要动）'!P:P,'参考（不要动）'!Q:Q)&lt;1,"无产业奖励2000元")</f>
        <v>#N/A</v>
      </c>
      <c r="AN1133">
        <v>0</v>
      </c>
      <c r="AO1133" t="str">
        <f t="shared" si="178"/>
        <v>合格</v>
      </c>
      <c r="AP1133" s="31">
        <f t="shared" si="179"/>
        <v>0.4</v>
      </c>
      <c r="AQ1133" s="31" t="str">
        <f t="shared" si="180"/>
        <v>合格</v>
      </c>
    </row>
    <row r="1134" spans="1:43" ht="15">
      <c r="A1134" s="18">
        <v>1132</v>
      </c>
      <c r="B1134" s="19" t="s">
        <v>4681</v>
      </c>
      <c r="C1134" s="19" t="s">
        <v>4727</v>
      </c>
      <c r="D1134" s="19" t="s">
        <v>4728</v>
      </c>
      <c r="E1134" s="19" t="s">
        <v>4729</v>
      </c>
      <c r="F1134" s="19" t="s">
        <v>4730</v>
      </c>
      <c r="G1134" s="51" t="s">
        <v>4727</v>
      </c>
      <c r="H1134" s="19">
        <v>2</v>
      </c>
      <c r="I1134" s="19">
        <v>2</v>
      </c>
      <c r="J1134" s="19" t="s">
        <v>47</v>
      </c>
      <c r="K1134" s="19">
        <f t="shared" si="171"/>
        <v>0</v>
      </c>
      <c r="L1134" s="19"/>
      <c r="M1134" s="19"/>
      <c r="N1134" s="19">
        <v>32000</v>
      </c>
      <c r="O1134" s="19">
        <f t="shared" si="172"/>
        <v>5911.84</v>
      </c>
      <c r="P1134" s="19"/>
      <c r="Q1134" s="19"/>
      <c r="R1134" s="19">
        <v>3454</v>
      </c>
      <c r="S1134" s="19"/>
      <c r="T1134" s="19"/>
      <c r="U1134" s="19"/>
      <c r="V1134" s="19"/>
      <c r="W1134" s="19">
        <v>2457.84</v>
      </c>
      <c r="X1134" s="19"/>
      <c r="Y1134" s="19">
        <f t="shared" si="173"/>
        <v>0</v>
      </c>
      <c r="Z1134" s="19"/>
      <c r="AA1134" s="19"/>
      <c r="AB1134" s="19">
        <f t="shared" si="174"/>
        <v>37911.839999999997</v>
      </c>
      <c r="AC1134" s="19">
        <f t="shared" si="175"/>
        <v>37911.839999999997</v>
      </c>
      <c r="AD1134" s="19">
        <f t="shared" si="176"/>
        <v>18955.919999999998</v>
      </c>
      <c r="AE1134" s="19" t="s">
        <v>53</v>
      </c>
      <c r="AF1134" s="25">
        <v>18952.87</v>
      </c>
      <c r="AG1134" s="31">
        <f t="shared" si="177"/>
        <v>1.6092549571644101E-4</v>
      </c>
      <c r="AH1134" t="e">
        <f ca="1">IF(_xlfn.XLOOKUP(D1134,'参考（不要动）'!A:A,'参考（不要动）'!B:B)&lt;1,"无养老金")</f>
        <v>#NAME?</v>
      </c>
      <c r="AI1134" t="e">
        <f>IF(_xlfn.XLOOKUP(D1134,'参考（不要动）'!D:D,'参考（不要动）'!E:E)&lt;1,"无公益岗工资")</f>
        <v>#N/A</v>
      </c>
      <c r="AJ1134" t="e">
        <f ca="1">IF(_xlfn.XLOOKUP(D1134,'参考（不要动）'!G:G,'参考（不要动）'!H:H)&lt;1,"无其他工资")</f>
        <v>#NAME?</v>
      </c>
      <c r="AK1134" t="e">
        <f>IF(_xlfn.XLOOKUP(D1134,'参考（不要动）'!J:J,'参考（不要动）'!K:K)&lt;1,"无低保金")</f>
        <v>#N/A</v>
      </c>
      <c r="AL1134" t="e">
        <f>IF(_xlfn.XLOOKUP(D1134,'参考（不要动）'!M:M,'参考（不要动）'!N:N)&lt;1,"无五保金")</f>
        <v>#N/A</v>
      </c>
      <c r="AM1134" t="e">
        <f>IF(_xlfn.XLOOKUP(D1134,'参考（不要动）'!P:P,'参考（不要动）'!Q:Q)&lt;1,"无产业奖励2000元")</f>
        <v>#N/A</v>
      </c>
      <c r="AN1134" t="e">
        <f>_xlfn.XLOOKUP(D1134,'参考（不要动）'!S:S,'参考（不要动）'!W:W)</f>
        <v>#N/A</v>
      </c>
      <c r="AO1134" t="str">
        <f t="shared" si="178"/>
        <v>合格</v>
      </c>
      <c r="AP1134" s="31" t="e">
        <f t="shared" si="179"/>
        <v>#DIV/0!</v>
      </c>
      <c r="AQ1134" s="31" t="e">
        <f t="shared" si="180"/>
        <v>#DIV/0!</v>
      </c>
    </row>
    <row r="1135" spans="1:43" ht="15">
      <c r="A1135" s="18">
        <v>1133</v>
      </c>
      <c r="B1135" s="19" t="s">
        <v>4681</v>
      </c>
      <c r="C1135" s="19" t="s">
        <v>4731</v>
      </c>
      <c r="D1135" s="19" t="s">
        <v>4732</v>
      </c>
      <c r="E1135" s="19" t="s">
        <v>4733</v>
      </c>
      <c r="F1135" s="19" t="s">
        <v>4734</v>
      </c>
      <c r="G1135" s="51" t="s">
        <v>4731</v>
      </c>
      <c r="H1135" s="19">
        <v>2</v>
      </c>
      <c r="I1135" s="19">
        <v>2</v>
      </c>
      <c r="J1135" s="19" t="s">
        <v>47</v>
      </c>
      <c r="K1135" s="19">
        <f t="shared" si="171"/>
        <v>0</v>
      </c>
      <c r="L1135" s="19"/>
      <c r="M1135" s="19"/>
      <c r="N1135" s="19"/>
      <c r="O1135" s="19">
        <f t="shared" si="172"/>
        <v>6475.18</v>
      </c>
      <c r="P1135" s="19"/>
      <c r="Q1135" s="19"/>
      <c r="R1135" s="19">
        <v>3454</v>
      </c>
      <c r="S1135" s="19"/>
      <c r="T1135" s="19"/>
      <c r="U1135" s="19"/>
      <c r="V1135" s="19"/>
      <c r="W1135" s="19">
        <v>3021.18</v>
      </c>
      <c r="X1135" s="19">
        <v>80000</v>
      </c>
      <c r="Y1135" s="19">
        <f t="shared" si="173"/>
        <v>24000</v>
      </c>
      <c r="Z1135" s="19">
        <v>24000</v>
      </c>
      <c r="AA1135" s="19"/>
      <c r="AB1135" s="19">
        <f t="shared" si="174"/>
        <v>86475.18</v>
      </c>
      <c r="AC1135" s="19">
        <f t="shared" si="175"/>
        <v>62475.18</v>
      </c>
      <c r="AD1135" s="19">
        <f t="shared" si="176"/>
        <v>31237.59</v>
      </c>
      <c r="AE1135" s="19" t="s">
        <v>53</v>
      </c>
      <c r="AF1135" s="25">
        <v>28912.29</v>
      </c>
      <c r="AG1135" s="30">
        <f t="shared" si="177"/>
        <v>8.0426005688238406E-2</v>
      </c>
      <c r="AH1135" t="e">
        <f ca="1">IF(_xlfn.XLOOKUP(D1135,'参考（不要动）'!A:A,'参考（不要动）'!B:B)&lt;1,"无养老金")</f>
        <v>#NAME?</v>
      </c>
      <c r="AI1135" t="e">
        <f>IF(_xlfn.XLOOKUP(D1135,'参考（不要动）'!D:D,'参考（不要动）'!E:E)&lt;1,"无公益岗工资")</f>
        <v>#N/A</v>
      </c>
      <c r="AJ1135" t="e">
        <f ca="1">IF(_xlfn.XLOOKUP(D1135,'参考（不要动）'!G:G,'参考（不要动）'!H:H)&lt;1,"无其他工资")</f>
        <v>#NAME?</v>
      </c>
      <c r="AK1135" t="e">
        <f>IF(_xlfn.XLOOKUP(D1135,'参考（不要动）'!J:J,'参考（不要动）'!K:K)&lt;1,"无低保金")</f>
        <v>#N/A</v>
      </c>
      <c r="AL1135" t="e">
        <f>IF(_xlfn.XLOOKUP(D1135,'参考（不要动）'!M:M,'参考（不要动）'!N:N)&lt;1,"无五保金")</f>
        <v>#N/A</v>
      </c>
      <c r="AM1135" t="e">
        <f>IF(_xlfn.XLOOKUP(D1135,'参考（不要动）'!P:P,'参考（不要动）'!Q:Q)&lt;1,"无产业奖励2000元")</f>
        <v>#N/A</v>
      </c>
      <c r="AN1135" t="e">
        <f>_xlfn.XLOOKUP(D1135,'参考（不要动）'!S:S,'参考（不要动）'!W:W)</f>
        <v>#N/A</v>
      </c>
      <c r="AO1135" t="str">
        <f t="shared" si="178"/>
        <v>合格</v>
      </c>
      <c r="AP1135" s="31">
        <f t="shared" si="179"/>
        <v>0.3</v>
      </c>
      <c r="AQ1135" s="31" t="str">
        <f t="shared" si="180"/>
        <v>合格</v>
      </c>
    </row>
    <row r="1136" spans="1:43" ht="15">
      <c r="A1136" s="18">
        <v>1134</v>
      </c>
      <c r="B1136" s="19" t="s">
        <v>4681</v>
      </c>
      <c r="C1136" s="19" t="s">
        <v>4735</v>
      </c>
      <c r="D1136" s="19" t="s">
        <v>4736</v>
      </c>
      <c r="E1136" s="19" t="s">
        <v>4737</v>
      </c>
      <c r="F1136" s="19" t="s">
        <v>4738</v>
      </c>
      <c r="G1136" s="51" t="s">
        <v>4735</v>
      </c>
      <c r="H1136" s="19">
        <v>2</v>
      </c>
      <c r="I1136" s="19">
        <v>2</v>
      </c>
      <c r="J1136" s="19" t="s">
        <v>47</v>
      </c>
      <c r="K1136" s="19">
        <f t="shared" si="171"/>
        <v>0</v>
      </c>
      <c r="L1136" s="19"/>
      <c r="M1136" s="19"/>
      <c r="N1136" s="19"/>
      <c r="O1136" s="19">
        <f t="shared" si="172"/>
        <v>22511.84</v>
      </c>
      <c r="P1136" s="19"/>
      <c r="Q1136" s="19"/>
      <c r="R1136" s="19">
        <v>19454</v>
      </c>
      <c r="S1136" s="19"/>
      <c r="T1136" s="19"/>
      <c r="U1136" s="19"/>
      <c r="V1136" s="19"/>
      <c r="W1136" s="19">
        <v>3057.84</v>
      </c>
      <c r="X1136" s="19">
        <v>62000</v>
      </c>
      <c r="Y1136" s="19">
        <f t="shared" si="173"/>
        <v>28000</v>
      </c>
      <c r="Z1136" s="19">
        <v>28000</v>
      </c>
      <c r="AA1136" s="19"/>
      <c r="AB1136" s="19">
        <f t="shared" si="174"/>
        <v>84511.84</v>
      </c>
      <c r="AC1136" s="19">
        <f t="shared" si="175"/>
        <v>56511.839999999997</v>
      </c>
      <c r="AD1136" s="19">
        <f t="shared" si="176"/>
        <v>28255.919999999998</v>
      </c>
      <c r="AE1136" s="19" t="s">
        <v>1928</v>
      </c>
      <c r="AF1136" s="25">
        <v>27811.1</v>
      </c>
      <c r="AG1136" s="31">
        <f t="shared" si="177"/>
        <v>1.59943331978958E-2</v>
      </c>
      <c r="AH1136" t="e">
        <f ca="1">IF(_xlfn.XLOOKUP(D1136,'参考（不要动）'!A:A,'参考（不要动）'!B:B)&lt;1,"无养老金")</f>
        <v>#NAME?</v>
      </c>
      <c r="AI1136" t="e">
        <f>IF(_xlfn.XLOOKUP(D1136,'参考（不要动）'!D:D,'参考（不要动）'!E:E)&lt;1,"无公益岗工资")</f>
        <v>#N/A</v>
      </c>
      <c r="AJ1136" t="e">
        <f ca="1">IF(_xlfn.XLOOKUP(D1136,'参考（不要动）'!G:G,'参考（不要动）'!H:H)&lt;1,"无其他工资")</f>
        <v>#NAME?</v>
      </c>
      <c r="AK1136" t="e">
        <f>IF(_xlfn.XLOOKUP(D1136,'参考（不要动）'!J:J,'参考（不要动）'!K:K)&lt;1,"无低保金")</f>
        <v>#N/A</v>
      </c>
      <c r="AL1136" t="e">
        <f>IF(_xlfn.XLOOKUP(D1136,'参考（不要动）'!M:M,'参考（不要动）'!N:N)&lt;1,"无五保金")</f>
        <v>#N/A</v>
      </c>
      <c r="AM1136" t="e">
        <f>IF(_xlfn.XLOOKUP(D1136,'参考（不要动）'!P:P,'参考（不要动）'!Q:Q)&lt;1,"无产业奖励2000元")</f>
        <v>#N/A</v>
      </c>
      <c r="AN1136" t="e">
        <f>_xlfn.XLOOKUP(D1136,'参考（不要动）'!S:S,'参考（不要动）'!W:W)</f>
        <v>#N/A</v>
      </c>
      <c r="AO1136" t="str">
        <f t="shared" si="178"/>
        <v>合格</v>
      </c>
      <c r="AP1136" s="31">
        <f t="shared" si="179"/>
        <v>0.45161290322580599</v>
      </c>
      <c r="AQ1136" s="31" t="str">
        <f t="shared" si="180"/>
        <v>合格</v>
      </c>
    </row>
    <row r="1137" spans="1:43" ht="15">
      <c r="A1137" s="18">
        <v>1135</v>
      </c>
      <c r="B1137" s="19" t="s">
        <v>4681</v>
      </c>
      <c r="C1137" s="19" t="s">
        <v>4739</v>
      </c>
      <c r="D1137" s="19" t="s">
        <v>4740</v>
      </c>
      <c r="E1137" s="19" t="s">
        <v>4741</v>
      </c>
      <c r="F1137" s="19" t="s">
        <v>4742</v>
      </c>
      <c r="G1137" s="51" t="s">
        <v>4739</v>
      </c>
      <c r="H1137" s="19">
        <v>3</v>
      </c>
      <c r="I1137" s="19">
        <v>3</v>
      </c>
      <c r="J1137" s="19" t="s">
        <v>47</v>
      </c>
      <c r="K1137" s="19">
        <f t="shared" si="171"/>
        <v>60000</v>
      </c>
      <c r="L1137" s="19"/>
      <c r="M1137" s="19">
        <v>60000</v>
      </c>
      <c r="N1137" s="19">
        <v>16000</v>
      </c>
      <c r="O1137" s="19">
        <f t="shared" si="172"/>
        <v>1860.57</v>
      </c>
      <c r="P1137" s="19"/>
      <c r="Q1137" s="19"/>
      <c r="R1137" s="19">
        <v>0</v>
      </c>
      <c r="S1137" s="19"/>
      <c r="T1137" s="19"/>
      <c r="U1137" s="19"/>
      <c r="V1137" s="19"/>
      <c r="W1137" s="19">
        <v>1860.57</v>
      </c>
      <c r="X1137" s="19"/>
      <c r="Y1137" s="19">
        <f t="shared" si="173"/>
        <v>0</v>
      </c>
      <c r="Z1137" s="19"/>
      <c r="AA1137" s="19"/>
      <c r="AB1137" s="19">
        <f t="shared" si="174"/>
        <v>77860.570000000007</v>
      </c>
      <c r="AC1137" s="19">
        <f t="shared" si="175"/>
        <v>77860.570000000007</v>
      </c>
      <c r="AD1137" s="19">
        <f t="shared" si="176"/>
        <v>25953.523333333302</v>
      </c>
      <c r="AE1137" s="19" t="s">
        <v>53</v>
      </c>
      <c r="AF1137" s="25">
        <v>25713.3</v>
      </c>
      <c r="AG1137" s="31">
        <f t="shared" si="177"/>
        <v>9.3423766429552996E-3</v>
      </c>
      <c r="AH1137" t="e">
        <f ca="1">IF(_xlfn.XLOOKUP(D1137,'参考（不要动）'!A:A,'参考（不要动）'!B:B)&lt;1,"无养老金")</f>
        <v>#NAME?</v>
      </c>
      <c r="AI1137" t="e">
        <f>IF(_xlfn.XLOOKUP(D1137,'参考（不要动）'!D:D,'参考（不要动）'!E:E)&lt;1,"无公益岗工资")</f>
        <v>#N/A</v>
      </c>
      <c r="AJ1137" t="e">
        <f ca="1">IF(_xlfn.XLOOKUP(D1137,'参考（不要动）'!G:G,'参考（不要动）'!H:H)&lt;1,"无其他工资")</f>
        <v>#NAME?</v>
      </c>
      <c r="AK1137" t="e">
        <f>IF(_xlfn.XLOOKUP(D1137,'参考（不要动）'!J:J,'参考（不要动）'!K:K)&lt;1,"无低保金")</f>
        <v>#N/A</v>
      </c>
      <c r="AL1137" t="e">
        <f>IF(_xlfn.XLOOKUP(D1137,'参考（不要动）'!M:M,'参考（不要动）'!N:N)&lt;1,"无五保金")</f>
        <v>#N/A</v>
      </c>
      <c r="AM1137" t="e">
        <f>IF(_xlfn.XLOOKUP(D1137,'参考（不要动）'!P:P,'参考（不要动）'!Q:Q)&lt;1,"无产业奖励2000元")</f>
        <v>#N/A</v>
      </c>
      <c r="AN1137" t="e">
        <f>_xlfn.XLOOKUP(D1137,'参考（不要动）'!S:S,'参考（不要动）'!W:W)</f>
        <v>#N/A</v>
      </c>
      <c r="AO1137" t="str">
        <f t="shared" si="178"/>
        <v>合格</v>
      </c>
      <c r="AP1137" s="31" t="e">
        <f t="shared" si="179"/>
        <v>#DIV/0!</v>
      </c>
      <c r="AQ1137" s="31" t="e">
        <f t="shared" si="180"/>
        <v>#DIV/0!</v>
      </c>
    </row>
    <row r="1138" spans="1:43" ht="15">
      <c r="A1138" s="18">
        <v>1136</v>
      </c>
      <c r="B1138" s="19" t="s">
        <v>4681</v>
      </c>
      <c r="C1138" s="19" t="s">
        <v>4743</v>
      </c>
      <c r="D1138" s="19" t="s">
        <v>4744</v>
      </c>
      <c r="E1138" s="19" t="s">
        <v>4745</v>
      </c>
      <c r="F1138" s="19" t="s">
        <v>4746</v>
      </c>
      <c r="G1138" s="51" t="s">
        <v>4747</v>
      </c>
      <c r="H1138" s="19">
        <v>1</v>
      </c>
      <c r="I1138" s="19">
        <v>1</v>
      </c>
      <c r="J1138" s="19" t="s">
        <v>47</v>
      </c>
      <c r="K1138" s="19">
        <f t="shared" si="171"/>
        <v>0</v>
      </c>
      <c r="L1138" s="19"/>
      <c r="M1138" s="19"/>
      <c r="N1138" s="19">
        <v>20000</v>
      </c>
      <c r="O1138" s="19">
        <f t="shared" si="172"/>
        <v>10164.379999999999</v>
      </c>
      <c r="P1138" s="19">
        <v>5415</v>
      </c>
      <c r="Q1138" s="19"/>
      <c r="R1138" s="19">
        <v>1727</v>
      </c>
      <c r="S1138" s="19"/>
      <c r="T1138" s="19"/>
      <c r="U1138" s="19"/>
      <c r="V1138" s="19"/>
      <c r="W1138" s="19">
        <v>3022.38</v>
      </c>
      <c r="X1138" s="19"/>
      <c r="Y1138" s="19">
        <f t="shared" si="173"/>
        <v>0</v>
      </c>
      <c r="Z1138" s="19"/>
      <c r="AA1138" s="19"/>
      <c r="AB1138" s="19">
        <f t="shared" si="174"/>
        <v>30164.38</v>
      </c>
      <c r="AC1138" s="19">
        <f t="shared" si="175"/>
        <v>30164.38</v>
      </c>
      <c r="AD1138" s="19">
        <f t="shared" si="176"/>
        <v>30164.38</v>
      </c>
      <c r="AE1138" s="19" t="s">
        <v>48</v>
      </c>
      <c r="AF1138" s="25">
        <v>28964.43</v>
      </c>
      <c r="AG1138" s="31">
        <f t="shared" si="177"/>
        <v>4.1428400282691603E-2</v>
      </c>
      <c r="AH1138" t="e">
        <f ca="1">IF(_xlfn.XLOOKUP(D1138,'参考（不要动）'!A:A,'参考（不要动）'!B:B)&lt;1,"无养老金")</f>
        <v>#NAME?</v>
      </c>
      <c r="AI1138" t="e">
        <f>IF(_xlfn.XLOOKUP(D1138,'参考（不要动）'!D:D,'参考（不要动）'!E:E)&lt;1,"无公益岗工资")</f>
        <v>#N/A</v>
      </c>
      <c r="AJ1138" t="e">
        <f ca="1">IF(_xlfn.XLOOKUP(D1138,'参考（不要动）'!G:G,'参考（不要动）'!H:H)&lt;1,"无其他工资")</f>
        <v>#NAME?</v>
      </c>
      <c r="AK1138" t="b">
        <f>IF(_xlfn.XLOOKUP(D1138,'参考（不要动）'!J:J,'参考（不要动）'!K:K)&lt;1,"无低保金")</f>
        <v>0</v>
      </c>
      <c r="AL1138" t="e">
        <f>IF(_xlfn.XLOOKUP(D1138,'参考（不要动）'!M:M,'参考（不要动）'!N:N)&lt;1,"无五保金")</f>
        <v>#N/A</v>
      </c>
      <c r="AM1138" t="e">
        <f>IF(_xlfn.XLOOKUP(D1138,'参考（不要动）'!P:P,'参考（不要动）'!Q:Q)&lt;1,"无产业奖励2000元")</f>
        <v>#N/A</v>
      </c>
      <c r="AN1138" t="e">
        <f>_xlfn.XLOOKUP(D1138,'参考（不要动）'!S:S,'参考（不要动）'!W:W)</f>
        <v>#N/A</v>
      </c>
      <c r="AO1138" t="str">
        <f t="shared" si="178"/>
        <v>合格</v>
      </c>
      <c r="AP1138" s="31" t="e">
        <f t="shared" si="179"/>
        <v>#DIV/0!</v>
      </c>
      <c r="AQ1138" s="31" t="e">
        <f t="shared" si="180"/>
        <v>#DIV/0!</v>
      </c>
    </row>
    <row r="1139" spans="1:43" ht="15">
      <c r="A1139" s="18">
        <v>1137</v>
      </c>
      <c r="B1139" s="19" t="s">
        <v>4681</v>
      </c>
      <c r="C1139" s="19" t="s">
        <v>4748</v>
      </c>
      <c r="D1139" s="19" t="s">
        <v>4749</v>
      </c>
      <c r="E1139" s="19" t="s">
        <v>4750</v>
      </c>
      <c r="F1139" s="19" t="s">
        <v>4751</v>
      </c>
      <c r="G1139" s="51" t="s">
        <v>4748</v>
      </c>
      <c r="H1139" s="19">
        <v>2</v>
      </c>
      <c r="I1139" s="19">
        <v>2</v>
      </c>
      <c r="J1139" s="19" t="s">
        <v>47</v>
      </c>
      <c r="K1139" s="19">
        <f t="shared" si="171"/>
        <v>18000</v>
      </c>
      <c r="L1139" s="19">
        <v>18000</v>
      </c>
      <c r="M1139" s="19"/>
      <c r="N1139" s="19"/>
      <c r="O1139" s="19">
        <f t="shared" si="172"/>
        <v>2985</v>
      </c>
      <c r="P1139" s="19"/>
      <c r="Q1139" s="19"/>
      <c r="R1139" s="19"/>
      <c r="S1139" s="19"/>
      <c r="T1139" s="19"/>
      <c r="U1139" s="19"/>
      <c r="V1139" s="19"/>
      <c r="W1139" s="19">
        <v>2985</v>
      </c>
      <c r="X1139" s="19">
        <v>60000</v>
      </c>
      <c r="Y1139" s="19">
        <f t="shared" si="173"/>
        <v>30000</v>
      </c>
      <c r="Z1139" s="19">
        <v>30000</v>
      </c>
      <c r="AA1139" s="19"/>
      <c r="AB1139" s="19">
        <f t="shared" si="174"/>
        <v>80985</v>
      </c>
      <c r="AC1139" s="19">
        <f t="shared" si="175"/>
        <v>50985</v>
      </c>
      <c r="AD1139" s="19">
        <f t="shared" si="176"/>
        <v>25492.5</v>
      </c>
      <c r="AE1139" s="19" t="s">
        <v>48</v>
      </c>
      <c r="AF1139" s="25">
        <v>16206.82</v>
      </c>
      <c r="AG1139" s="32">
        <f t="shared" si="177"/>
        <v>0.57294891903531997</v>
      </c>
      <c r="AH1139" t="e">
        <f ca="1">IF(_xlfn.XLOOKUP(D1139,'参考（不要动）'!A:A,'参考（不要动）'!B:B)&lt;1,"无养老金")</f>
        <v>#NAME?</v>
      </c>
      <c r="AI1139" t="b">
        <f>IF(_xlfn.XLOOKUP(D1139,'参考（不要动）'!D:D,'参考（不要动）'!E:E)&lt;1,"无公益岗工资")</f>
        <v>0</v>
      </c>
      <c r="AJ1139" t="e">
        <f ca="1">IF(_xlfn.XLOOKUP(D1139,'参考（不要动）'!G:G,'参考（不要动）'!H:H)&lt;1,"无其他工资")</f>
        <v>#NAME?</v>
      </c>
      <c r="AK1139" t="e">
        <f>IF(_xlfn.XLOOKUP(D1139,'参考（不要动）'!J:J,'参考（不要动）'!K:K)&lt;1,"无低保金")</f>
        <v>#N/A</v>
      </c>
      <c r="AL1139" t="e">
        <f>IF(_xlfn.XLOOKUP(D1139,'参考（不要动）'!M:M,'参考（不要动）'!N:N)&lt;1,"无五保金")</f>
        <v>#N/A</v>
      </c>
      <c r="AM1139" t="e">
        <f>IF(_xlfn.XLOOKUP(D1139,'参考（不要动）'!P:P,'参考（不要动）'!Q:Q)&lt;1,"无产业奖励2000元")</f>
        <v>#N/A</v>
      </c>
      <c r="AN1139" t="e">
        <f>_xlfn.XLOOKUP(D1139,'参考（不要动）'!S:S,'参考（不要动）'!W:W)</f>
        <v>#N/A</v>
      </c>
      <c r="AO1139" t="str">
        <f t="shared" si="178"/>
        <v>合格</v>
      </c>
      <c r="AP1139" s="31">
        <f t="shared" si="179"/>
        <v>0.5</v>
      </c>
      <c r="AQ1139" s="31" t="str">
        <f t="shared" si="180"/>
        <v>合格</v>
      </c>
    </row>
    <row r="1140" spans="1:43">
      <c r="I1140">
        <f>SUM(I3:I1139)</f>
        <v>3057.99</v>
      </c>
      <c r="AC1140">
        <f>SUM(AC3:AC1139)</f>
        <v>74902703.359999955</v>
      </c>
      <c r="AD1140">
        <f t="shared" si="176"/>
        <v>24494.096893711216</v>
      </c>
      <c r="AE1140">
        <f>(AD1140-AD1141)/AD1141</f>
        <v>7.0686109076659939E-2</v>
      </c>
      <c r="AG1140" s="31"/>
    </row>
    <row r="1141" spans="1:43">
      <c r="AD1141">
        <v>22877.010064914801</v>
      </c>
      <c r="AG1141" s="31"/>
    </row>
  </sheetData>
  <autoFilter ref="A2:AR1141"/>
  <mergeCells count="2">
    <mergeCell ref="A1:AF1"/>
    <mergeCell ref="AH1:AQ1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7"/>
  <sheetViews>
    <sheetView workbookViewId="0">
      <selection activeCell="C37" sqref="C37"/>
    </sheetView>
  </sheetViews>
  <sheetFormatPr defaultColWidth="9" defaultRowHeight="13.5"/>
  <cols>
    <col min="1" max="3" width="17.25" style="2" customWidth="1"/>
    <col min="4" max="6" width="22.875" style="2" customWidth="1"/>
    <col min="7" max="9" width="19.125" style="2" customWidth="1"/>
    <col min="10" max="12" width="17.625" style="2" customWidth="1"/>
    <col min="13" max="15" width="20.25" style="2" customWidth="1"/>
    <col min="16" max="18" width="15.625" style="2" customWidth="1"/>
    <col min="19" max="19" width="15" style="2" customWidth="1"/>
    <col min="20" max="21" width="15.125" style="2" customWidth="1"/>
    <col min="22" max="33" width="9" style="2"/>
  </cols>
  <sheetData>
    <row r="1" spans="1:33" s="1" customFormat="1">
      <c r="A1" s="3" t="s">
        <v>34</v>
      </c>
      <c r="B1" s="3"/>
      <c r="C1" s="3"/>
      <c r="D1" s="4" t="s">
        <v>35</v>
      </c>
      <c r="E1" s="4"/>
      <c r="F1" s="4"/>
      <c r="G1" s="5" t="s">
        <v>36</v>
      </c>
      <c r="H1" s="5"/>
      <c r="I1" s="5"/>
      <c r="J1" s="6" t="s">
        <v>37</v>
      </c>
      <c r="K1" s="6"/>
      <c r="L1" s="6"/>
      <c r="M1" s="7" t="s">
        <v>38</v>
      </c>
      <c r="N1" s="7"/>
      <c r="O1" s="7"/>
      <c r="P1" s="8" t="s">
        <v>21</v>
      </c>
      <c r="Q1" s="8"/>
      <c r="R1" s="8"/>
      <c r="S1" s="9" t="s">
        <v>22</v>
      </c>
      <c r="T1" s="9" t="s">
        <v>4752</v>
      </c>
      <c r="U1" s="9"/>
      <c r="V1" s="9"/>
      <c r="W1" s="9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>
      <c r="A2" s="2" t="s">
        <v>50</v>
      </c>
      <c r="B2" s="2" t="e">
        <f ca="1">_xlfn.XLOOKUP(A2,统计表!D:D,统计表!R:R)</f>
        <v>#NAME?</v>
      </c>
      <c r="C2" s="2" t="s">
        <v>4753</v>
      </c>
      <c r="D2" s="2" t="s">
        <v>121</v>
      </c>
      <c r="E2" s="2">
        <f>_xlfn.XLOOKUP(D2,统计表!D:D,统计表!L:L)</f>
        <v>8760</v>
      </c>
      <c r="F2" s="2" t="s">
        <v>4754</v>
      </c>
      <c r="G2" s="2" t="s">
        <v>567</v>
      </c>
      <c r="H2" s="2" t="e">
        <f ca="1">_xlfn.XLOOKUP(G2,统计表!D:D,统计表!M:M)</f>
        <v>#NAME?</v>
      </c>
      <c r="I2" s="2" t="s">
        <v>4755</v>
      </c>
      <c r="J2" s="2" t="s">
        <v>59</v>
      </c>
      <c r="K2" s="2">
        <f>_xlfn.XLOOKUP(J2,统计表!D:D,统计表!P:P)</f>
        <v>4295</v>
      </c>
      <c r="L2" s="2" t="s">
        <v>4756</v>
      </c>
      <c r="M2" s="2" t="s">
        <v>314</v>
      </c>
      <c r="N2" s="2">
        <f>_xlfn.XLOOKUP(M2,统计表!D:D,统计表!Q:Q)</f>
        <v>10605</v>
      </c>
      <c r="O2" s="2" t="s">
        <v>4757</v>
      </c>
      <c r="P2" s="2" t="s">
        <v>385</v>
      </c>
      <c r="Q2" s="2">
        <f>_xlfn.XLOOKUP(P2,统计表!D:D,统计表!U:U)</f>
        <v>2000</v>
      </c>
      <c r="R2" s="2" t="s">
        <v>4758</v>
      </c>
      <c r="S2" s="2" t="s">
        <v>567</v>
      </c>
      <c r="T2" s="2">
        <v>1700</v>
      </c>
      <c r="U2" s="2">
        <f>_xlfn.XLOOKUP(S2,统计表!D:D,统计表!V:V)</f>
        <v>1700</v>
      </c>
      <c r="V2" s="2" t="s">
        <v>4759</v>
      </c>
      <c r="W2" s="2" t="str">
        <f>V2&amp;T2</f>
        <v>无就业奖励1700</v>
      </c>
    </row>
    <row r="3" spans="1:33">
      <c r="A3" s="2" t="s">
        <v>50</v>
      </c>
      <c r="B3" s="2" t="e">
        <f ca="1">_xlfn.XLOOKUP(A3,统计表!D:D,统计表!R:R)</f>
        <v>#NAME?</v>
      </c>
      <c r="C3" s="2" t="s">
        <v>4753</v>
      </c>
      <c r="D3" s="2" t="s">
        <v>134</v>
      </c>
      <c r="E3" s="2">
        <f>_xlfn.XLOOKUP(D3,统计表!D:D,统计表!L:L)</f>
        <v>8760</v>
      </c>
      <c r="F3" s="2" t="s">
        <v>4754</v>
      </c>
      <c r="G3" s="2" t="s">
        <v>702</v>
      </c>
      <c r="H3" s="2" t="e">
        <f ca="1">_xlfn.XLOOKUP(G3,统计表!D:D,统计表!M:M)</f>
        <v>#NAME?</v>
      </c>
      <c r="I3" s="2" t="s">
        <v>4755</v>
      </c>
      <c r="J3" s="2" t="s">
        <v>67</v>
      </c>
      <c r="K3" s="2">
        <f>_xlfn.XLOOKUP(J3,统计表!D:D,统计表!P:P)</f>
        <v>9590</v>
      </c>
      <c r="L3" s="2" t="s">
        <v>4756</v>
      </c>
      <c r="M3" s="2" t="s">
        <v>448</v>
      </c>
      <c r="N3" s="2">
        <f>_xlfn.XLOOKUP(M3,统计表!D:D,统计表!Q:Q)</f>
        <v>21210</v>
      </c>
      <c r="O3" s="2" t="s">
        <v>4760</v>
      </c>
      <c r="P3" s="2" t="s">
        <v>1618</v>
      </c>
      <c r="Q3" s="2">
        <f>_xlfn.XLOOKUP(P3,统计表!D:D,统计表!U:U)</f>
        <v>2000</v>
      </c>
      <c r="R3" s="2" t="s">
        <v>4758</v>
      </c>
      <c r="S3" s="2" t="s">
        <v>702</v>
      </c>
      <c r="T3" s="2">
        <v>500</v>
      </c>
      <c r="U3" s="2">
        <f>_xlfn.XLOOKUP(S3,统计表!D:D,统计表!V:V)</f>
        <v>500</v>
      </c>
      <c r="V3" s="2" t="s">
        <v>4759</v>
      </c>
      <c r="W3" s="2" t="str">
        <f t="shared" ref="W3:W66" si="0">V3&amp;T3</f>
        <v>无就业奖励500</v>
      </c>
    </row>
    <row r="4" spans="1:33">
      <c r="A4" s="2" t="s">
        <v>55</v>
      </c>
      <c r="B4" s="2" t="e">
        <f ca="1">_xlfn.XLOOKUP(A4,统计表!D:D,统计表!R:R)</f>
        <v>#NAME?</v>
      </c>
      <c r="C4" s="2" t="s">
        <v>4753</v>
      </c>
      <c r="D4" s="2" t="s">
        <v>163</v>
      </c>
      <c r="E4" s="2">
        <f>_xlfn.XLOOKUP(D4,统计表!D:D,统计表!L:L)</f>
        <v>6570</v>
      </c>
      <c r="F4" s="2" t="s">
        <v>4754</v>
      </c>
      <c r="G4" s="2" t="s">
        <v>658</v>
      </c>
      <c r="H4" s="2" t="e">
        <f ca="1">_xlfn.XLOOKUP(G4,统计表!D:D,统计表!M:M)</f>
        <v>#NAME?</v>
      </c>
      <c r="I4" s="2" t="s">
        <v>4755</v>
      </c>
      <c r="J4" s="2" t="s">
        <v>67</v>
      </c>
      <c r="K4" s="2">
        <f>_xlfn.XLOOKUP(J4,统计表!D:D,统计表!P:P)</f>
        <v>9590</v>
      </c>
      <c r="L4" s="2" t="s">
        <v>4756</v>
      </c>
      <c r="M4" s="2" t="s">
        <v>448</v>
      </c>
      <c r="N4" s="2">
        <f>_xlfn.XLOOKUP(M4,统计表!D:D,统计表!Q:Q)</f>
        <v>21210</v>
      </c>
      <c r="O4" s="2" t="s">
        <v>4760</v>
      </c>
      <c r="P4" s="2" t="s">
        <v>1652</v>
      </c>
      <c r="Q4" s="2">
        <f>_xlfn.XLOOKUP(P4,统计表!D:D,统计表!U:U)</f>
        <v>2000</v>
      </c>
      <c r="R4" s="2" t="s">
        <v>4758</v>
      </c>
      <c r="S4" s="2" t="s">
        <v>658</v>
      </c>
      <c r="T4" s="2">
        <v>1700</v>
      </c>
      <c r="U4" s="2">
        <f>_xlfn.XLOOKUP(S4,统计表!D:D,统计表!V:V)</f>
        <v>1700</v>
      </c>
      <c r="V4" s="2" t="s">
        <v>4759</v>
      </c>
      <c r="W4" s="2" t="str">
        <f t="shared" si="0"/>
        <v>无就业奖励1700</v>
      </c>
    </row>
    <row r="5" spans="1:33">
      <c r="A5" s="2" t="s">
        <v>55</v>
      </c>
      <c r="B5" s="2" t="e">
        <f ca="1">_xlfn.XLOOKUP(A5,统计表!D:D,统计表!R:R)</f>
        <v>#NAME?</v>
      </c>
      <c r="C5" s="2" t="s">
        <v>4753</v>
      </c>
      <c r="D5" s="2" t="s">
        <v>243</v>
      </c>
      <c r="E5" s="2">
        <f>_xlfn.XLOOKUP(D5,统计表!D:D,统计表!L:L)</f>
        <v>6570</v>
      </c>
      <c r="F5" s="2" t="s">
        <v>4754</v>
      </c>
      <c r="G5" s="2" t="s">
        <v>930</v>
      </c>
      <c r="H5" s="2" t="e">
        <f ca="1">_xlfn.XLOOKUP(G5,统计表!D:D,统计表!M:M)</f>
        <v>#NAME?</v>
      </c>
      <c r="I5" s="2" t="s">
        <v>4755</v>
      </c>
      <c r="J5" s="2" t="s">
        <v>109</v>
      </c>
      <c r="K5" s="2">
        <f>_xlfn.XLOOKUP(J5,统计表!D:D,统计表!P:P)</f>
        <v>8590</v>
      </c>
      <c r="L5" s="2" t="s">
        <v>4756</v>
      </c>
      <c r="M5" s="2" t="s">
        <v>678</v>
      </c>
      <c r="N5" s="2">
        <f>_xlfn.XLOOKUP(M5,统计表!D:D,统计表!Q:Q)</f>
        <v>9530</v>
      </c>
      <c r="O5" s="2" t="s">
        <v>4760</v>
      </c>
      <c r="P5" s="2" t="s">
        <v>1701</v>
      </c>
      <c r="Q5" s="2">
        <f>_xlfn.XLOOKUP(P5,统计表!D:D,统计表!U:U)</f>
        <v>2000</v>
      </c>
      <c r="R5" s="2" t="s">
        <v>4758</v>
      </c>
      <c r="S5" s="2" t="s">
        <v>930</v>
      </c>
      <c r="T5" s="2">
        <v>500</v>
      </c>
      <c r="U5" s="2">
        <f>_xlfn.XLOOKUP(S5,统计表!D:D,统计表!V:V)</f>
        <v>500</v>
      </c>
      <c r="V5" s="2" t="s">
        <v>4759</v>
      </c>
      <c r="W5" s="2" t="str">
        <f t="shared" si="0"/>
        <v>无就业奖励500</v>
      </c>
    </row>
    <row r="6" spans="1:33">
      <c r="A6" s="2" t="s">
        <v>59</v>
      </c>
      <c r="B6" s="2" t="e">
        <f ca="1">_xlfn.XLOOKUP(A6,统计表!D:D,统计表!R:R)</f>
        <v>#NAME?</v>
      </c>
      <c r="C6" s="2" t="s">
        <v>4753</v>
      </c>
      <c r="D6" s="2" t="s">
        <v>263</v>
      </c>
      <c r="E6" s="2">
        <f>_xlfn.XLOOKUP(D6,统计表!D:D,统计表!L:L)</f>
        <v>6570</v>
      </c>
      <c r="F6" s="2" t="s">
        <v>4754</v>
      </c>
      <c r="G6" s="2" t="s">
        <v>2316</v>
      </c>
      <c r="H6" s="2" t="e">
        <f ca="1">_xlfn.XLOOKUP(G6,统计表!D:D,统计表!M:M)</f>
        <v>#NAME?</v>
      </c>
      <c r="I6" s="2" t="s">
        <v>4755</v>
      </c>
      <c r="J6" s="2" t="s">
        <v>109</v>
      </c>
      <c r="K6" s="2">
        <f>_xlfn.XLOOKUP(J6,统计表!D:D,统计表!P:P)</f>
        <v>8590</v>
      </c>
      <c r="L6" s="2" t="s">
        <v>4756</v>
      </c>
      <c r="M6" s="2" t="s">
        <v>938</v>
      </c>
      <c r="N6" s="2">
        <f>_xlfn.XLOOKUP(M6,统计表!D:D,统计表!Q:Q)</f>
        <v>9780</v>
      </c>
      <c r="O6" s="2" t="s">
        <v>4760</v>
      </c>
      <c r="P6" s="2" t="s">
        <v>4415</v>
      </c>
      <c r="Q6" s="2">
        <f>_xlfn.XLOOKUP(P6,统计表!D:D,统计表!U:U)</f>
        <v>2000</v>
      </c>
      <c r="R6" s="2" t="s">
        <v>4758</v>
      </c>
      <c r="S6" s="2" t="s">
        <v>2316</v>
      </c>
      <c r="T6" s="2">
        <v>1000</v>
      </c>
      <c r="U6" s="2">
        <f>_xlfn.XLOOKUP(S6,统计表!D:D,统计表!V:V)</f>
        <v>1000</v>
      </c>
      <c r="V6" s="2" t="s">
        <v>4759</v>
      </c>
      <c r="W6" s="2" t="str">
        <f t="shared" si="0"/>
        <v>无就业奖励1000</v>
      </c>
    </row>
    <row r="7" spans="1:33">
      <c r="A7" s="2" t="s">
        <v>63</v>
      </c>
      <c r="B7" s="2" t="e">
        <f ca="1">_xlfn.XLOOKUP(A7,统计表!D:D,统计表!R:R)</f>
        <v>#NAME?</v>
      </c>
      <c r="C7" s="2" t="s">
        <v>4753</v>
      </c>
      <c r="D7" s="2" t="s">
        <v>209</v>
      </c>
      <c r="E7" s="2">
        <f>_xlfn.XLOOKUP(D7,统计表!D:D,统计表!L:L)</f>
        <v>6570</v>
      </c>
      <c r="F7" s="2" t="s">
        <v>4754</v>
      </c>
      <c r="G7" s="2" t="s">
        <v>1884</v>
      </c>
      <c r="H7" s="2" t="e">
        <f ca="1">_xlfn.XLOOKUP(G7,统计表!D:D,统计表!M:M)</f>
        <v>#NAME?</v>
      </c>
      <c r="I7" s="2" t="s">
        <v>4755</v>
      </c>
      <c r="J7" s="2" t="s">
        <v>121</v>
      </c>
      <c r="K7" s="2">
        <f>_xlfn.XLOOKUP(J7,统计表!D:D,统计表!P:P)</f>
        <v>8590</v>
      </c>
      <c r="L7" s="2" t="s">
        <v>4756</v>
      </c>
      <c r="M7" s="2" t="s">
        <v>987</v>
      </c>
      <c r="N7" s="2">
        <f>_xlfn.XLOOKUP(M7,统计表!D:D,统计表!Q:Q)</f>
        <v>9780</v>
      </c>
      <c r="O7" s="2" t="s">
        <v>4760</v>
      </c>
      <c r="R7" s="2" t="s">
        <v>4758</v>
      </c>
      <c r="S7" s="2" t="s">
        <v>1884</v>
      </c>
      <c r="T7" s="2">
        <v>1000</v>
      </c>
      <c r="U7" s="2">
        <f>_xlfn.XLOOKUP(S7,统计表!D:D,统计表!V:V)</f>
        <v>1000</v>
      </c>
      <c r="V7" s="2" t="s">
        <v>4759</v>
      </c>
      <c r="W7" s="2" t="str">
        <f t="shared" si="0"/>
        <v>无就业奖励1000</v>
      </c>
    </row>
    <row r="8" spans="1:33">
      <c r="A8" s="2" t="s">
        <v>63</v>
      </c>
      <c r="B8" s="2" t="e">
        <f ca="1">_xlfn.XLOOKUP(A8,统计表!D:D,统计表!R:R)</f>
        <v>#NAME?</v>
      </c>
      <c r="C8" s="2" t="s">
        <v>4753</v>
      </c>
      <c r="D8" s="2" t="s">
        <v>294</v>
      </c>
      <c r="E8" s="2">
        <f>_xlfn.XLOOKUP(D8,统计表!D:D,统计表!L:L)</f>
        <v>8760</v>
      </c>
      <c r="F8" s="2" t="s">
        <v>4754</v>
      </c>
      <c r="G8" s="2" t="s">
        <v>1983</v>
      </c>
      <c r="H8" s="2" t="e">
        <f ca="1">_xlfn.XLOOKUP(G8,统计表!D:D,统计表!M:M)</f>
        <v>#NAME?</v>
      </c>
      <c r="I8" s="2" t="s">
        <v>4755</v>
      </c>
      <c r="J8" s="2" t="s">
        <v>121</v>
      </c>
      <c r="K8" s="2">
        <f>_xlfn.XLOOKUP(J8,统计表!D:D,统计表!P:P)</f>
        <v>8590</v>
      </c>
      <c r="L8" s="2" t="s">
        <v>4756</v>
      </c>
      <c r="M8" s="2" t="s">
        <v>1045</v>
      </c>
      <c r="N8" s="2">
        <f>_xlfn.XLOOKUP(M8,统计表!D:D,统计表!Q:Q)</f>
        <v>10605</v>
      </c>
      <c r="O8" s="2" t="s">
        <v>4760</v>
      </c>
      <c r="R8" s="2" t="s">
        <v>4758</v>
      </c>
      <c r="S8" s="2" t="s">
        <v>1983</v>
      </c>
      <c r="T8" s="2">
        <v>500</v>
      </c>
      <c r="U8" s="2">
        <f>_xlfn.XLOOKUP(S8,统计表!D:D,统计表!V:V)</f>
        <v>500</v>
      </c>
      <c r="V8" s="2" t="s">
        <v>4759</v>
      </c>
      <c r="W8" s="2" t="str">
        <f t="shared" si="0"/>
        <v>无就业奖励500</v>
      </c>
    </row>
    <row r="9" spans="1:33">
      <c r="A9" s="2" t="s">
        <v>67</v>
      </c>
      <c r="B9" s="2" t="e">
        <f ca="1">_xlfn.XLOOKUP(A9,统计表!D:D,统计表!R:R)</f>
        <v>#NAME?</v>
      </c>
      <c r="C9" s="2" t="s">
        <v>4753</v>
      </c>
      <c r="D9" s="2" t="s">
        <v>319</v>
      </c>
      <c r="E9" s="2">
        <f>_xlfn.XLOOKUP(D9,统计表!D:D,统计表!L:L)</f>
        <v>17520</v>
      </c>
      <c r="F9" s="2" t="s">
        <v>4754</v>
      </c>
      <c r="G9" s="2" t="s">
        <v>1835</v>
      </c>
      <c r="H9" s="2" t="e">
        <f ca="1">_xlfn.XLOOKUP(G9,统计表!D:D,统计表!M:M)</f>
        <v>#NAME?</v>
      </c>
      <c r="I9" s="2" t="s">
        <v>4755</v>
      </c>
      <c r="J9" s="2" t="s">
        <v>126</v>
      </c>
      <c r="K9" s="2">
        <f>_xlfn.XLOOKUP(J9,统计表!D:D,统计表!P:P)</f>
        <v>4295</v>
      </c>
      <c r="L9" s="2" t="s">
        <v>4756</v>
      </c>
      <c r="M9" s="2" t="s">
        <v>4761</v>
      </c>
      <c r="N9" s="2" t="e">
        <f>_xlfn.XLOOKUP(M9,统计表!D:D,统计表!Q:Q)</f>
        <v>#N/A</v>
      </c>
      <c r="O9" s="2" t="s">
        <v>4760</v>
      </c>
      <c r="R9" s="2" t="s">
        <v>4758</v>
      </c>
      <c r="S9" s="2" t="s">
        <v>1835</v>
      </c>
      <c r="T9" s="2">
        <v>500</v>
      </c>
      <c r="U9" s="2">
        <f>_xlfn.XLOOKUP(S9,统计表!D:D,统计表!V:V)</f>
        <v>500</v>
      </c>
      <c r="V9" s="2" t="s">
        <v>4759</v>
      </c>
      <c r="W9" s="2" t="str">
        <f t="shared" si="0"/>
        <v>无就业奖励500</v>
      </c>
    </row>
    <row r="10" spans="1:33">
      <c r="A10" s="2" t="s">
        <v>67</v>
      </c>
      <c r="B10" s="2" t="e">
        <f ca="1">_xlfn.XLOOKUP(A10,统计表!D:D,统计表!R:R)</f>
        <v>#NAME?</v>
      </c>
      <c r="C10" s="2" t="s">
        <v>4753</v>
      </c>
      <c r="D10" s="2" t="s">
        <v>306</v>
      </c>
      <c r="E10" s="2">
        <f>_xlfn.XLOOKUP(D10,统计表!D:D,统计表!L:L)</f>
        <v>8760</v>
      </c>
      <c r="F10" s="2" t="s">
        <v>4754</v>
      </c>
      <c r="G10" s="2" t="s">
        <v>1719</v>
      </c>
      <c r="H10" s="2" t="e">
        <f ca="1">_xlfn.XLOOKUP(G10,统计表!D:D,统计表!M:M)</f>
        <v>#NAME?</v>
      </c>
      <c r="I10" s="2" t="s">
        <v>4755</v>
      </c>
      <c r="J10" s="2" t="s">
        <v>130</v>
      </c>
      <c r="K10" s="2">
        <f>_xlfn.XLOOKUP(J10,统计表!D:D,统计表!P:P)</f>
        <v>4295</v>
      </c>
      <c r="L10" s="2" t="s">
        <v>4756</v>
      </c>
      <c r="M10" s="2" t="s">
        <v>1420</v>
      </c>
      <c r="N10" s="2">
        <f>_xlfn.XLOOKUP(M10,统计表!D:D,统计表!Q:Q)</f>
        <v>9025</v>
      </c>
      <c r="O10" s="2" t="s">
        <v>4760</v>
      </c>
      <c r="R10" s="2" t="s">
        <v>4758</v>
      </c>
      <c r="S10" s="2" t="s">
        <v>1719</v>
      </c>
      <c r="T10" s="2">
        <v>1000</v>
      </c>
      <c r="U10" s="2">
        <f>_xlfn.XLOOKUP(S10,统计表!D:D,统计表!V:V)</f>
        <v>1000</v>
      </c>
      <c r="V10" s="2" t="s">
        <v>4759</v>
      </c>
      <c r="W10" s="2" t="str">
        <f t="shared" si="0"/>
        <v>无就业奖励1000</v>
      </c>
    </row>
    <row r="11" spans="1:33">
      <c r="A11" s="2" t="s">
        <v>72</v>
      </c>
      <c r="B11" s="2" t="e">
        <f ca="1">_xlfn.XLOOKUP(A11,统计表!D:D,统计表!R:R)</f>
        <v>#NAME?</v>
      </c>
      <c r="C11" s="2" t="s">
        <v>4753</v>
      </c>
      <c r="D11" s="2" t="s">
        <v>368</v>
      </c>
      <c r="E11" s="2">
        <f>_xlfn.XLOOKUP(D11,统计表!D:D,统计表!L:L)</f>
        <v>14600</v>
      </c>
      <c r="F11" s="2" t="s">
        <v>4754</v>
      </c>
      <c r="G11" s="2" t="s">
        <v>2176</v>
      </c>
      <c r="H11" s="2" t="e">
        <f ca="1">_xlfn.XLOOKUP(G11,统计表!D:D,统计表!M:M)</f>
        <v>#NAME?</v>
      </c>
      <c r="I11" s="2" t="s">
        <v>4755</v>
      </c>
      <c r="J11" s="2" t="s">
        <v>134</v>
      </c>
      <c r="K11" s="2">
        <f>_xlfn.XLOOKUP(J11,统计表!D:D,统计表!P:P)</f>
        <v>5295</v>
      </c>
      <c r="L11" s="2" t="s">
        <v>4756</v>
      </c>
      <c r="M11" s="2" t="s">
        <v>1740</v>
      </c>
      <c r="N11" s="2">
        <f>_xlfn.XLOOKUP(M11,统计表!D:D,统计表!Q:Q)</f>
        <v>10605</v>
      </c>
      <c r="O11" s="2" t="s">
        <v>4760</v>
      </c>
      <c r="R11" s="2" t="s">
        <v>4758</v>
      </c>
      <c r="S11" s="2" t="s">
        <v>2176</v>
      </c>
      <c r="T11" s="2">
        <v>1000</v>
      </c>
      <c r="U11" s="2">
        <f>_xlfn.XLOOKUP(S11,统计表!D:D,统计表!V:V)</f>
        <v>1000</v>
      </c>
      <c r="V11" s="2" t="s">
        <v>4759</v>
      </c>
      <c r="W11" s="2" t="str">
        <f t="shared" si="0"/>
        <v>无就业奖励1000</v>
      </c>
    </row>
    <row r="12" spans="1:33">
      <c r="A12" s="2" t="s">
        <v>72</v>
      </c>
      <c r="B12" s="2" t="e">
        <f ca="1">_xlfn.XLOOKUP(A12,统计表!D:D,统计表!R:R)</f>
        <v>#NAME?</v>
      </c>
      <c r="C12" s="2" t="s">
        <v>4753</v>
      </c>
      <c r="D12" s="2" t="s">
        <v>356</v>
      </c>
      <c r="E12" s="2">
        <f>_xlfn.XLOOKUP(D12,统计表!D:D,统计表!L:L)</f>
        <v>7300</v>
      </c>
      <c r="F12" s="2" t="s">
        <v>4754</v>
      </c>
      <c r="G12" s="2" t="s">
        <v>2201</v>
      </c>
      <c r="H12" s="2" t="e">
        <f ca="1">_xlfn.XLOOKUP(G12,统计表!D:D,统计表!M:M)</f>
        <v>#NAME?</v>
      </c>
      <c r="I12" s="2" t="s">
        <v>4755</v>
      </c>
      <c r="J12" s="2" t="s">
        <v>155</v>
      </c>
      <c r="K12" s="2">
        <f>_xlfn.XLOOKUP(J12,统计表!D:D,统计表!P:P)</f>
        <v>4415</v>
      </c>
      <c r="L12" s="2" t="s">
        <v>4756</v>
      </c>
      <c r="M12" s="2" t="s">
        <v>1889</v>
      </c>
      <c r="N12" s="2">
        <f>_xlfn.XLOOKUP(M12,统计表!D:D,统计表!Q:Q)</f>
        <v>790</v>
      </c>
      <c r="O12" s="2" t="s">
        <v>4760</v>
      </c>
      <c r="R12" s="2" t="s">
        <v>4758</v>
      </c>
      <c r="S12" s="2" t="s">
        <v>2201</v>
      </c>
      <c r="T12" s="2">
        <v>500</v>
      </c>
      <c r="U12" s="2">
        <f>_xlfn.XLOOKUP(S12,统计表!D:D,统计表!V:V)</f>
        <v>500</v>
      </c>
      <c r="V12" s="2" t="s">
        <v>4759</v>
      </c>
      <c r="W12" s="2" t="str">
        <f t="shared" si="0"/>
        <v>无就业奖励500</v>
      </c>
    </row>
    <row r="13" spans="1:33">
      <c r="A13" s="2" t="s">
        <v>77</v>
      </c>
      <c r="B13" s="2" t="e">
        <f ca="1">_xlfn.XLOOKUP(A13,统计表!D:D,统计表!R:R)</f>
        <v>#NAME?</v>
      </c>
      <c r="C13" s="2" t="s">
        <v>4753</v>
      </c>
      <c r="D13" s="2" t="s">
        <v>381</v>
      </c>
      <c r="E13" s="2">
        <f>_xlfn.XLOOKUP(D13,统计表!D:D,统计表!L:L)</f>
        <v>8760</v>
      </c>
      <c r="F13" s="2" t="s">
        <v>4754</v>
      </c>
      <c r="G13" s="2" t="s">
        <v>1744</v>
      </c>
      <c r="H13" s="2" t="e">
        <f ca="1">_xlfn.XLOOKUP(G13,统计表!D:D,统计表!M:M)</f>
        <v>#NAME?</v>
      </c>
      <c r="I13" s="2" t="s">
        <v>4755</v>
      </c>
      <c r="J13" s="2" t="s">
        <v>175</v>
      </c>
      <c r="K13" s="2">
        <f>_xlfn.XLOOKUP(J13,统计表!D:D,统计表!P:P)</f>
        <v>5415</v>
      </c>
      <c r="L13" s="2" t="s">
        <v>4756</v>
      </c>
      <c r="M13" s="2" t="s">
        <v>2672</v>
      </c>
      <c r="N13" s="2">
        <f>_xlfn.XLOOKUP(M13,统计表!D:D,统计表!Q:Q)</f>
        <v>9630</v>
      </c>
      <c r="O13" s="2" t="s">
        <v>4760</v>
      </c>
      <c r="R13" s="2" t="s">
        <v>4758</v>
      </c>
      <c r="S13" s="2" t="s">
        <v>1744</v>
      </c>
      <c r="T13" s="2">
        <v>1000</v>
      </c>
      <c r="U13" s="2">
        <f>_xlfn.XLOOKUP(S13,统计表!D:D,统计表!V:V)</f>
        <v>1000</v>
      </c>
      <c r="V13" s="2" t="s">
        <v>4759</v>
      </c>
      <c r="W13" s="2" t="str">
        <f t="shared" si="0"/>
        <v>无就业奖励1000</v>
      </c>
    </row>
    <row r="14" spans="1:33">
      <c r="A14" s="2" t="s">
        <v>85</v>
      </c>
      <c r="B14" s="2" t="e">
        <f ca="1">_xlfn.XLOOKUP(A14,统计表!D:D,统计表!R:R)</f>
        <v>#NAME?</v>
      </c>
      <c r="C14" s="2" t="s">
        <v>4753</v>
      </c>
      <c r="D14" s="2" t="s">
        <v>410</v>
      </c>
      <c r="E14" s="2">
        <f>_xlfn.XLOOKUP(D14,统计表!D:D,统计表!L:L)</f>
        <v>7300</v>
      </c>
      <c r="F14" s="2" t="s">
        <v>4754</v>
      </c>
      <c r="G14" s="2" t="s">
        <v>2484</v>
      </c>
      <c r="H14" s="2" t="e">
        <f ca="1">_xlfn.XLOOKUP(G14,统计表!D:D,统计表!M:M)</f>
        <v>#NAME?</v>
      </c>
      <c r="I14" s="2" t="s">
        <v>4755</v>
      </c>
      <c r="J14" s="2" t="s">
        <v>225</v>
      </c>
      <c r="K14" s="2">
        <f>_xlfn.XLOOKUP(J14,统计表!D:D,统计表!P:P)</f>
        <v>8590</v>
      </c>
      <c r="L14" s="2" t="s">
        <v>4756</v>
      </c>
      <c r="M14" s="2" t="s">
        <v>2686</v>
      </c>
      <c r="N14" s="2">
        <f>_xlfn.XLOOKUP(M14,统计表!D:D,统计表!Q:Q)</f>
        <v>9630</v>
      </c>
      <c r="O14" s="2" t="s">
        <v>4760</v>
      </c>
      <c r="R14" s="2" t="s">
        <v>4758</v>
      </c>
      <c r="S14" s="2" t="s">
        <v>2484</v>
      </c>
      <c r="T14" s="2">
        <v>1000</v>
      </c>
      <c r="U14" s="2">
        <f>_xlfn.XLOOKUP(S14,统计表!D:D,统计表!V:V)</f>
        <v>1000</v>
      </c>
      <c r="V14" s="2" t="s">
        <v>4759</v>
      </c>
      <c r="W14" s="2" t="str">
        <f t="shared" si="0"/>
        <v>无就业奖励1000</v>
      </c>
    </row>
    <row r="15" spans="1:33">
      <c r="A15" s="2" t="s">
        <v>93</v>
      </c>
      <c r="B15" s="2" t="e">
        <f ca="1">_xlfn.XLOOKUP(A15,统计表!D:D,统计表!R:R)</f>
        <v>#NAME?</v>
      </c>
      <c r="C15" s="2" t="s">
        <v>4753</v>
      </c>
      <c r="D15" s="2" t="s">
        <v>472</v>
      </c>
      <c r="E15" s="2">
        <f>_xlfn.XLOOKUP(D15,统计表!D:D,统计表!L:L)</f>
        <v>6570</v>
      </c>
      <c r="F15" s="2" t="s">
        <v>4754</v>
      </c>
      <c r="G15" s="2" t="s">
        <v>2124</v>
      </c>
      <c r="H15" s="2" t="e">
        <f ca="1">_xlfn.XLOOKUP(G15,统计表!D:D,统计表!M:M)</f>
        <v>#NAME?</v>
      </c>
      <c r="I15" s="2" t="s">
        <v>4755</v>
      </c>
      <c r="J15" s="2" t="s">
        <v>225</v>
      </c>
      <c r="K15" s="2">
        <f>_xlfn.XLOOKUP(J15,统计表!D:D,统计表!P:P)</f>
        <v>8590</v>
      </c>
      <c r="L15" s="2" t="s">
        <v>4756</v>
      </c>
      <c r="M15" s="2" t="s">
        <v>3667</v>
      </c>
      <c r="N15" s="2">
        <f>_xlfn.XLOOKUP(M15,统计表!D:D,统计表!Q:Q)</f>
        <v>10605</v>
      </c>
      <c r="O15" s="2" t="s">
        <v>4760</v>
      </c>
      <c r="R15" s="2" t="s">
        <v>4758</v>
      </c>
      <c r="S15" s="2" t="s">
        <v>2124</v>
      </c>
      <c r="T15" s="2">
        <v>1000</v>
      </c>
      <c r="U15" s="2">
        <f>_xlfn.XLOOKUP(S15,统计表!D:D,统计表!V:V)</f>
        <v>1000</v>
      </c>
      <c r="V15" s="2" t="s">
        <v>4759</v>
      </c>
      <c r="W15" s="2" t="str">
        <f t="shared" si="0"/>
        <v>无就业奖励1000</v>
      </c>
    </row>
    <row r="16" spans="1:33">
      <c r="A16" s="2" t="s">
        <v>93</v>
      </c>
      <c r="B16" s="2" t="e">
        <f ca="1">_xlfn.XLOOKUP(A16,统计表!D:D,统计表!R:R)</f>
        <v>#NAME?</v>
      </c>
      <c r="C16" s="2" t="s">
        <v>4753</v>
      </c>
      <c r="D16" s="2" t="s">
        <v>542</v>
      </c>
      <c r="E16" s="2">
        <f>_xlfn.XLOOKUP(D16,统计表!D:D,统计表!L:L)</f>
        <v>18760</v>
      </c>
      <c r="F16" s="2" t="s">
        <v>4754</v>
      </c>
      <c r="G16" s="2" t="s">
        <v>2234</v>
      </c>
      <c r="H16" s="2" t="e">
        <f ca="1">_xlfn.XLOOKUP(G16,统计表!D:D,统计表!M:M)</f>
        <v>#NAME?</v>
      </c>
      <c r="I16" s="2" t="s">
        <v>4755</v>
      </c>
      <c r="J16" s="2" t="s">
        <v>238</v>
      </c>
      <c r="K16" s="2">
        <f>_xlfn.XLOOKUP(J16,统计表!D:D,统计表!P:P)</f>
        <v>4295</v>
      </c>
      <c r="L16" s="2" t="s">
        <v>4756</v>
      </c>
      <c r="M16" s="2" t="s">
        <v>3695</v>
      </c>
      <c r="N16" s="2">
        <f>_xlfn.XLOOKUP(M16,统计表!D:D,统计表!Q:Q)</f>
        <v>10605</v>
      </c>
      <c r="O16" s="2" t="s">
        <v>4760</v>
      </c>
      <c r="R16" s="2" t="s">
        <v>4758</v>
      </c>
      <c r="S16" s="2" t="s">
        <v>2234</v>
      </c>
      <c r="T16" s="2">
        <v>1000</v>
      </c>
      <c r="U16" s="2">
        <f>_xlfn.XLOOKUP(S16,统计表!D:D,统计表!V:V)</f>
        <v>1000</v>
      </c>
      <c r="V16" s="2" t="s">
        <v>4759</v>
      </c>
      <c r="W16" s="2" t="str">
        <f t="shared" si="0"/>
        <v>无就业奖励1000</v>
      </c>
    </row>
    <row r="17" spans="1:23">
      <c r="A17" s="2" t="s">
        <v>97</v>
      </c>
      <c r="B17" s="2" t="e">
        <f ca="1">_xlfn.XLOOKUP(A17,统计表!D:D,统计表!R:R)</f>
        <v>#NAME?</v>
      </c>
      <c r="C17" s="2" t="s">
        <v>4753</v>
      </c>
      <c r="D17" s="2" t="s">
        <v>554</v>
      </c>
      <c r="E17" s="2">
        <f>_xlfn.XLOOKUP(D17,统计表!D:D,统计表!L:L)</f>
        <v>8760</v>
      </c>
      <c r="F17" s="2" t="s">
        <v>4754</v>
      </c>
      <c r="G17" s="2" t="s">
        <v>2524</v>
      </c>
      <c r="H17" s="2" t="e">
        <f ca="1">_xlfn.XLOOKUP(G17,统计表!D:D,统计表!M:M)</f>
        <v>#NAME?</v>
      </c>
      <c r="I17" s="2" t="s">
        <v>4755</v>
      </c>
      <c r="J17" s="2" t="s">
        <v>247</v>
      </c>
      <c r="K17" s="2">
        <f>_xlfn.XLOOKUP(J17,统计表!D:D,统计表!P:P)</f>
        <v>5415</v>
      </c>
      <c r="L17" s="2" t="s">
        <v>4756</v>
      </c>
      <c r="M17" s="2" t="s">
        <v>3713</v>
      </c>
      <c r="N17" s="2">
        <f>_xlfn.XLOOKUP(M17,统计表!D:D,统计表!Q:Q)</f>
        <v>10605</v>
      </c>
      <c r="O17" s="2" t="s">
        <v>4760</v>
      </c>
      <c r="R17" s="2" t="s">
        <v>4758</v>
      </c>
      <c r="S17" s="2" t="s">
        <v>2524</v>
      </c>
      <c r="T17" s="2">
        <v>1700</v>
      </c>
      <c r="U17" s="2">
        <f>_xlfn.XLOOKUP(S17,统计表!D:D,统计表!V:V)</f>
        <v>1700</v>
      </c>
      <c r="V17" s="2" t="s">
        <v>4759</v>
      </c>
      <c r="W17" s="11" t="str">
        <f t="shared" si="0"/>
        <v>无就业奖励1700</v>
      </c>
    </row>
    <row r="18" spans="1:23">
      <c r="A18" s="2" t="s">
        <v>101</v>
      </c>
      <c r="B18" s="2" t="e">
        <f ca="1">_xlfn.XLOOKUP(A18,统计表!D:D,统计表!R:R)</f>
        <v>#NAME?</v>
      </c>
      <c r="C18" s="2" t="s">
        <v>4753</v>
      </c>
      <c r="D18" s="2" t="s">
        <v>506</v>
      </c>
      <c r="E18" s="2">
        <f>_xlfn.XLOOKUP(D18,统计表!D:D,统计表!L:L)</f>
        <v>8760</v>
      </c>
      <c r="F18" s="2" t="s">
        <v>4754</v>
      </c>
      <c r="G18" s="2" t="s">
        <v>2320</v>
      </c>
      <c r="H18" s="2" t="e">
        <f ca="1">_xlfn.XLOOKUP(G18,统计表!D:D,统计表!M:M)</f>
        <v>#NAME?</v>
      </c>
      <c r="I18" s="2" t="s">
        <v>4755</v>
      </c>
      <c r="J18" s="2" t="s">
        <v>251</v>
      </c>
      <c r="K18" s="2">
        <f>_xlfn.XLOOKUP(J18,统计表!D:D,统计表!P:P)</f>
        <v>4295</v>
      </c>
      <c r="L18" s="2" t="s">
        <v>4756</v>
      </c>
      <c r="M18" s="2" t="s">
        <v>3753</v>
      </c>
      <c r="N18" s="2">
        <f>_xlfn.XLOOKUP(M18,统计表!D:D,统计表!Q:Q)</f>
        <v>8535</v>
      </c>
      <c r="O18" s="2" t="s">
        <v>4760</v>
      </c>
      <c r="R18" s="2" t="s">
        <v>4758</v>
      </c>
      <c r="S18" s="2" t="s">
        <v>2320</v>
      </c>
      <c r="T18" s="2">
        <v>1000</v>
      </c>
      <c r="U18" s="2">
        <f>_xlfn.XLOOKUP(S18,统计表!D:D,统计表!V:V)</f>
        <v>1000</v>
      </c>
      <c r="V18" s="2" t="s">
        <v>4759</v>
      </c>
      <c r="W18" s="2" t="str">
        <f t="shared" si="0"/>
        <v>无就业奖励1000</v>
      </c>
    </row>
    <row r="19" spans="1:23">
      <c r="A19" s="2" t="s">
        <v>105</v>
      </c>
      <c r="B19" s="2" t="e">
        <f ca="1">_xlfn.XLOOKUP(A19,统计表!D:D,统计表!R:R)</f>
        <v>#NAME?</v>
      </c>
      <c r="C19" s="2" t="s">
        <v>4753</v>
      </c>
      <c r="D19" s="2" t="s">
        <v>534</v>
      </c>
      <c r="E19" s="2">
        <f>_xlfn.XLOOKUP(D19,统计表!D:D,统计表!L:L)</f>
        <v>8760</v>
      </c>
      <c r="F19" s="2" t="s">
        <v>4754</v>
      </c>
      <c r="G19" s="2" t="s">
        <v>2508</v>
      </c>
      <c r="H19" s="2" t="e">
        <f ca="1">_xlfn.XLOOKUP(G19,统计表!D:D,统计表!M:M)</f>
        <v>#NAME?</v>
      </c>
      <c r="I19" s="2" t="s">
        <v>4755</v>
      </c>
      <c r="J19" s="2" t="s">
        <v>263</v>
      </c>
      <c r="K19" s="2">
        <f>_xlfn.XLOOKUP(J19,统计表!D:D,统计表!P:P)</f>
        <v>1445</v>
      </c>
      <c r="L19" s="2" t="s">
        <v>4756</v>
      </c>
      <c r="M19" s="2" t="s">
        <v>4291</v>
      </c>
      <c r="N19" s="2">
        <f>_xlfn.XLOOKUP(M19,统计表!D:D,统计表!Q:Q)</f>
        <v>10605</v>
      </c>
      <c r="O19" s="2" t="s">
        <v>4760</v>
      </c>
      <c r="R19" s="2" t="s">
        <v>4758</v>
      </c>
      <c r="S19" s="2" t="s">
        <v>2508</v>
      </c>
      <c r="T19" s="2">
        <v>1000</v>
      </c>
      <c r="U19" s="2">
        <f>_xlfn.XLOOKUP(S19,统计表!D:D,统计表!V:V)</f>
        <v>1000</v>
      </c>
      <c r="V19" s="2" t="s">
        <v>4759</v>
      </c>
      <c r="W19" s="2" t="str">
        <f t="shared" si="0"/>
        <v>无就业奖励1000</v>
      </c>
    </row>
    <row r="20" spans="1:23">
      <c r="A20" s="2" t="s">
        <v>109</v>
      </c>
      <c r="B20" s="2" t="e">
        <f ca="1">_xlfn.XLOOKUP(A20,统计表!D:D,统计表!R:R)</f>
        <v>#NAME?</v>
      </c>
      <c r="C20" s="2" t="s">
        <v>4753</v>
      </c>
      <c r="D20" s="2" t="s">
        <v>625</v>
      </c>
      <c r="E20" s="2">
        <f>_xlfn.XLOOKUP(D20,统计表!D:D,统计表!L:L)</f>
        <v>8760</v>
      </c>
      <c r="F20" s="2" t="s">
        <v>4754</v>
      </c>
      <c r="G20" s="2" t="s">
        <v>1991</v>
      </c>
      <c r="H20" s="2" t="e">
        <f ca="1">_xlfn.XLOOKUP(G20,统计表!D:D,统计表!M:M)</f>
        <v>#NAME?</v>
      </c>
      <c r="I20" s="2" t="s">
        <v>4755</v>
      </c>
      <c r="J20" s="2" t="s">
        <v>267</v>
      </c>
      <c r="K20" s="2">
        <f>_xlfn.XLOOKUP(J20,统计表!D:D,统计表!P:P)</f>
        <v>4525</v>
      </c>
      <c r="L20" s="2" t="s">
        <v>4756</v>
      </c>
      <c r="M20" s="2" t="s">
        <v>4419</v>
      </c>
      <c r="N20" s="2">
        <f>_xlfn.XLOOKUP(M20,统计表!D:D,统计表!Q:Q)</f>
        <v>10605</v>
      </c>
      <c r="O20" s="2" t="s">
        <v>4760</v>
      </c>
      <c r="R20" s="2" t="s">
        <v>4758</v>
      </c>
      <c r="S20" s="2" t="s">
        <v>1991</v>
      </c>
      <c r="T20" s="2">
        <v>1000</v>
      </c>
      <c r="U20" s="2">
        <f>_xlfn.XLOOKUP(S20,统计表!D:D,统计表!V:V)</f>
        <v>1000</v>
      </c>
      <c r="V20" s="2" t="s">
        <v>4759</v>
      </c>
      <c r="W20" s="2" t="str">
        <f t="shared" si="0"/>
        <v>无就业奖励1000</v>
      </c>
    </row>
    <row r="21" spans="1:23">
      <c r="A21" s="2" t="s">
        <v>109</v>
      </c>
      <c r="B21" s="2" t="e">
        <f ca="1">_xlfn.XLOOKUP(A21,统计表!D:D,统计表!R:R)</f>
        <v>#NAME?</v>
      </c>
      <c r="C21" s="2" t="s">
        <v>4753</v>
      </c>
      <c r="D21" s="2" t="s">
        <v>674</v>
      </c>
      <c r="E21" s="2">
        <f>_xlfn.XLOOKUP(D21,统计表!D:D,统计表!L:L)</f>
        <v>8760</v>
      </c>
      <c r="F21" s="2" t="s">
        <v>4754</v>
      </c>
      <c r="G21" s="2" t="s">
        <v>1868</v>
      </c>
      <c r="H21" s="2" t="e">
        <f ca="1">_xlfn.XLOOKUP(G21,统计表!D:D,统计表!M:M)</f>
        <v>#NAME?</v>
      </c>
      <c r="I21" s="2" t="s">
        <v>4755</v>
      </c>
      <c r="J21" s="2" t="s">
        <v>277</v>
      </c>
      <c r="K21" s="2">
        <f>_xlfn.XLOOKUP(J21,统计表!D:D,统计表!P:P)</f>
        <v>5855</v>
      </c>
      <c r="L21" s="2" t="s">
        <v>4756</v>
      </c>
      <c r="M21" s="2" t="s">
        <v>4647</v>
      </c>
      <c r="N21" s="2">
        <f>_xlfn.XLOOKUP(M21,统计表!D:D,统计表!Q:Q)</f>
        <v>2270</v>
      </c>
      <c r="O21" s="2" t="s">
        <v>4760</v>
      </c>
      <c r="R21" s="2" t="s">
        <v>4758</v>
      </c>
      <c r="S21" s="2" t="s">
        <v>1868</v>
      </c>
      <c r="T21" s="2">
        <v>1000</v>
      </c>
      <c r="U21" s="2">
        <f>_xlfn.XLOOKUP(S21,统计表!D:D,统计表!V:V)</f>
        <v>1000</v>
      </c>
      <c r="V21" s="2" t="s">
        <v>4759</v>
      </c>
      <c r="W21" s="2" t="str">
        <f t="shared" si="0"/>
        <v>无就业奖励1000</v>
      </c>
    </row>
    <row r="22" spans="1:23">
      <c r="A22" s="2" t="s">
        <v>113</v>
      </c>
      <c r="B22" s="2" t="e">
        <f ca="1">_xlfn.XLOOKUP(A22,统计表!D:D,统计表!R:R)</f>
        <v>#NAME?</v>
      </c>
      <c r="C22" s="2" t="s">
        <v>4753</v>
      </c>
      <c r="D22" s="2" t="s">
        <v>662</v>
      </c>
      <c r="E22" s="2">
        <f>_xlfn.XLOOKUP(D22,统计表!D:D,统计表!L:L)</f>
        <v>8760</v>
      </c>
      <c r="F22" s="2" t="s">
        <v>4754</v>
      </c>
      <c r="G22" s="2" t="s">
        <v>2160</v>
      </c>
      <c r="H22" s="2" t="e">
        <f ca="1">_xlfn.XLOOKUP(G22,统计表!D:D,统计表!M:M)</f>
        <v>#NAME?</v>
      </c>
      <c r="I22" s="2" t="s">
        <v>4755</v>
      </c>
      <c r="J22" s="2" t="s">
        <v>281</v>
      </c>
      <c r="K22" s="2">
        <f>_xlfn.XLOOKUP(J22,统计表!D:D,统计表!P:P)</f>
        <v>8055</v>
      </c>
      <c r="L22" s="2" t="s">
        <v>4756</v>
      </c>
      <c r="M22" s="2" t="s">
        <v>4664</v>
      </c>
      <c r="N22" s="2">
        <f>_xlfn.XLOOKUP(M22,统计表!D:D,统计表!Q:Q)</f>
        <v>1580</v>
      </c>
      <c r="O22" s="2" t="s">
        <v>4760</v>
      </c>
      <c r="R22" s="2" t="s">
        <v>4758</v>
      </c>
      <c r="S22" s="2" t="s">
        <v>2160</v>
      </c>
      <c r="T22" s="2">
        <v>1000</v>
      </c>
      <c r="U22" s="2">
        <f>_xlfn.XLOOKUP(S22,统计表!D:D,统计表!V:V)</f>
        <v>1000</v>
      </c>
      <c r="V22" s="2" t="s">
        <v>4759</v>
      </c>
      <c r="W22" s="2" t="str">
        <f t="shared" si="0"/>
        <v>无就业奖励1000</v>
      </c>
    </row>
    <row r="23" spans="1:23">
      <c r="A23" s="2" t="s">
        <v>121</v>
      </c>
      <c r="B23" s="2" t="e">
        <f ca="1">_xlfn.XLOOKUP(A23,统计表!D:D,统计表!R:R)</f>
        <v>#NAME?</v>
      </c>
      <c r="C23" s="2" t="s">
        <v>4753</v>
      </c>
      <c r="D23" s="2" t="s">
        <v>769</v>
      </c>
      <c r="E23" s="2">
        <f>_xlfn.XLOOKUP(D23,统计表!D:D,统计表!L:L)</f>
        <v>8760</v>
      </c>
      <c r="F23" s="2" t="s">
        <v>4754</v>
      </c>
      <c r="G23" s="2" t="s">
        <v>2386</v>
      </c>
      <c r="H23" s="2" t="e">
        <f ca="1">_xlfn.XLOOKUP(G23,统计表!D:D,统计表!M:M)</f>
        <v>#NAME?</v>
      </c>
      <c r="I23" s="2" t="s">
        <v>4755</v>
      </c>
      <c r="J23" s="2" t="s">
        <v>289</v>
      </c>
      <c r="K23" s="2">
        <f>_xlfn.XLOOKUP(J23,统计表!D:D,统计表!P:P)</f>
        <v>7815</v>
      </c>
      <c r="L23" s="2" t="s">
        <v>4756</v>
      </c>
      <c r="O23" s="2" t="s">
        <v>4760</v>
      </c>
      <c r="R23" s="2" t="s">
        <v>4758</v>
      </c>
      <c r="S23" s="2" t="s">
        <v>2386</v>
      </c>
      <c r="T23" s="2">
        <v>1000</v>
      </c>
      <c r="U23" s="2">
        <f>_xlfn.XLOOKUP(S23,统计表!D:D,统计表!V:V)</f>
        <v>1000</v>
      </c>
      <c r="V23" s="2" t="s">
        <v>4759</v>
      </c>
      <c r="W23" s="2" t="str">
        <f t="shared" si="0"/>
        <v>无就业奖励1000</v>
      </c>
    </row>
    <row r="24" spans="1:23">
      <c r="A24" s="2" t="s">
        <v>121</v>
      </c>
      <c r="B24" s="2" t="e">
        <f ca="1">_xlfn.XLOOKUP(A24,统计表!D:D,统计表!R:R)</f>
        <v>#NAME?</v>
      </c>
      <c r="C24" s="2" t="s">
        <v>4753</v>
      </c>
      <c r="D24" s="2" t="s">
        <v>777</v>
      </c>
      <c r="E24" s="2">
        <f>_xlfn.XLOOKUP(D24,统计表!D:D,统计表!L:L)</f>
        <v>8760</v>
      </c>
      <c r="F24" s="2" t="s">
        <v>4754</v>
      </c>
      <c r="G24" s="2" t="s">
        <v>2152</v>
      </c>
      <c r="H24" s="2" t="e">
        <f ca="1">_xlfn.XLOOKUP(G24,统计表!D:D,统计表!M:M)</f>
        <v>#NAME?</v>
      </c>
      <c r="I24" s="2" t="s">
        <v>4755</v>
      </c>
      <c r="J24" s="2" t="s">
        <v>298</v>
      </c>
      <c r="K24" s="2">
        <f>_xlfn.XLOOKUP(J24,统计表!D:D,统计表!P:P)</f>
        <v>4535</v>
      </c>
      <c r="L24" s="2" t="s">
        <v>4756</v>
      </c>
      <c r="O24" s="2" t="s">
        <v>4760</v>
      </c>
      <c r="R24" s="2" t="s">
        <v>4758</v>
      </c>
      <c r="S24" s="2" t="s">
        <v>2152</v>
      </c>
      <c r="T24" s="2">
        <v>1000</v>
      </c>
      <c r="U24" s="2">
        <f>_xlfn.XLOOKUP(S24,统计表!D:D,统计表!V:V)</f>
        <v>1000</v>
      </c>
      <c r="V24" s="2" t="s">
        <v>4759</v>
      </c>
      <c r="W24" s="2" t="str">
        <f t="shared" si="0"/>
        <v>无就业奖励1000</v>
      </c>
    </row>
    <row r="25" spans="1:23">
      <c r="A25" s="2" t="s">
        <v>130</v>
      </c>
      <c r="B25" s="2" t="e">
        <f ca="1">_xlfn.XLOOKUP(A25,统计表!D:D,统计表!R:R)</f>
        <v>#NAME?</v>
      </c>
      <c r="C25" s="2" t="s">
        <v>4753</v>
      </c>
      <c r="D25" s="2" t="s">
        <v>731</v>
      </c>
      <c r="E25" s="2">
        <f>_xlfn.XLOOKUP(D25,统计表!D:D,统计表!L:L)</f>
        <v>8760</v>
      </c>
      <c r="F25" s="2" t="s">
        <v>4754</v>
      </c>
      <c r="G25" s="2" t="s">
        <v>1951</v>
      </c>
      <c r="H25" s="2" t="e">
        <f ca="1">_xlfn.XLOOKUP(G25,统计表!D:D,统计表!M:M)</f>
        <v>#NAME?</v>
      </c>
      <c r="I25" s="2" t="s">
        <v>4755</v>
      </c>
      <c r="J25" s="2" t="s">
        <v>310</v>
      </c>
      <c r="K25" s="2">
        <f>_xlfn.XLOOKUP(J25,统计表!D:D,统计表!P:P)</f>
        <v>20580</v>
      </c>
      <c r="L25" s="2" t="s">
        <v>4756</v>
      </c>
      <c r="O25" s="2" t="s">
        <v>4760</v>
      </c>
      <c r="R25" s="2" t="s">
        <v>4758</v>
      </c>
      <c r="S25" s="2" t="s">
        <v>1951</v>
      </c>
      <c r="T25" s="2">
        <v>500</v>
      </c>
      <c r="U25" s="2">
        <f>_xlfn.XLOOKUP(S25,统计表!D:D,统计表!V:V)</f>
        <v>500</v>
      </c>
      <c r="V25" s="2" t="s">
        <v>4759</v>
      </c>
      <c r="W25" s="2" t="str">
        <f t="shared" si="0"/>
        <v>无就业奖励500</v>
      </c>
    </row>
    <row r="26" spans="1:23">
      <c r="A26" s="2" t="s">
        <v>134</v>
      </c>
      <c r="B26" s="2" t="e">
        <f ca="1">_xlfn.XLOOKUP(A26,统计表!D:D,统计表!R:R)</f>
        <v>#NAME?</v>
      </c>
      <c r="C26" s="2" t="s">
        <v>4753</v>
      </c>
      <c r="D26" s="2" t="s">
        <v>891</v>
      </c>
      <c r="E26" s="2">
        <f>_xlfn.XLOOKUP(D26,统计表!D:D,统计表!L:L)</f>
        <v>8760</v>
      </c>
      <c r="F26" s="2" t="s">
        <v>4754</v>
      </c>
      <c r="G26" s="2" t="s">
        <v>2039</v>
      </c>
      <c r="H26" s="2" t="e">
        <f ca="1">_xlfn.XLOOKUP(G26,统计表!D:D,统计表!M:M)</f>
        <v>#NAME?</v>
      </c>
      <c r="I26" s="2" t="s">
        <v>4755</v>
      </c>
      <c r="J26" s="2" t="s">
        <v>310</v>
      </c>
      <c r="K26" s="2">
        <f>_xlfn.XLOOKUP(J26,统计表!D:D,统计表!P:P)</f>
        <v>20580</v>
      </c>
      <c r="L26" s="2" t="s">
        <v>4756</v>
      </c>
      <c r="O26" s="2" t="s">
        <v>4760</v>
      </c>
      <c r="R26" s="2" t="s">
        <v>4758</v>
      </c>
      <c r="S26" s="2" t="s">
        <v>2039</v>
      </c>
      <c r="T26" s="2">
        <v>1000</v>
      </c>
      <c r="U26" s="2">
        <f>_xlfn.XLOOKUP(S26,统计表!D:D,统计表!V:V)</f>
        <v>1000</v>
      </c>
      <c r="V26" s="2" t="s">
        <v>4759</v>
      </c>
      <c r="W26" s="2" t="str">
        <f t="shared" si="0"/>
        <v>无就业奖励1000</v>
      </c>
    </row>
    <row r="27" spans="1:23">
      <c r="A27" s="2" t="s">
        <v>138</v>
      </c>
      <c r="B27" s="2" t="e">
        <f ca="1">_xlfn.XLOOKUP(A27,统计表!D:D,统计表!R:R)</f>
        <v>#NAME?</v>
      </c>
      <c r="C27" s="2" t="s">
        <v>4753</v>
      </c>
      <c r="D27" s="2" t="s">
        <v>1049</v>
      </c>
      <c r="E27" s="2">
        <f>_xlfn.XLOOKUP(D27,统计表!D:D,统计表!L:L)</f>
        <v>8760</v>
      </c>
      <c r="F27" s="2" t="s">
        <v>4754</v>
      </c>
      <c r="G27" s="2" t="s">
        <v>2399</v>
      </c>
      <c r="H27" s="2" t="e">
        <f ca="1">_xlfn.XLOOKUP(G27,统计表!D:D,统计表!M:M)</f>
        <v>#NAME?</v>
      </c>
      <c r="I27" s="2" t="s">
        <v>4755</v>
      </c>
      <c r="J27" s="2" t="s">
        <v>310</v>
      </c>
      <c r="K27" s="2">
        <f>_xlfn.XLOOKUP(J27,统计表!D:D,统计表!P:P)</f>
        <v>20580</v>
      </c>
      <c r="L27" s="2" t="s">
        <v>4756</v>
      </c>
      <c r="O27" s="2" t="s">
        <v>4760</v>
      </c>
      <c r="R27" s="2" t="s">
        <v>4758</v>
      </c>
      <c r="S27" s="2" t="s">
        <v>2399</v>
      </c>
      <c r="T27" s="2">
        <v>1000</v>
      </c>
      <c r="U27" s="2">
        <f>_xlfn.XLOOKUP(S27,统计表!D:D,统计表!V:V)</f>
        <v>1000</v>
      </c>
      <c r="V27" s="2" t="s">
        <v>4759</v>
      </c>
      <c r="W27" s="2" t="str">
        <f t="shared" si="0"/>
        <v>无就业奖励1000</v>
      </c>
    </row>
    <row r="28" spans="1:23">
      <c r="A28" s="2" t="s">
        <v>138</v>
      </c>
      <c r="B28" s="2" t="e">
        <f ca="1">_xlfn.XLOOKUP(A28,统计表!D:D,统计表!R:R)</f>
        <v>#NAME?</v>
      </c>
      <c r="C28" s="2" t="s">
        <v>4753</v>
      </c>
      <c r="D28" s="2" t="s">
        <v>1036</v>
      </c>
      <c r="E28" s="2">
        <f>_xlfn.XLOOKUP(D28,统计表!D:D,统计表!L:L)</f>
        <v>8760</v>
      </c>
      <c r="F28" s="2" t="s">
        <v>4754</v>
      </c>
      <c r="G28" s="2" t="s">
        <v>2144</v>
      </c>
      <c r="H28" s="2" t="e">
        <f ca="1">_xlfn.XLOOKUP(G28,统计表!D:D,统计表!M:M)</f>
        <v>#NAME?</v>
      </c>
      <c r="I28" s="2" t="s">
        <v>4755</v>
      </c>
      <c r="J28" s="2" t="s">
        <v>310</v>
      </c>
      <c r="K28" s="2">
        <f>_xlfn.XLOOKUP(J28,统计表!D:D,统计表!P:P)</f>
        <v>20580</v>
      </c>
      <c r="L28" s="2" t="s">
        <v>4756</v>
      </c>
      <c r="O28" s="2" t="s">
        <v>4760</v>
      </c>
      <c r="R28" s="2" t="s">
        <v>4758</v>
      </c>
      <c r="S28" s="2" t="s">
        <v>2144</v>
      </c>
      <c r="T28" s="2">
        <v>1000</v>
      </c>
      <c r="U28" s="2">
        <f>_xlfn.XLOOKUP(S28,统计表!D:D,统计表!V:V)</f>
        <v>1000</v>
      </c>
      <c r="V28" s="2" t="s">
        <v>4759</v>
      </c>
      <c r="W28" s="2" t="str">
        <f t="shared" si="0"/>
        <v>无就业奖励1000</v>
      </c>
    </row>
    <row r="29" spans="1:23">
      <c r="A29" s="2" t="s">
        <v>144</v>
      </c>
      <c r="B29" s="2" t="e">
        <f ca="1">_xlfn.XLOOKUP(A29,统计表!D:D,统计表!R:R)</f>
        <v>#NAME?</v>
      </c>
      <c r="C29" s="2" t="s">
        <v>4753</v>
      </c>
      <c r="D29" s="2" t="s">
        <v>1032</v>
      </c>
      <c r="E29" s="2">
        <f>_xlfn.XLOOKUP(D29,统计表!D:D,统计表!L:L)</f>
        <v>8760</v>
      </c>
      <c r="F29" s="2" t="s">
        <v>4754</v>
      </c>
      <c r="G29" s="2" t="s">
        <v>2312</v>
      </c>
      <c r="H29" s="2" t="e">
        <f ca="1">_xlfn.XLOOKUP(G29,统计表!D:D,统计表!M:M)</f>
        <v>#NAME?</v>
      </c>
      <c r="I29" s="2" t="s">
        <v>4755</v>
      </c>
      <c r="J29" s="2" t="s">
        <v>327</v>
      </c>
      <c r="K29" s="2">
        <f>_xlfn.XLOOKUP(J29,统计表!D:D,统计表!P:P)</f>
        <v>3880</v>
      </c>
      <c r="L29" s="2" t="s">
        <v>4756</v>
      </c>
      <c r="O29" s="2" t="s">
        <v>4760</v>
      </c>
      <c r="R29" s="2" t="s">
        <v>4758</v>
      </c>
      <c r="S29" s="2" t="s">
        <v>2312</v>
      </c>
      <c r="T29" s="2">
        <v>1000</v>
      </c>
      <c r="U29" s="2">
        <f>_xlfn.XLOOKUP(S29,统计表!D:D,统计表!V:V)</f>
        <v>1000</v>
      </c>
      <c r="V29" s="2" t="s">
        <v>4759</v>
      </c>
      <c r="W29" s="2" t="str">
        <f t="shared" si="0"/>
        <v>无就业奖励1000</v>
      </c>
    </row>
    <row r="30" spans="1:23">
      <c r="A30" s="2" t="s">
        <v>155</v>
      </c>
      <c r="B30" s="2" t="e">
        <f ca="1">_xlfn.XLOOKUP(A30,统计表!D:D,统计表!R:R)</f>
        <v>#NAME?</v>
      </c>
      <c r="C30" s="2" t="s">
        <v>4753</v>
      </c>
      <c r="D30" s="2" t="s">
        <v>1110</v>
      </c>
      <c r="E30" s="2">
        <f>_xlfn.XLOOKUP(D30,统计表!D:D,统计表!L:L)</f>
        <v>8700</v>
      </c>
      <c r="F30" s="2" t="s">
        <v>4754</v>
      </c>
      <c r="G30" s="2" t="s">
        <v>2156</v>
      </c>
      <c r="H30" s="2" t="e">
        <f ca="1">_xlfn.XLOOKUP(G30,统计表!D:D,统计表!M:M)</f>
        <v>#NAME?</v>
      </c>
      <c r="I30" s="2" t="s">
        <v>4755</v>
      </c>
      <c r="J30" s="2" t="s">
        <v>335</v>
      </c>
      <c r="K30" s="2">
        <f>_xlfn.XLOOKUP(J30,统计表!D:D,统计表!P:P)</f>
        <v>4295</v>
      </c>
      <c r="L30" s="2" t="s">
        <v>4756</v>
      </c>
      <c r="O30" s="2" t="s">
        <v>4760</v>
      </c>
      <c r="R30" s="2" t="s">
        <v>4758</v>
      </c>
      <c r="S30" s="2" t="s">
        <v>2156</v>
      </c>
      <c r="T30" s="2">
        <v>500</v>
      </c>
      <c r="U30" s="2">
        <f>_xlfn.XLOOKUP(S30,统计表!D:D,统计表!V:V)</f>
        <v>500</v>
      </c>
      <c r="V30" s="2" t="s">
        <v>4759</v>
      </c>
      <c r="W30" s="2" t="str">
        <f t="shared" si="0"/>
        <v>无就业奖励500</v>
      </c>
    </row>
    <row r="31" spans="1:23">
      <c r="A31" s="2" t="s">
        <v>159</v>
      </c>
      <c r="B31" s="2" t="e">
        <f ca="1">_xlfn.XLOOKUP(A31,统计表!D:D,统计表!R:R)</f>
        <v>#NAME?</v>
      </c>
      <c r="C31" s="2" t="s">
        <v>4753</v>
      </c>
      <c r="D31" s="2" t="s">
        <v>1466</v>
      </c>
      <c r="E31" s="2">
        <f>_xlfn.XLOOKUP(D31,统计表!D:D,统计表!L:L)</f>
        <v>8700</v>
      </c>
      <c r="F31" s="2" t="s">
        <v>4754</v>
      </c>
      <c r="G31" s="2" t="s">
        <v>2750</v>
      </c>
      <c r="H31" s="2" t="e">
        <f ca="1">_xlfn.XLOOKUP(G31,统计表!D:D,统计表!M:M)</f>
        <v>#NAME?</v>
      </c>
      <c r="I31" s="2" t="s">
        <v>4755</v>
      </c>
      <c r="J31" s="2" t="s">
        <v>364</v>
      </c>
      <c r="K31" s="2">
        <f>_xlfn.XLOOKUP(J31,统计表!D:D,统计表!P:P)</f>
        <v>1095</v>
      </c>
      <c r="L31" s="2" t="s">
        <v>4756</v>
      </c>
      <c r="O31" s="2" t="s">
        <v>4760</v>
      </c>
      <c r="R31" s="2" t="s">
        <v>4758</v>
      </c>
      <c r="S31" s="2" t="s">
        <v>2750</v>
      </c>
      <c r="T31" s="2">
        <v>1700</v>
      </c>
      <c r="U31" s="2">
        <f>_xlfn.XLOOKUP(S31,统计表!D:D,统计表!V:V)</f>
        <v>1700</v>
      </c>
      <c r="V31" s="2" t="s">
        <v>4759</v>
      </c>
      <c r="W31" s="11" t="str">
        <f t="shared" si="0"/>
        <v>无就业奖励1700</v>
      </c>
    </row>
    <row r="32" spans="1:23">
      <c r="A32" s="2" t="s">
        <v>159</v>
      </c>
      <c r="B32" s="2" t="e">
        <f ca="1">_xlfn.XLOOKUP(A32,统计表!D:D,统计表!R:R)</f>
        <v>#NAME?</v>
      </c>
      <c r="C32" s="2" t="s">
        <v>4753</v>
      </c>
      <c r="D32" s="2" t="s">
        <v>1079</v>
      </c>
      <c r="E32" s="2">
        <f>_xlfn.XLOOKUP(D32,统计表!D:D,统计表!L:L)</f>
        <v>8700</v>
      </c>
      <c r="F32" s="2" t="s">
        <v>4754</v>
      </c>
      <c r="G32" s="2" t="s">
        <v>4390</v>
      </c>
      <c r="H32" s="2" t="e">
        <f ca="1">_xlfn.XLOOKUP(G32,统计表!D:D,统计表!M:M)</f>
        <v>#NAME?</v>
      </c>
      <c r="I32" s="2" t="s">
        <v>4755</v>
      </c>
      <c r="J32" s="2" t="s">
        <v>373</v>
      </c>
      <c r="K32" s="2">
        <f>_xlfn.XLOOKUP(J32,统计表!D:D,统计表!P:P)</f>
        <v>8560</v>
      </c>
      <c r="L32" s="2" t="s">
        <v>4756</v>
      </c>
      <c r="O32" s="2" t="s">
        <v>4760</v>
      </c>
      <c r="R32" s="2" t="s">
        <v>4758</v>
      </c>
      <c r="S32" s="2" t="s">
        <v>4390</v>
      </c>
      <c r="T32" s="2">
        <v>500</v>
      </c>
      <c r="U32" s="2">
        <f>_xlfn.XLOOKUP(S32,统计表!D:D,统计表!V:V)</f>
        <v>500</v>
      </c>
      <c r="V32" s="2" t="s">
        <v>4759</v>
      </c>
      <c r="W32" s="2" t="str">
        <f t="shared" si="0"/>
        <v>无就业奖励500</v>
      </c>
    </row>
    <row r="33" spans="1:23">
      <c r="A33" s="2" t="s">
        <v>163</v>
      </c>
      <c r="B33" s="2" t="e">
        <f ca="1">_xlfn.XLOOKUP(A33,统计表!D:D,统计表!R:R)</f>
        <v>#NAME?</v>
      </c>
      <c r="C33" s="2" t="s">
        <v>4753</v>
      </c>
      <c r="D33" s="2" t="s">
        <v>1347</v>
      </c>
      <c r="E33" s="2">
        <f>_xlfn.XLOOKUP(D33,统计表!D:D,统计表!L:L)</f>
        <v>8700</v>
      </c>
      <c r="F33" s="2" t="s">
        <v>4754</v>
      </c>
      <c r="G33" s="2" t="s">
        <v>4669</v>
      </c>
      <c r="H33" s="2" t="e">
        <f ca="1">_xlfn.XLOOKUP(G33,统计表!D:D,统计表!M:M)</f>
        <v>#NAME?</v>
      </c>
      <c r="I33" s="2" t="s">
        <v>4755</v>
      </c>
      <c r="J33" s="2" t="s">
        <v>373</v>
      </c>
      <c r="K33" s="2">
        <f>_xlfn.XLOOKUP(J33,统计表!D:D,统计表!P:P)</f>
        <v>8560</v>
      </c>
      <c r="L33" s="2" t="s">
        <v>4756</v>
      </c>
      <c r="O33" s="2" t="s">
        <v>4760</v>
      </c>
      <c r="R33" s="2" t="s">
        <v>4758</v>
      </c>
      <c r="S33" s="2" t="s">
        <v>4669</v>
      </c>
      <c r="T33" s="2">
        <v>1700</v>
      </c>
      <c r="U33" s="2">
        <f>_xlfn.XLOOKUP(S33,统计表!D:D,统计表!V:V)</f>
        <v>1700</v>
      </c>
      <c r="V33" s="2" t="s">
        <v>4759</v>
      </c>
      <c r="W33" s="2" t="str">
        <f t="shared" si="0"/>
        <v>无就业奖励1700</v>
      </c>
    </row>
    <row r="34" spans="1:23">
      <c r="A34" s="2" t="s">
        <v>175</v>
      </c>
      <c r="B34" s="2" t="e">
        <f ca="1">_xlfn.XLOOKUP(A34,统计表!D:D,统计表!R:R)</f>
        <v>#NAME?</v>
      </c>
      <c r="C34" s="2" t="s">
        <v>4753</v>
      </c>
      <c r="D34" s="2" t="s">
        <v>1338</v>
      </c>
      <c r="E34" s="2">
        <f>_xlfn.XLOOKUP(D34,统计表!D:D,统计表!L:L)</f>
        <v>8700</v>
      </c>
      <c r="F34" s="2" t="s">
        <v>4754</v>
      </c>
      <c r="G34" s="2" t="s">
        <v>4469</v>
      </c>
      <c r="H34" s="2" t="e">
        <f ca="1">_xlfn.XLOOKUP(G34,统计表!D:D,统计表!M:M)</f>
        <v>#NAME?</v>
      </c>
      <c r="I34" s="2" t="s">
        <v>4755</v>
      </c>
      <c r="J34" s="2" t="s">
        <v>398</v>
      </c>
      <c r="K34" s="2">
        <f>_xlfn.XLOOKUP(J34,统计表!D:D,统计表!P:P)</f>
        <v>8640</v>
      </c>
      <c r="L34" s="2" t="s">
        <v>4756</v>
      </c>
      <c r="O34" s="2" t="s">
        <v>4760</v>
      </c>
      <c r="R34" s="2" t="s">
        <v>4758</v>
      </c>
      <c r="S34" s="2" t="s">
        <v>4469</v>
      </c>
      <c r="T34" s="2">
        <v>500</v>
      </c>
      <c r="U34" s="2">
        <f>_xlfn.XLOOKUP(S34,统计表!D:D,统计表!V:V)</f>
        <v>500</v>
      </c>
      <c r="V34" s="2" t="s">
        <v>4759</v>
      </c>
      <c r="W34" s="2" t="str">
        <f t="shared" si="0"/>
        <v>无就业奖励500</v>
      </c>
    </row>
    <row r="35" spans="1:23">
      <c r="A35" s="2" t="s">
        <v>175</v>
      </c>
      <c r="B35" s="2" t="e">
        <f ca="1">_xlfn.XLOOKUP(A35,统计表!D:D,统计表!R:R)</f>
        <v>#NAME?</v>
      </c>
      <c r="C35" s="2" t="s">
        <v>4753</v>
      </c>
      <c r="D35" s="2" t="s">
        <v>1129</v>
      </c>
      <c r="E35" s="2">
        <f>_xlfn.XLOOKUP(D35,统计表!D:D,统计表!L:L)</f>
        <v>8700</v>
      </c>
      <c r="F35" s="2" t="s">
        <v>4754</v>
      </c>
      <c r="G35" s="2" t="s">
        <v>4625</v>
      </c>
      <c r="H35" s="2" t="e">
        <f ca="1">_xlfn.XLOOKUP(G35,统计表!D:D,统计表!M:M)</f>
        <v>#NAME?</v>
      </c>
      <c r="I35" s="2" t="s">
        <v>4755</v>
      </c>
      <c r="J35" s="2" t="s">
        <v>398</v>
      </c>
      <c r="K35" s="2">
        <f>_xlfn.XLOOKUP(J35,统计表!D:D,统计表!P:P)</f>
        <v>8640</v>
      </c>
      <c r="L35" s="2" t="s">
        <v>4756</v>
      </c>
      <c r="O35" s="2" t="s">
        <v>4760</v>
      </c>
      <c r="R35" s="2" t="s">
        <v>4758</v>
      </c>
      <c r="S35" s="2" t="s">
        <v>4625</v>
      </c>
      <c r="T35" s="2">
        <v>1000</v>
      </c>
      <c r="U35" s="2">
        <f>_xlfn.XLOOKUP(S35,统计表!D:D,统计表!V:V)</f>
        <v>1000</v>
      </c>
      <c r="V35" s="2" t="s">
        <v>4759</v>
      </c>
      <c r="W35" s="2" t="str">
        <f t="shared" si="0"/>
        <v>无就业奖励1000</v>
      </c>
    </row>
    <row r="36" spans="1:23">
      <c r="A36" s="2" t="s">
        <v>201</v>
      </c>
      <c r="B36" s="2" t="e">
        <f ca="1">_xlfn.XLOOKUP(A36,统计表!D:D,统计表!R:R)</f>
        <v>#NAME?</v>
      </c>
      <c r="C36" s="2" t="s">
        <v>4753</v>
      </c>
      <c r="D36" s="2" t="s">
        <v>1560</v>
      </c>
      <c r="E36" s="2">
        <f>_xlfn.XLOOKUP(D36,统计表!D:D,统计表!L:L)</f>
        <v>7300</v>
      </c>
      <c r="F36" s="2" t="s">
        <v>4754</v>
      </c>
      <c r="G36" s="2" t="s">
        <v>4724</v>
      </c>
      <c r="H36" s="2" t="e">
        <f ca="1">_xlfn.XLOOKUP(G36,统计表!D:D,统计表!M:M)</f>
        <v>#NAME?</v>
      </c>
      <c r="I36" s="2" t="s">
        <v>4755</v>
      </c>
      <c r="J36" s="2" t="s">
        <v>402</v>
      </c>
      <c r="K36" s="2">
        <f>_xlfn.XLOOKUP(J36,统计表!D:D,统计表!P:P)</f>
        <v>4415</v>
      </c>
      <c r="L36" s="2" t="s">
        <v>4756</v>
      </c>
      <c r="O36" s="2" t="s">
        <v>4760</v>
      </c>
      <c r="R36" s="2" t="s">
        <v>4758</v>
      </c>
      <c r="S36" s="2" t="s">
        <v>4724</v>
      </c>
      <c r="T36" s="2">
        <v>1500</v>
      </c>
      <c r="U36" s="2">
        <f>_xlfn.XLOOKUP(S36,统计表!D:D,统计表!V:V)</f>
        <v>1500</v>
      </c>
      <c r="V36" s="2" t="s">
        <v>4759</v>
      </c>
      <c r="W36" s="2" t="str">
        <f t="shared" si="0"/>
        <v>无就业奖励1500</v>
      </c>
    </row>
    <row r="37" spans="1:23">
      <c r="A37" s="2" t="s">
        <v>217</v>
      </c>
      <c r="B37" s="2" t="e">
        <f ca="1">_xlfn.XLOOKUP(A37,统计表!D:D,统计表!R:R)</f>
        <v>#NAME?</v>
      </c>
      <c r="C37" s="2" t="s">
        <v>4753</v>
      </c>
      <c r="D37" s="2" t="s">
        <v>1539</v>
      </c>
      <c r="E37" s="2">
        <f>_xlfn.XLOOKUP(D37,统计表!D:D,统计表!L:L)</f>
        <v>17520</v>
      </c>
      <c r="F37" s="2" t="s">
        <v>4754</v>
      </c>
      <c r="G37" s="2" t="s">
        <v>4600</v>
      </c>
      <c r="H37" s="2" t="e">
        <f ca="1">_xlfn.XLOOKUP(G37,统计表!D:D,统计表!M:M)</f>
        <v>#NAME?</v>
      </c>
      <c r="I37" s="2" t="s">
        <v>4755</v>
      </c>
      <c r="J37" s="2" t="s">
        <v>406</v>
      </c>
      <c r="K37" s="2">
        <f>_xlfn.XLOOKUP(J37,统计表!D:D,统计表!P:P)</f>
        <v>8560</v>
      </c>
      <c r="L37" s="2" t="s">
        <v>4756</v>
      </c>
      <c r="O37" s="2" t="s">
        <v>4760</v>
      </c>
      <c r="R37" s="2" t="s">
        <v>4758</v>
      </c>
      <c r="S37" s="2" t="s">
        <v>4600</v>
      </c>
      <c r="T37" s="2">
        <v>500</v>
      </c>
      <c r="U37" s="2">
        <f>_xlfn.XLOOKUP(S37,统计表!D:D,统计表!V:V)</f>
        <v>500</v>
      </c>
      <c r="V37" s="2" t="s">
        <v>4759</v>
      </c>
      <c r="W37" s="2" t="str">
        <f t="shared" si="0"/>
        <v>无就业奖励500</v>
      </c>
    </row>
    <row r="38" spans="1:23">
      <c r="A38" s="2" t="s">
        <v>221</v>
      </c>
      <c r="B38" s="2" t="e">
        <f ca="1">_xlfn.XLOOKUP(A38,统计表!D:D,统计表!R:R)</f>
        <v>#NAME?</v>
      </c>
      <c r="C38" s="2" t="s">
        <v>4753</v>
      </c>
      <c r="D38" s="2" t="s">
        <v>1539</v>
      </c>
      <c r="E38" s="2">
        <f>_xlfn.XLOOKUP(D38,统计表!D:D,统计表!L:L)</f>
        <v>17520</v>
      </c>
      <c r="F38" s="2" t="s">
        <v>4754</v>
      </c>
      <c r="G38" s="2" t="s">
        <v>444</v>
      </c>
      <c r="H38" s="2" t="e">
        <f ca="1">_xlfn.XLOOKUP(G38,统计表!D:D,统计表!M:M)</f>
        <v>#NAME?</v>
      </c>
      <c r="I38" s="2" t="s">
        <v>4755</v>
      </c>
      <c r="J38" s="2" t="s">
        <v>406</v>
      </c>
      <c r="K38" s="2">
        <f>_xlfn.XLOOKUP(J38,统计表!D:D,统计表!P:P)</f>
        <v>8560</v>
      </c>
      <c r="L38" s="2" t="s">
        <v>4756</v>
      </c>
      <c r="O38" s="2" t="s">
        <v>4760</v>
      </c>
      <c r="R38" s="2" t="s">
        <v>4758</v>
      </c>
      <c r="S38" s="2" t="s">
        <v>444</v>
      </c>
      <c r="T38" s="2">
        <v>500</v>
      </c>
      <c r="U38" s="2">
        <f>_xlfn.XLOOKUP(S38,统计表!D:D,统计表!V:V)</f>
        <v>500</v>
      </c>
      <c r="V38" s="2" t="s">
        <v>4759</v>
      </c>
      <c r="W38" s="2" t="str">
        <f t="shared" si="0"/>
        <v>无就业奖励500</v>
      </c>
    </row>
    <row r="39" spans="1:23">
      <c r="A39" s="2" t="s">
        <v>221</v>
      </c>
      <c r="B39" s="2" t="e">
        <f ca="1">_xlfn.XLOOKUP(A39,统计表!D:D,统计表!R:R)</f>
        <v>#NAME?</v>
      </c>
      <c r="C39" s="2" t="s">
        <v>4753</v>
      </c>
      <c r="D39" s="2" t="s">
        <v>1511</v>
      </c>
      <c r="E39" s="2">
        <f>_xlfn.XLOOKUP(D39,统计表!D:D,统计表!L:L)</f>
        <v>4380</v>
      </c>
      <c r="F39" s="2" t="s">
        <v>4754</v>
      </c>
      <c r="G39" s="2" t="s">
        <v>2275</v>
      </c>
      <c r="H39" s="2" t="e">
        <f ca="1">_xlfn.XLOOKUP(G39,统计表!D:D,统计表!M:M)</f>
        <v>#NAME?</v>
      </c>
      <c r="I39" s="2" t="s">
        <v>4755</v>
      </c>
      <c r="J39" s="2" t="s">
        <v>410</v>
      </c>
      <c r="K39" s="2">
        <f>_xlfn.XLOOKUP(J39,统计表!D:D,统计表!P:P)</f>
        <v>11790</v>
      </c>
      <c r="L39" s="2" t="s">
        <v>4756</v>
      </c>
      <c r="O39" s="2" t="s">
        <v>4760</v>
      </c>
      <c r="R39" s="2" t="s">
        <v>4758</v>
      </c>
      <c r="S39" s="2" t="s">
        <v>2275</v>
      </c>
      <c r="T39" s="2">
        <v>2400</v>
      </c>
      <c r="U39" s="2">
        <f>_xlfn.XLOOKUP(S39,统计表!D:D,统计表!V:V)</f>
        <v>2400</v>
      </c>
      <c r="V39" s="2" t="s">
        <v>4759</v>
      </c>
      <c r="W39" s="11" t="str">
        <f t="shared" si="0"/>
        <v>无就业奖励2400</v>
      </c>
    </row>
    <row r="40" spans="1:23">
      <c r="A40" s="2" t="s">
        <v>225</v>
      </c>
      <c r="B40" s="2" t="e">
        <f ca="1">_xlfn.XLOOKUP(A40,统计表!D:D,统计表!R:R)</f>
        <v>#NAME?</v>
      </c>
      <c r="C40" s="2" t="s">
        <v>4753</v>
      </c>
      <c r="D40" s="2" t="s">
        <v>1692</v>
      </c>
      <c r="E40" s="2">
        <f>_xlfn.XLOOKUP(D40,统计表!D:D,统计表!L:L)</f>
        <v>8760</v>
      </c>
      <c r="F40" s="2" t="s">
        <v>4754</v>
      </c>
      <c r="G40" s="2" t="s">
        <v>1832</v>
      </c>
      <c r="H40" s="2" t="e">
        <f ca="1">_xlfn.XLOOKUP(G40,统计表!D:D,统计表!M:M)</f>
        <v>#NAME?</v>
      </c>
      <c r="I40" s="2" t="s">
        <v>4755</v>
      </c>
      <c r="J40" s="2" t="s">
        <v>410</v>
      </c>
      <c r="K40" s="2">
        <f>_xlfn.XLOOKUP(J40,统计表!D:D,统计表!P:P)</f>
        <v>11790</v>
      </c>
      <c r="L40" s="2" t="s">
        <v>4756</v>
      </c>
      <c r="O40" s="2" t="s">
        <v>4760</v>
      </c>
      <c r="R40" s="2" t="s">
        <v>4758</v>
      </c>
      <c r="S40" s="2" t="s">
        <v>1832</v>
      </c>
      <c r="T40" s="2">
        <v>2400</v>
      </c>
      <c r="U40" s="2">
        <f>_xlfn.XLOOKUP(S40,统计表!D:D,统计表!V:V)</f>
        <v>2400</v>
      </c>
      <c r="V40" s="2" t="s">
        <v>4759</v>
      </c>
      <c r="W40" s="11" t="str">
        <f t="shared" si="0"/>
        <v>无就业奖励2400</v>
      </c>
    </row>
    <row r="41" spans="1:23">
      <c r="A41" s="2" t="s">
        <v>225</v>
      </c>
      <c r="B41" s="2" t="e">
        <f ca="1">_xlfn.XLOOKUP(A41,统计表!D:D,统计表!R:R)</f>
        <v>#NAME?</v>
      </c>
      <c r="C41" s="2" t="s">
        <v>4753</v>
      </c>
      <c r="D41" s="2" t="s">
        <v>1710</v>
      </c>
      <c r="E41" s="2">
        <f>_xlfn.XLOOKUP(D41,统计表!D:D,统计表!L:L)</f>
        <v>8760</v>
      </c>
      <c r="F41" s="2" t="s">
        <v>4754</v>
      </c>
      <c r="G41" s="2" t="s">
        <v>1814</v>
      </c>
      <c r="H41" s="2" t="e">
        <f ca="1">_xlfn.XLOOKUP(G41,统计表!D:D,统计表!M:M)</f>
        <v>#NAME?</v>
      </c>
      <c r="I41" s="2" t="s">
        <v>4755</v>
      </c>
      <c r="J41" s="2" t="s">
        <v>410</v>
      </c>
      <c r="K41" s="2">
        <f>_xlfn.XLOOKUP(J41,统计表!D:D,统计表!P:P)</f>
        <v>11790</v>
      </c>
      <c r="L41" s="2" t="s">
        <v>4756</v>
      </c>
      <c r="O41" s="2" t="s">
        <v>4760</v>
      </c>
      <c r="R41" s="2" t="s">
        <v>4758</v>
      </c>
      <c r="S41" s="2" t="s">
        <v>1814</v>
      </c>
      <c r="T41" s="2">
        <v>1200</v>
      </c>
      <c r="U41" s="2">
        <f>_xlfn.XLOOKUP(S41,统计表!D:D,统计表!V:V)</f>
        <v>1200</v>
      </c>
      <c r="V41" s="2" t="s">
        <v>4759</v>
      </c>
      <c r="W41" s="2" t="str">
        <f t="shared" si="0"/>
        <v>无就业奖励1200</v>
      </c>
    </row>
    <row r="42" spans="1:23">
      <c r="A42" s="2" t="s">
        <v>238</v>
      </c>
      <c r="B42" s="2" t="e">
        <f ca="1">_xlfn.XLOOKUP(A42,统计表!D:D,统计表!R:R)</f>
        <v>#NAME?</v>
      </c>
      <c r="C42" s="2" t="s">
        <v>4753</v>
      </c>
      <c r="D42" s="2" t="s">
        <v>1714</v>
      </c>
      <c r="E42" s="2">
        <f>_xlfn.XLOOKUP(D42,统计表!D:D,统计表!L:L)</f>
        <v>7300</v>
      </c>
      <c r="F42" s="2" t="s">
        <v>4754</v>
      </c>
      <c r="G42" s="2" t="s">
        <v>2275</v>
      </c>
      <c r="H42" s="2" t="e">
        <f ca="1">_xlfn.XLOOKUP(G42,统计表!D:D,统计表!M:M)</f>
        <v>#NAME?</v>
      </c>
      <c r="I42" s="2" t="s">
        <v>4755</v>
      </c>
      <c r="J42" s="2" t="s">
        <v>414</v>
      </c>
      <c r="K42" s="2">
        <f>_xlfn.XLOOKUP(J42,统计表!D:D,统计表!P:P)</f>
        <v>3600</v>
      </c>
      <c r="L42" s="2" t="s">
        <v>4756</v>
      </c>
      <c r="O42" s="2" t="s">
        <v>4760</v>
      </c>
      <c r="R42" s="2" t="s">
        <v>4758</v>
      </c>
      <c r="S42" s="2" t="s">
        <v>2275</v>
      </c>
      <c r="T42" s="2">
        <v>2400</v>
      </c>
      <c r="U42" s="2">
        <f>_xlfn.XLOOKUP(S42,统计表!D:D,统计表!V:V)</f>
        <v>2400</v>
      </c>
      <c r="V42" s="2" t="s">
        <v>4759</v>
      </c>
      <c r="W42" s="11" t="str">
        <f t="shared" si="0"/>
        <v>无就业奖励2400</v>
      </c>
    </row>
    <row r="43" spans="1:23">
      <c r="A43" s="2" t="s">
        <v>251</v>
      </c>
      <c r="B43" s="2" t="e">
        <f ca="1">_xlfn.XLOOKUP(A43,统计表!D:D,统计表!R:R)</f>
        <v>#NAME?</v>
      </c>
      <c r="C43" s="2" t="s">
        <v>4753</v>
      </c>
      <c r="D43" s="2" t="s">
        <v>1644</v>
      </c>
      <c r="E43" s="2">
        <f>_xlfn.XLOOKUP(D43,统计表!D:D,统计表!L:L)</f>
        <v>8760</v>
      </c>
      <c r="F43" s="2" t="s">
        <v>4754</v>
      </c>
      <c r="G43" s="2" t="s">
        <v>1748</v>
      </c>
      <c r="H43" s="2" t="e">
        <f ca="1">_xlfn.XLOOKUP(G43,统计表!D:D,统计表!M:M)</f>
        <v>#NAME?</v>
      </c>
      <c r="I43" s="2" t="s">
        <v>4755</v>
      </c>
      <c r="J43" s="2" t="s">
        <v>456</v>
      </c>
      <c r="K43" s="2">
        <f>_xlfn.XLOOKUP(J43,统计表!D:D,统计表!P:P)</f>
        <v>8830</v>
      </c>
      <c r="L43" s="2" t="s">
        <v>4756</v>
      </c>
      <c r="O43" s="2" t="s">
        <v>4760</v>
      </c>
      <c r="R43" s="2" t="s">
        <v>4758</v>
      </c>
      <c r="S43" s="2" t="s">
        <v>1748</v>
      </c>
      <c r="T43" s="2">
        <v>1200</v>
      </c>
      <c r="U43" s="2">
        <f>_xlfn.XLOOKUP(S43,统计表!D:D,统计表!V:V)</f>
        <v>1200</v>
      </c>
      <c r="V43" s="2" t="s">
        <v>4759</v>
      </c>
      <c r="W43" s="2" t="str">
        <f t="shared" si="0"/>
        <v>无就业奖励1200</v>
      </c>
    </row>
    <row r="44" spans="1:23">
      <c r="A44" s="2" t="s">
        <v>255</v>
      </c>
      <c r="B44" s="2" t="e">
        <f ca="1">_xlfn.XLOOKUP(A44,统计表!D:D,统计表!R:R)</f>
        <v>#NAME?</v>
      </c>
      <c r="C44" s="2" t="s">
        <v>4753</v>
      </c>
      <c r="D44" s="2" t="s">
        <v>1636</v>
      </c>
      <c r="E44" s="2">
        <f>_xlfn.XLOOKUP(D44,统计表!D:D,统计表!L:L)</f>
        <v>8760</v>
      </c>
      <c r="F44" s="2" t="s">
        <v>4754</v>
      </c>
      <c r="G44" s="2" t="s">
        <v>1818</v>
      </c>
      <c r="H44" s="2" t="e">
        <f ca="1">_xlfn.XLOOKUP(G44,统计表!D:D,统计表!M:M)</f>
        <v>#NAME?</v>
      </c>
      <c r="I44" s="2" t="s">
        <v>4755</v>
      </c>
      <c r="J44" s="2" t="s">
        <v>456</v>
      </c>
      <c r="K44" s="2">
        <f>_xlfn.XLOOKUP(J44,统计表!D:D,统计表!P:P)</f>
        <v>8830</v>
      </c>
      <c r="L44" s="2" t="s">
        <v>4756</v>
      </c>
      <c r="O44" s="2" t="s">
        <v>4760</v>
      </c>
      <c r="R44" s="2" t="s">
        <v>4758</v>
      </c>
      <c r="S44" s="2" t="s">
        <v>1818</v>
      </c>
      <c r="T44" s="2">
        <v>1200</v>
      </c>
      <c r="U44" s="2">
        <f>_xlfn.XLOOKUP(S44,统计表!D:D,统计表!V:V)</f>
        <v>1200</v>
      </c>
      <c r="V44" s="2" t="s">
        <v>4759</v>
      </c>
      <c r="W44" s="2" t="str">
        <f t="shared" si="0"/>
        <v>无就业奖励1200</v>
      </c>
    </row>
    <row r="45" spans="1:23">
      <c r="A45" s="2" t="s">
        <v>255</v>
      </c>
      <c r="B45" s="2" t="e">
        <f ca="1">_xlfn.XLOOKUP(A45,统计表!D:D,统计表!R:R)</f>
        <v>#NAME?</v>
      </c>
      <c r="C45" s="2" t="s">
        <v>4753</v>
      </c>
      <c r="D45" s="2" t="s">
        <v>1678</v>
      </c>
      <c r="E45" s="2">
        <f>_xlfn.XLOOKUP(D45,统计表!D:D,统计表!L:L)</f>
        <v>8760</v>
      </c>
      <c r="F45" s="2" t="s">
        <v>4754</v>
      </c>
      <c r="G45" s="2" t="s">
        <v>2667</v>
      </c>
      <c r="H45" s="2" t="e">
        <f ca="1">_xlfn.XLOOKUP(G45,统计表!D:D,统计表!M:M)</f>
        <v>#NAME?</v>
      </c>
      <c r="I45" s="2" t="s">
        <v>4755</v>
      </c>
      <c r="J45" s="2" t="s">
        <v>460</v>
      </c>
      <c r="K45" s="2">
        <f>_xlfn.XLOOKUP(J45,统计表!D:D,统计表!P:P)</f>
        <v>4415</v>
      </c>
      <c r="L45" s="2" t="s">
        <v>4756</v>
      </c>
      <c r="O45" s="2" t="s">
        <v>4760</v>
      </c>
      <c r="R45" s="2" t="s">
        <v>4758</v>
      </c>
      <c r="S45" s="2" t="s">
        <v>2667</v>
      </c>
      <c r="T45" s="2">
        <v>2400</v>
      </c>
      <c r="U45" s="2">
        <f>_xlfn.XLOOKUP(S45,统计表!D:D,统计表!V:V)</f>
        <v>2400</v>
      </c>
      <c r="V45" s="2" t="s">
        <v>4759</v>
      </c>
      <c r="W45" s="11" t="str">
        <f t="shared" si="0"/>
        <v>无就业奖励2400</v>
      </c>
    </row>
    <row r="46" spans="1:23">
      <c r="A46" s="2" t="s">
        <v>259</v>
      </c>
      <c r="B46" s="2" t="e">
        <f ca="1">_xlfn.XLOOKUP(A46,统计表!D:D,统计表!R:R)</f>
        <v>#NAME?</v>
      </c>
      <c r="C46" s="2" t="s">
        <v>4753</v>
      </c>
      <c r="D46" s="2" t="s">
        <v>1600</v>
      </c>
      <c r="E46" s="2">
        <f>_xlfn.XLOOKUP(D46,统计表!D:D,统计表!L:L)</f>
        <v>5110</v>
      </c>
      <c r="F46" s="2" t="s">
        <v>4754</v>
      </c>
      <c r="G46" s="2" t="s">
        <v>2667</v>
      </c>
      <c r="H46" s="2" t="e">
        <f ca="1">_xlfn.XLOOKUP(G46,统计表!D:D,统计表!M:M)</f>
        <v>#NAME?</v>
      </c>
      <c r="I46" s="2" t="s">
        <v>4755</v>
      </c>
      <c r="J46" s="2" t="s">
        <v>460</v>
      </c>
      <c r="K46" s="2">
        <f>_xlfn.XLOOKUP(J46,统计表!D:D,统计表!P:P)</f>
        <v>4415</v>
      </c>
      <c r="L46" s="2" t="s">
        <v>4756</v>
      </c>
      <c r="O46" s="2" t="s">
        <v>4760</v>
      </c>
      <c r="R46" s="2" t="s">
        <v>4758</v>
      </c>
      <c r="S46" s="2" t="s">
        <v>2667</v>
      </c>
      <c r="T46" s="2">
        <v>2400</v>
      </c>
      <c r="U46" s="2">
        <f>_xlfn.XLOOKUP(S46,统计表!D:D,统计表!V:V)</f>
        <v>2400</v>
      </c>
      <c r="V46" s="2" t="s">
        <v>4759</v>
      </c>
      <c r="W46" s="11" t="str">
        <f t="shared" si="0"/>
        <v>无就业奖励2400</v>
      </c>
    </row>
    <row r="47" spans="1:23">
      <c r="A47" s="2" t="s">
        <v>272</v>
      </c>
      <c r="B47" s="2" t="e">
        <f ca="1">_xlfn.XLOOKUP(A47,统计表!D:D,统计表!R:R)</f>
        <v>#NAME?</v>
      </c>
      <c r="C47" s="2" t="s">
        <v>4753</v>
      </c>
      <c r="D47" s="2" t="s">
        <v>1596</v>
      </c>
      <c r="E47" s="2">
        <f>_xlfn.XLOOKUP(D47,统计表!D:D,统计表!L:L)</f>
        <v>2190</v>
      </c>
      <c r="F47" s="2" t="s">
        <v>4754</v>
      </c>
      <c r="G47" s="2" t="s">
        <v>2651</v>
      </c>
      <c r="H47" s="2" t="e">
        <f ca="1">_xlfn.XLOOKUP(G47,统计表!D:D,统计表!M:M)</f>
        <v>#NAME?</v>
      </c>
      <c r="I47" s="2" t="s">
        <v>4755</v>
      </c>
      <c r="J47" s="2" t="s">
        <v>472</v>
      </c>
      <c r="K47" s="2">
        <f>_xlfn.XLOOKUP(J47,统计表!D:D,统计表!P:P)</f>
        <v>3945</v>
      </c>
      <c r="L47" s="2" t="s">
        <v>4756</v>
      </c>
      <c r="O47" s="2" t="s">
        <v>4760</v>
      </c>
      <c r="R47" s="2" t="s">
        <v>4758</v>
      </c>
      <c r="S47" s="2" t="s">
        <v>2651</v>
      </c>
      <c r="T47" s="2">
        <v>1200</v>
      </c>
      <c r="U47" s="2">
        <f>_xlfn.XLOOKUP(S47,统计表!D:D,统计表!V:V)</f>
        <v>1200</v>
      </c>
      <c r="V47" s="2" t="s">
        <v>4759</v>
      </c>
      <c r="W47" s="2" t="str">
        <f t="shared" si="0"/>
        <v>无就业奖励1200</v>
      </c>
    </row>
    <row r="48" spans="1:23">
      <c r="A48" s="2" t="s">
        <v>272</v>
      </c>
      <c r="B48" s="2" t="e">
        <f ca="1">_xlfn.XLOOKUP(A48,统计表!D:D,统计表!R:R)</f>
        <v>#NAME?</v>
      </c>
      <c r="C48" s="2" t="s">
        <v>4753</v>
      </c>
      <c r="D48" s="2" t="s">
        <v>1764</v>
      </c>
      <c r="E48" s="2">
        <f>_xlfn.XLOOKUP(D48,统计表!D:D,统计表!L:L)</f>
        <v>8760</v>
      </c>
      <c r="F48" s="2" t="s">
        <v>4754</v>
      </c>
      <c r="G48" s="2" t="s">
        <v>263</v>
      </c>
      <c r="H48" s="2" t="e">
        <f ca="1">_xlfn.XLOOKUP(G48,统计表!D:D,统计表!M:M)</f>
        <v>#NAME?</v>
      </c>
      <c r="I48" s="2" t="s">
        <v>4755</v>
      </c>
      <c r="J48" s="2" t="s">
        <v>490</v>
      </c>
      <c r="K48" s="2">
        <f>_xlfn.XLOOKUP(J48,统计表!D:D,统计表!P:P)</f>
        <v>3595</v>
      </c>
      <c r="L48" s="2" t="s">
        <v>4756</v>
      </c>
      <c r="O48" s="2" t="s">
        <v>4760</v>
      </c>
      <c r="R48" s="2" t="s">
        <v>4758</v>
      </c>
      <c r="S48" s="2" t="s">
        <v>263</v>
      </c>
      <c r="T48" s="2">
        <v>1200</v>
      </c>
      <c r="U48" s="2">
        <f>_xlfn.XLOOKUP(S48,统计表!D:D,统计表!V:V)</f>
        <v>1200</v>
      </c>
      <c r="V48" s="2" t="s">
        <v>4759</v>
      </c>
      <c r="W48" s="2" t="str">
        <f t="shared" si="0"/>
        <v>无就业奖励1200</v>
      </c>
    </row>
    <row r="49" spans="1:23">
      <c r="A49" s="2" t="s">
        <v>277</v>
      </c>
      <c r="B49" s="2" t="e">
        <f ca="1">_xlfn.XLOOKUP(A49,统计表!D:D,统计表!R:R)</f>
        <v>#NAME?</v>
      </c>
      <c r="C49" s="2" t="s">
        <v>4753</v>
      </c>
      <c r="D49" s="2" t="s">
        <v>2279</v>
      </c>
      <c r="E49" s="2">
        <f>_xlfn.XLOOKUP(D49,统计表!D:D,统计表!L:L)</f>
        <v>8760</v>
      </c>
      <c r="F49" s="2" t="s">
        <v>4754</v>
      </c>
      <c r="G49" s="2" t="s">
        <v>385</v>
      </c>
      <c r="H49" s="2" t="e">
        <f ca="1">_xlfn.XLOOKUP(G49,统计表!D:D,统计表!M:M)</f>
        <v>#NAME?</v>
      </c>
      <c r="I49" s="2" t="s">
        <v>4755</v>
      </c>
      <c r="J49" s="2" t="s">
        <v>498</v>
      </c>
      <c r="K49" s="2">
        <f>_xlfn.XLOOKUP(J49,统计表!D:D,统计表!P:P)</f>
        <v>3800</v>
      </c>
      <c r="L49" s="2" t="s">
        <v>4756</v>
      </c>
      <c r="O49" s="2" t="s">
        <v>4760</v>
      </c>
      <c r="R49" s="2" t="s">
        <v>4758</v>
      </c>
      <c r="S49" s="2" t="s">
        <v>385</v>
      </c>
      <c r="T49" s="2">
        <v>1200</v>
      </c>
      <c r="U49" s="2">
        <f>_xlfn.XLOOKUP(S49,统计表!D:D,统计表!V:V)</f>
        <v>1200</v>
      </c>
      <c r="V49" s="2" t="s">
        <v>4759</v>
      </c>
      <c r="W49" s="2" t="str">
        <f t="shared" si="0"/>
        <v>无就业奖励1200</v>
      </c>
    </row>
    <row r="50" spans="1:23">
      <c r="A50" s="2" t="s">
        <v>289</v>
      </c>
      <c r="B50" s="2" t="e">
        <f ca="1">_xlfn.XLOOKUP(A50,统计表!D:D,统计表!R:R)</f>
        <v>#NAME?</v>
      </c>
      <c r="C50" s="2" t="s">
        <v>4753</v>
      </c>
      <c r="D50" s="2" t="s">
        <v>1727</v>
      </c>
      <c r="E50" s="2">
        <f>_xlfn.XLOOKUP(D50,统计表!D:D,统计表!L:L)</f>
        <v>8760</v>
      </c>
      <c r="F50" s="2" t="s">
        <v>4754</v>
      </c>
      <c r="G50" s="2" t="s">
        <v>2787</v>
      </c>
      <c r="H50" s="2" t="e">
        <f ca="1">_xlfn.XLOOKUP(G50,统计表!D:D,统计表!M:M)</f>
        <v>#NAME?</v>
      </c>
      <c r="I50" s="2" t="s">
        <v>4755</v>
      </c>
      <c r="J50" s="2" t="s">
        <v>502</v>
      </c>
      <c r="K50" s="2">
        <f>_xlfn.XLOOKUP(J50,统计表!D:D,统计表!P:P)</f>
        <v>3800</v>
      </c>
      <c r="L50" s="2" t="s">
        <v>4756</v>
      </c>
      <c r="O50" s="2" t="s">
        <v>4760</v>
      </c>
      <c r="R50" s="2" t="s">
        <v>4758</v>
      </c>
      <c r="S50" s="2" t="s">
        <v>2787</v>
      </c>
      <c r="T50" s="2">
        <v>1200</v>
      </c>
      <c r="U50" s="2">
        <f>_xlfn.XLOOKUP(S50,统计表!D:D,统计表!V:V)</f>
        <v>1200</v>
      </c>
      <c r="V50" s="2" t="s">
        <v>4759</v>
      </c>
      <c r="W50" s="2" t="str">
        <f t="shared" si="0"/>
        <v>无就业奖励1200</v>
      </c>
    </row>
    <row r="51" spans="1:23">
      <c r="A51" s="2" t="s">
        <v>298</v>
      </c>
      <c r="B51" s="2" t="e">
        <f ca="1">_xlfn.XLOOKUP(A51,统计表!D:D,统计表!R:R)</f>
        <v>#NAME?</v>
      </c>
      <c r="C51" s="2" t="s">
        <v>4753</v>
      </c>
      <c r="D51" s="2" t="s">
        <v>1856</v>
      </c>
      <c r="E51" s="2">
        <f>_xlfn.XLOOKUP(D51,统计表!D:D,统计表!L:L)</f>
        <v>8760</v>
      </c>
      <c r="F51" s="2" t="s">
        <v>4754</v>
      </c>
      <c r="G51" s="2" t="s">
        <v>2239</v>
      </c>
      <c r="H51" s="2" t="e">
        <f ca="1">_xlfn.XLOOKUP(G51,统计表!D:D,统计表!M:M)</f>
        <v>#NAME?</v>
      </c>
      <c r="I51" s="2" t="s">
        <v>4755</v>
      </c>
      <c r="J51" s="2" t="s">
        <v>510</v>
      </c>
      <c r="K51" s="2">
        <f>_xlfn.XLOOKUP(J51,统计表!D:D,统计表!P:P)</f>
        <v>3800</v>
      </c>
      <c r="L51" s="2" t="s">
        <v>4756</v>
      </c>
      <c r="O51" s="2" t="s">
        <v>4760</v>
      </c>
      <c r="R51" s="2" t="s">
        <v>4758</v>
      </c>
      <c r="S51" s="2" t="s">
        <v>2239</v>
      </c>
      <c r="T51" s="2">
        <v>1200</v>
      </c>
      <c r="U51" s="2">
        <f>_xlfn.XLOOKUP(S51,统计表!D:D,统计表!V:V)</f>
        <v>1200</v>
      </c>
      <c r="V51" s="2" t="s">
        <v>4759</v>
      </c>
      <c r="W51" s="2" t="str">
        <f t="shared" si="0"/>
        <v>无就业奖励1200</v>
      </c>
    </row>
    <row r="52" spans="1:23">
      <c r="A52" s="2" t="s">
        <v>298</v>
      </c>
      <c r="B52" s="2" t="e">
        <f ca="1">_xlfn.XLOOKUP(A52,统计表!D:D,统计表!R:R)</f>
        <v>#NAME?</v>
      </c>
      <c r="C52" s="2" t="s">
        <v>4753</v>
      </c>
      <c r="D52" s="2" t="s">
        <v>2172</v>
      </c>
      <c r="E52" s="2">
        <f>_xlfn.XLOOKUP(D52,统计表!D:D,统计表!L:L)</f>
        <v>8760</v>
      </c>
      <c r="F52" s="2" t="s">
        <v>4754</v>
      </c>
      <c r="G52" s="2" t="s">
        <v>4634</v>
      </c>
      <c r="H52" s="2" t="e">
        <f ca="1">_xlfn.XLOOKUP(G52,统计表!D:D,统计表!M:M)</f>
        <v>#NAME?</v>
      </c>
      <c r="I52" s="2" t="s">
        <v>4755</v>
      </c>
      <c r="J52" s="2" t="s">
        <v>510</v>
      </c>
      <c r="K52" s="2">
        <f>_xlfn.XLOOKUP(J52,统计表!D:D,统计表!P:P)</f>
        <v>3800</v>
      </c>
      <c r="L52" s="2" t="s">
        <v>4756</v>
      </c>
      <c r="O52" s="2" t="s">
        <v>4760</v>
      </c>
      <c r="R52" s="2" t="s">
        <v>4758</v>
      </c>
      <c r="S52" s="2" t="s">
        <v>4634</v>
      </c>
      <c r="T52" s="2">
        <v>1200</v>
      </c>
      <c r="U52" s="2">
        <f>_xlfn.XLOOKUP(S52,统计表!D:D,统计表!V:V)</f>
        <v>1200</v>
      </c>
      <c r="V52" s="2" t="s">
        <v>4759</v>
      </c>
      <c r="W52" s="2" t="str">
        <f t="shared" si="0"/>
        <v>无就业奖励1200</v>
      </c>
    </row>
    <row r="53" spans="1:23">
      <c r="A53" s="2" t="s">
        <v>310</v>
      </c>
      <c r="B53" s="2" t="e">
        <f ca="1">_xlfn.XLOOKUP(A53,统计表!D:D,统计表!R:R)</f>
        <v>#NAME?</v>
      </c>
      <c r="C53" s="2" t="s">
        <v>4753</v>
      </c>
      <c r="D53" s="2" t="s">
        <v>1748</v>
      </c>
      <c r="E53" s="2">
        <f>_xlfn.XLOOKUP(D53,统计表!D:D,统计表!L:L)</f>
        <v>8760</v>
      </c>
      <c r="F53" s="2" t="s">
        <v>4754</v>
      </c>
      <c r="G53" s="2" t="s">
        <v>180</v>
      </c>
      <c r="H53" s="2" t="e">
        <f ca="1">_xlfn.XLOOKUP(G53,统计表!D:D,统计表!M:M)</f>
        <v>#NAME?</v>
      </c>
      <c r="I53" s="2" t="s">
        <v>4755</v>
      </c>
      <c r="J53" s="2" t="s">
        <v>514</v>
      </c>
      <c r="K53" s="2">
        <f>_xlfn.XLOOKUP(J53,统计表!D:D,统计表!P:P)</f>
        <v>4000</v>
      </c>
      <c r="L53" s="2" t="s">
        <v>4756</v>
      </c>
      <c r="O53" s="2" t="s">
        <v>4760</v>
      </c>
      <c r="R53" s="2" t="s">
        <v>4758</v>
      </c>
      <c r="S53" s="2" t="s">
        <v>180</v>
      </c>
      <c r="T53" s="2">
        <v>3600</v>
      </c>
      <c r="U53" s="2">
        <f>_xlfn.XLOOKUP(S53,统计表!D:D,统计表!V:V)</f>
        <v>3600</v>
      </c>
      <c r="V53" s="2" t="s">
        <v>4759</v>
      </c>
      <c r="W53" s="11" t="str">
        <f t="shared" si="0"/>
        <v>无就业奖励3600</v>
      </c>
    </row>
    <row r="54" spans="1:23">
      <c r="A54" s="2" t="s">
        <v>319</v>
      </c>
      <c r="B54" s="2" t="e">
        <f ca="1">_xlfn.XLOOKUP(A54,统计表!D:D,统计表!R:R)</f>
        <v>#NAME?</v>
      </c>
      <c r="C54" s="2" t="s">
        <v>4753</v>
      </c>
      <c r="D54" s="2" t="s">
        <v>1798</v>
      </c>
      <c r="E54" s="2">
        <f>_xlfn.XLOOKUP(D54,统计表!D:D,统计表!L:L)</f>
        <v>8760</v>
      </c>
      <c r="F54" s="2" t="s">
        <v>4754</v>
      </c>
      <c r="G54" s="2" t="s">
        <v>180</v>
      </c>
      <c r="H54" s="2" t="e">
        <f ca="1">_xlfn.XLOOKUP(G54,统计表!D:D,统计表!M:M)</f>
        <v>#NAME?</v>
      </c>
      <c r="I54" s="2" t="s">
        <v>4755</v>
      </c>
      <c r="J54" s="2" t="s">
        <v>522</v>
      </c>
      <c r="K54" s="2">
        <f>_xlfn.XLOOKUP(J54,统计表!D:D,统计表!P:P)</f>
        <v>4000</v>
      </c>
      <c r="L54" s="2" t="s">
        <v>4756</v>
      </c>
      <c r="O54" s="2" t="s">
        <v>4760</v>
      </c>
      <c r="R54" s="2" t="s">
        <v>4758</v>
      </c>
      <c r="S54" s="2" t="s">
        <v>180</v>
      </c>
      <c r="T54" s="2">
        <v>3600</v>
      </c>
      <c r="U54" s="2">
        <f>_xlfn.XLOOKUP(S54,统计表!D:D,统计表!V:V)</f>
        <v>3600</v>
      </c>
      <c r="V54" s="2" t="s">
        <v>4759</v>
      </c>
      <c r="W54" s="11" t="str">
        <f t="shared" si="0"/>
        <v>无就业奖励3600</v>
      </c>
    </row>
    <row r="55" spans="1:23">
      <c r="A55" s="2" t="s">
        <v>344</v>
      </c>
      <c r="B55" s="2" t="e">
        <f ca="1">_xlfn.XLOOKUP(A55,统计表!D:D,统计表!R:R)</f>
        <v>#NAME?</v>
      </c>
      <c r="C55" s="2" t="s">
        <v>4753</v>
      </c>
      <c r="D55" s="2" t="s">
        <v>2239</v>
      </c>
      <c r="E55" s="2">
        <f>_xlfn.XLOOKUP(D55,统计表!D:D,统计表!L:L)</f>
        <v>8760</v>
      </c>
      <c r="F55" s="2" t="s">
        <v>4754</v>
      </c>
      <c r="G55" s="2" t="s">
        <v>180</v>
      </c>
      <c r="H55" s="2" t="e">
        <f ca="1">_xlfn.XLOOKUP(G55,统计表!D:D,统计表!M:M)</f>
        <v>#NAME?</v>
      </c>
      <c r="I55" s="2" t="s">
        <v>4755</v>
      </c>
      <c r="J55" s="2" t="s">
        <v>538</v>
      </c>
      <c r="K55" s="2">
        <f>_xlfn.XLOOKUP(J55,统计表!D:D,统计表!P:P)</f>
        <v>4000</v>
      </c>
      <c r="L55" s="2" t="s">
        <v>4756</v>
      </c>
      <c r="O55" s="2" t="s">
        <v>4760</v>
      </c>
      <c r="R55" s="2" t="s">
        <v>4758</v>
      </c>
      <c r="S55" s="2" t="s">
        <v>180</v>
      </c>
      <c r="T55" s="2">
        <v>3600</v>
      </c>
      <c r="U55" s="2">
        <f>_xlfn.XLOOKUP(S55,统计表!D:D,统计表!V:V)</f>
        <v>3600</v>
      </c>
      <c r="V55" s="2" t="s">
        <v>4759</v>
      </c>
      <c r="W55" s="11" t="str">
        <f t="shared" si="0"/>
        <v>无就业奖励3600</v>
      </c>
    </row>
    <row r="56" spans="1:23">
      <c r="A56" s="2" t="s">
        <v>344</v>
      </c>
      <c r="B56" s="2" t="e">
        <f ca="1">_xlfn.XLOOKUP(A56,统计表!D:D,统计表!R:R)</f>
        <v>#NAME?</v>
      </c>
      <c r="C56" s="2" t="s">
        <v>4753</v>
      </c>
      <c r="D56" s="2" t="s">
        <v>1810</v>
      </c>
      <c r="E56" s="2">
        <f>_xlfn.XLOOKUP(D56,统计表!D:D,统计表!L:L)</f>
        <v>8760</v>
      </c>
      <c r="F56" s="2" t="s">
        <v>4754</v>
      </c>
      <c r="G56" s="2" t="s">
        <v>331</v>
      </c>
      <c r="H56" s="2" t="e">
        <f ca="1">_xlfn.XLOOKUP(G56,统计表!D:D,统计表!M:M)</f>
        <v>#NAME?</v>
      </c>
      <c r="I56" s="2" t="s">
        <v>4755</v>
      </c>
      <c r="J56" s="2" t="s">
        <v>550</v>
      </c>
      <c r="K56" s="2">
        <f>_xlfn.XLOOKUP(J56,统计表!D:D,统计表!P:P)</f>
        <v>3800</v>
      </c>
      <c r="L56" s="2" t="s">
        <v>4756</v>
      </c>
      <c r="O56" s="2" t="s">
        <v>4760</v>
      </c>
      <c r="R56" s="2" t="s">
        <v>4758</v>
      </c>
      <c r="S56" s="2" t="s">
        <v>331</v>
      </c>
      <c r="T56" s="2">
        <v>2400</v>
      </c>
      <c r="U56" s="2">
        <f>_xlfn.XLOOKUP(S56,统计表!D:D,统计表!V:V)</f>
        <v>2400</v>
      </c>
      <c r="V56" s="2" t="s">
        <v>4759</v>
      </c>
      <c r="W56" s="11" t="str">
        <f t="shared" si="0"/>
        <v>无就业奖励2400</v>
      </c>
    </row>
    <row r="57" spans="1:23">
      <c r="A57" s="2" t="s">
        <v>348</v>
      </c>
      <c r="B57" s="2" t="e">
        <f ca="1">_xlfn.XLOOKUP(A57,统计表!D:D,统计表!R:R)</f>
        <v>#NAME?</v>
      </c>
      <c r="C57" s="2" t="s">
        <v>4753</v>
      </c>
      <c r="D57" s="2" t="s">
        <v>1744</v>
      </c>
      <c r="E57" s="2">
        <f>_xlfn.XLOOKUP(D57,统计表!D:D,统计表!L:L)</f>
        <v>8760</v>
      </c>
      <c r="F57" s="2" t="s">
        <v>4754</v>
      </c>
      <c r="G57" s="2" t="s">
        <v>331</v>
      </c>
      <c r="H57" s="2" t="e">
        <f ca="1">_xlfn.XLOOKUP(G57,统计表!D:D,统计表!M:M)</f>
        <v>#NAME?</v>
      </c>
      <c r="I57" s="2" t="s">
        <v>4755</v>
      </c>
      <c r="J57" s="2" t="s">
        <v>550</v>
      </c>
      <c r="K57" s="2">
        <f>_xlfn.XLOOKUP(J57,统计表!D:D,统计表!P:P)</f>
        <v>3800</v>
      </c>
      <c r="L57" s="2" t="s">
        <v>4756</v>
      </c>
      <c r="O57" s="2" t="s">
        <v>4760</v>
      </c>
      <c r="R57" s="2" t="s">
        <v>4758</v>
      </c>
      <c r="S57" s="2" t="s">
        <v>331</v>
      </c>
      <c r="T57" s="2">
        <v>2400</v>
      </c>
      <c r="U57" s="2">
        <f>_xlfn.XLOOKUP(S57,统计表!D:D,统计表!V:V)</f>
        <v>2400</v>
      </c>
      <c r="V57" s="2" t="s">
        <v>4759</v>
      </c>
      <c r="W57" s="11" t="str">
        <f t="shared" si="0"/>
        <v>无就业奖励2400</v>
      </c>
    </row>
    <row r="58" spans="1:23">
      <c r="A58" s="2" t="s">
        <v>352</v>
      </c>
      <c r="B58" s="2" t="e">
        <f ca="1">_xlfn.XLOOKUP(A58,统计表!D:D,统计表!R:R)</f>
        <v>#NAME?</v>
      </c>
      <c r="C58" s="2" t="s">
        <v>4753</v>
      </c>
      <c r="D58" s="2" t="s">
        <v>1772</v>
      </c>
      <c r="E58" s="2">
        <f>_xlfn.XLOOKUP(D58,统计表!D:D,统计表!L:L)</f>
        <v>8760</v>
      </c>
      <c r="F58" s="2" t="s">
        <v>4754</v>
      </c>
      <c r="G58" s="2" t="s">
        <v>410</v>
      </c>
      <c r="H58" s="2" t="e">
        <f ca="1">_xlfn.XLOOKUP(G58,统计表!D:D,统计表!M:M)</f>
        <v>#NAME?</v>
      </c>
      <c r="I58" s="2" t="s">
        <v>4755</v>
      </c>
      <c r="J58" s="2" t="s">
        <v>550</v>
      </c>
      <c r="K58" s="2">
        <f>_xlfn.XLOOKUP(J58,统计表!D:D,统计表!P:P)</f>
        <v>3800</v>
      </c>
      <c r="L58" s="2" t="s">
        <v>4756</v>
      </c>
      <c r="O58" s="2" t="s">
        <v>4760</v>
      </c>
      <c r="R58" s="2" t="s">
        <v>4758</v>
      </c>
      <c r="S58" s="2" t="s">
        <v>410</v>
      </c>
      <c r="T58" s="2">
        <v>1700</v>
      </c>
      <c r="U58" s="2">
        <f>_xlfn.XLOOKUP(S58,统计表!D:D,统计表!V:V)</f>
        <v>1700</v>
      </c>
      <c r="V58" s="2" t="s">
        <v>4759</v>
      </c>
      <c r="W58" s="2" t="str">
        <f t="shared" si="0"/>
        <v>无就业奖励1700</v>
      </c>
    </row>
    <row r="59" spans="1:23">
      <c r="A59" s="2" t="s">
        <v>352</v>
      </c>
      <c r="B59" s="2" t="e">
        <f ca="1">_xlfn.XLOOKUP(A59,统计表!D:D,统计表!R:R)</f>
        <v>#NAME?</v>
      </c>
      <c r="C59" s="2" t="s">
        <v>4753</v>
      </c>
      <c r="D59" s="2" t="s">
        <v>1723</v>
      </c>
      <c r="E59" s="2">
        <f>_xlfn.XLOOKUP(D59,统计表!D:D,统计表!L:L)</f>
        <v>8760</v>
      </c>
      <c r="F59" s="2" t="s">
        <v>4754</v>
      </c>
      <c r="G59" s="2" t="s">
        <v>163</v>
      </c>
      <c r="H59" s="2" t="e">
        <f ca="1">_xlfn.XLOOKUP(G59,统计表!D:D,统计表!M:M)</f>
        <v>#NAME?</v>
      </c>
      <c r="I59" s="2" t="s">
        <v>4755</v>
      </c>
      <c r="J59" s="2" t="s">
        <v>575</v>
      </c>
      <c r="K59" s="2">
        <f>_xlfn.XLOOKUP(J59,统计表!D:D,统计表!P:P)</f>
        <v>4200</v>
      </c>
      <c r="L59" s="2" t="s">
        <v>4756</v>
      </c>
      <c r="O59" s="2" t="s">
        <v>4760</v>
      </c>
      <c r="R59" s="2" t="s">
        <v>4758</v>
      </c>
      <c r="S59" s="2" t="s">
        <v>163</v>
      </c>
      <c r="T59" s="2">
        <v>1700</v>
      </c>
      <c r="U59" s="2">
        <f>_xlfn.XLOOKUP(S59,统计表!D:D,统计表!V:V)</f>
        <v>1700</v>
      </c>
      <c r="V59" s="2" t="s">
        <v>4759</v>
      </c>
      <c r="W59" s="2" t="str">
        <f t="shared" si="0"/>
        <v>无就业奖励1700</v>
      </c>
    </row>
    <row r="60" spans="1:23">
      <c r="A60" s="2" t="s">
        <v>364</v>
      </c>
      <c r="B60" s="2" t="e">
        <f ca="1">_xlfn.XLOOKUP(A60,统计表!D:D,统计表!R:R)</f>
        <v>#NAME?</v>
      </c>
      <c r="C60" s="2" t="s">
        <v>4753</v>
      </c>
      <c r="D60" s="2" t="s">
        <v>1975</v>
      </c>
      <c r="E60" s="2">
        <f>_xlfn.XLOOKUP(D60,统计表!D:D,统计表!L:L)</f>
        <v>8760</v>
      </c>
      <c r="F60" s="2" t="s">
        <v>4754</v>
      </c>
      <c r="G60" s="2" t="s">
        <v>2524</v>
      </c>
      <c r="H60" s="2" t="e">
        <f ca="1">_xlfn.XLOOKUP(G60,统计表!D:D,统计表!M:M)</f>
        <v>#NAME?</v>
      </c>
      <c r="I60" s="2" t="s">
        <v>4755</v>
      </c>
      <c r="J60" s="2" t="s">
        <v>579</v>
      </c>
      <c r="K60" s="2">
        <f>_xlfn.XLOOKUP(J60,统计表!D:D,统计表!P:P)</f>
        <v>2280</v>
      </c>
      <c r="L60" s="2" t="s">
        <v>4756</v>
      </c>
      <c r="O60" s="2" t="s">
        <v>4760</v>
      </c>
      <c r="R60" s="2" t="s">
        <v>4758</v>
      </c>
      <c r="S60" s="2" t="s">
        <v>2524</v>
      </c>
      <c r="T60" s="2">
        <v>1700</v>
      </c>
      <c r="U60" s="2">
        <f>_xlfn.XLOOKUP(S60,统计表!D:D,统计表!V:V)</f>
        <v>1700</v>
      </c>
      <c r="V60" s="2" t="s">
        <v>4759</v>
      </c>
      <c r="W60" s="11" t="str">
        <f t="shared" si="0"/>
        <v>无就业奖励1700</v>
      </c>
    </row>
    <row r="61" spans="1:23">
      <c r="A61" s="2" t="s">
        <v>364</v>
      </c>
      <c r="B61" s="2" t="e">
        <f ca="1">_xlfn.XLOOKUP(A61,统计表!D:D,统计表!R:R)</f>
        <v>#NAME?</v>
      </c>
      <c r="C61" s="2" t="s">
        <v>4753</v>
      </c>
      <c r="D61" s="2" t="s">
        <v>1848</v>
      </c>
      <c r="E61" s="2">
        <f>_xlfn.XLOOKUP(D61,统计表!D:D,统计表!L:L)</f>
        <v>8760</v>
      </c>
      <c r="F61" s="2" t="s">
        <v>4754</v>
      </c>
      <c r="G61" s="2" t="s">
        <v>1939</v>
      </c>
      <c r="H61" s="2" t="e">
        <f ca="1">_xlfn.XLOOKUP(G61,统计表!D:D,统计表!M:M)</f>
        <v>#NAME?</v>
      </c>
      <c r="I61" s="2" t="s">
        <v>4755</v>
      </c>
      <c r="J61" s="2" t="s">
        <v>583</v>
      </c>
      <c r="K61" s="2">
        <f>_xlfn.XLOOKUP(J61,统计表!D:D,统计表!P:P)</f>
        <v>3800</v>
      </c>
      <c r="L61" s="2" t="s">
        <v>4756</v>
      </c>
      <c r="O61" s="2" t="s">
        <v>4760</v>
      </c>
      <c r="R61" s="2" t="s">
        <v>4758</v>
      </c>
      <c r="S61" s="2" t="s">
        <v>1939</v>
      </c>
      <c r="T61" s="2">
        <v>1200</v>
      </c>
      <c r="U61" s="2">
        <f>_xlfn.XLOOKUP(S61,统计表!D:D,统计表!V:V)</f>
        <v>1200</v>
      </c>
      <c r="V61" s="2" t="s">
        <v>4759</v>
      </c>
      <c r="W61" s="2" t="str">
        <f t="shared" si="0"/>
        <v>无就业奖励1200</v>
      </c>
    </row>
    <row r="62" spans="1:23">
      <c r="A62" s="2" t="s">
        <v>373</v>
      </c>
      <c r="B62" s="2" t="e">
        <f ca="1">_xlfn.XLOOKUP(A62,统计表!D:D,统计表!R:R)</f>
        <v>#NAME?</v>
      </c>
      <c r="C62" s="2" t="s">
        <v>4753</v>
      </c>
      <c r="D62" s="2" t="s">
        <v>2132</v>
      </c>
      <c r="E62" s="2">
        <f>_xlfn.XLOOKUP(D62,统计表!D:D,统计表!L:L)</f>
        <v>8760</v>
      </c>
      <c r="F62" s="2" t="s">
        <v>4754</v>
      </c>
      <c r="G62" s="2" t="s">
        <v>2745</v>
      </c>
      <c r="H62" s="2" t="e">
        <f ca="1">_xlfn.XLOOKUP(G62,统计表!D:D,统计表!M:M)</f>
        <v>#NAME?</v>
      </c>
      <c r="I62" s="2" t="s">
        <v>4755</v>
      </c>
      <c r="J62" s="2" t="s">
        <v>600</v>
      </c>
      <c r="K62" s="2">
        <f>_xlfn.XLOOKUP(J62,统计表!D:D,统计表!P:P)</f>
        <v>7850</v>
      </c>
      <c r="L62" s="2" t="s">
        <v>4756</v>
      </c>
      <c r="O62" s="2" t="s">
        <v>4760</v>
      </c>
      <c r="R62" s="2" t="s">
        <v>4758</v>
      </c>
      <c r="S62" s="2" t="s">
        <v>2745</v>
      </c>
      <c r="T62" s="2">
        <v>2400</v>
      </c>
      <c r="U62" s="2">
        <f>_xlfn.XLOOKUP(S62,统计表!D:D,统计表!V:V)</f>
        <v>2400</v>
      </c>
      <c r="V62" s="2" t="s">
        <v>4759</v>
      </c>
      <c r="W62" s="11" t="str">
        <f t="shared" si="0"/>
        <v>无就业奖励2400</v>
      </c>
    </row>
    <row r="63" spans="1:23">
      <c r="A63" s="2" t="s">
        <v>373</v>
      </c>
      <c r="B63" s="2" t="e">
        <f ca="1">_xlfn.XLOOKUP(A63,统计表!D:D,统计表!R:R)</f>
        <v>#NAME?</v>
      </c>
      <c r="C63" s="2" t="s">
        <v>4753</v>
      </c>
      <c r="D63" s="2" t="s">
        <v>2184</v>
      </c>
      <c r="E63" s="2">
        <f>_xlfn.XLOOKUP(D63,统计表!D:D,统计表!L:L)</f>
        <v>8760</v>
      </c>
      <c r="F63" s="2" t="s">
        <v>4754</v>
      </c>
      <c r="G63" s="2" t="s">
        <v>2690</v>
      </c>
      <c r="H63" s="2" t="e">
        <f ca="1">_xlfn.XLOOKUP(G63,统计表!D:D,统计表!M:M)</f>
        <v>#NAME?</v>
      </c>
      <c r="I63" s="2" t="s">
        <v>4755</v>
      </c>
      <c r="J63" s="2" t="s">
        <v>600</v>
      </c>
      <c r="K63" s="2">
        <f>_xlfn.XLOOKUP(J63,统计表!D:D,统计表!P:P)</f>
        <v>7850</v>
      </c>
      <c r="L63" s="2" t="s">
        <v>4756</v>
      </c>
      <c r="O63" s="2" t="s">
        <v>4760</v>
      </c>
      <c r="R63" s="2" t="s">
        <v>4758</v>
      </c>
      <c r="S63" s="2" t="s">
        <v>2690</v>
      </c>
      <c r="T63" s="2">
        <v>1200</v>
      </c>
      <c r="U63" s="2">
        <f>_xlfn.XLOOKUP(S63,统计表!D:D,统计表!V:V)</f>
        <v>1200</v>
      </c>
      <c r="V63" s="2" t="s">
        <v>4759</v>
      </c>
      <c r="W63" s="2" t="str">
        <f t="shared" si="0"/>
        <v>无就业奖励1200</v>
      </c>
    </row>
    <row r="64" spans="1:23">
      <c r="A64" s="2" t="s">
        <v>377</v>
      </c>
      <c r="B64" s="2" t="e">
        <f ca="1">_xlfn.XLOOKUP(A64,统计表!D:D,统计表!R:R)</f>
        <v>#NAME?</v>
      </c>
      <c r="C64" s="2" t="s">
        <v>4753</v>
      </c>
      <c r="D64" s="2" t="s">
        <v>1939</v>
      </c>
      <c r="E64" s="2">
        <f>_xlfn.XLOOKUP(D64,统计表!D:D,统计表!L:L)</f>
        <v>8760</v>
      </c>
      <c r="F64" s="2" t="s">
        <v>4754</v>
      </c>
      <c r="G64" s="2" t="s">
        <v>575</v>
      </c>
      <c r="H64" s="2" t="e">
        <f ca="1">_xlfn.XLOOKUP(G64,统计表!D:D,统计表!M:M)</f>
        <v>#NAME?</v>
      </c>
      <c r="I64" s="2" t="s">
        <v>4755</v>
      </c>
      <c r="J64" s="2" t="s">
        <v>621</v>
      </c>
      <c r="K64" s="2">
        <f>_xlfn.XLOOKUP(J64,统计表!D:D,统计表!P:P)</f>
        <v>3245</v>
      </c>
      <c r="L64" s="2" t="s">
        <v>4756</v>
      </c>
      <c r="O64" s="2" t="s">
        <v>4760</v>
      </c>
      <c r="R64" s="2" t="s">
        <v>4758</v>
      </c>
      <c r="S64" s="2" t="s">
        <v>575</v>
      </c>
      <c r="T64" s="2">
        <v>1200</v>
      </c>
      <c r="U64" s="2">
        <f>_xlfn.XLOOKUP(S64,统计表!D:D,统计表!V:V)</f>
        <v>1200</v>
      </c>
      <c r="V64" s="2" t="s">
        <v>4759</v>
      </c>
      <c r="W64" s="2" t="str">
        <f t="shared" si="0"/>
        <v>无就业奖励1200</v>
      </c>
    </row>
    <row r="65" spans="1:23">
      <c r="A65" s="2" t="s">
        <v>390</v>
      </c>
      <c r="B65" s="2" t="e">
        <f ca="1">_xlfn.XLOOKUP(A65,统计表!D:D,统计表!R:R)</f>
        <v>#NAME?</v>
      </c>
      <c r="C65" s="2" t="s">
        <v>4753</v>
      </c>
      <c r="D65" s="2" t="s">
        <v>1789</v>
      </c>
      <c r="E65" s="2">
        <f>_xlfn.XLOOKUP(D65,统计表!D:D,统计表!L:L)</f>
        <v>8760</v>
      </c>
      <c r="F65" s="2" t="s">
        <v>4754</v>
      </c>
      <c r="G65" s="2" t="s">
        <v>3387</v>
      </c>
      <c r="H65" s="2" t="e">
        <f ca="1">_xlfn.XLOOKUP(G65,统计表!D:D,统计表!M:M)</f>
        <v>#NAME?</v>
      </c>
      <c r="I65" s="2" t="s">
        <v>4755</v>
      </c>
      <c r="J65" s="2" t="s">
        <v>625</v>
      </c>
      <c r="K65" s="2">
        <f>_xlfn.XLOOKUP(J65,统计表!D:D,统计表!P:P)</f>
        <v>3425</v>
      </c>
      <c r="L65" s="2" t="s">
        <v>4756</v>
      </c>
      <c r="O65" s="2" t="s">
        <v>4760</v>
      </c>
      <c r="R65" s="2" t="s">
        <v>4758</v>
      </c>
      <c r="S65" s="2" t="s">
        <v>3387</v>
      </c>
      <c r="T65" s="2">
        <v>2400</v>
      </c>
      <c r="U65" s="2">
        <f>_xlfn.XLOOKUP(S65,统计表!D:D,统计表!V:V)</f>
        <v>2400</v>
      </c>
      <c r="V65" s="2" t="s">
        <v>4759</v>
      </c>
      <c r="W65" s="11" t="str">
        <f t="shared" si="0"/>
        <v>无就业奖励2400</v>
      </c>
    </row>
    <row r="66" spans="1:23">
      <c r="A66" s="2" t="s">
        <v>390</v>
      </c>
      <c r="B66" s="2" t="e">
        <f ca="1">_xlfn.XLOOKUP(A66,统计表!D:D,统计表!R:R)</f>
        <v>#NAME?</v>
      </c>
      <c r="C66" s="2" t="s">
        <v>4753</v>
      </c>
      <c r="D66" s="2" t="s">
        <v>1719</v>
      </c>
      <c r="E66" s="2">
        <f>_xlfn.XLOOKUP(D66,统计表!D:D,统计表!L:L)</f>
        <v>8760</v>
      </c>
      <c r="F66" s="2" t="s">
        <v>4754</v>
      </c>
      <c r="G66" s="2" t="s">
        <v>3387</v>
      </c>
      <c r="H66" s="2" t="e">
        <f ca="1">_xlfn.XLOOKUP(G66,统计表!D:D,统计表!M:M)</f>
        <v>#NAME?</v>
      </c>
      <c r="I66" s="2" t="s">
        <v>4755</v>
      </c>
      <c r="J66" s="2" t="s">
        <v>633</v>
      </c>
      <c r="K66" s="2">
        <f>_xlfn.XLOOKUP(J66,统计表!D:D,统计表!P:P)</f>
        <v>4295</v>
      </c>
      <c r="L66" s="2" t="s">
        <v>4756</v>
      </c>
      <c r="O66" s="2" t="s">
        <v>4760</v>
      </c>
      <c r="R66" s="2" t="s">
        <v>4758</v>
      </c>
      <c r="S66" s="2" t="s">
        <v>3387</v>
      </c>
      <c r="T66" s="2">
        <v>2400</v>
      </c>
      <c r="U66" s="2">
        <f>_xlfn.XLOOKUP(S66,统计表!D:D,统计表!V:V)</f>
        <v>2400</v>
      </c>
      <c r="V66" s="2" t="s">
        <v>4759</v>
      </c>
      <c r="W66" s="11" t="str">
        <f t="shared" si="0"/>
        <v>无就业奖励2400</v>
      </c>
    </row>
    <row r="67" spans="1:23">
      <c r="A67" s="2" t="s">
        <v>394</v>
      </c>
      <c r="B67" s="2" t="e">
        <f ca="1">_xlfn.XLOOKUP(A67,统计表!D:D,统计表!R:R)</f>
        <v>#NAME?</v>
      </c>
      <c r="C67" s="2" t="s">
        <v>4753</v>
      </c>
      <c r="D67" s="2" t="s">
        <v>2218</v>
      </c>
      <c r="E67" s="2">
        <f>_xlfn.XLOOKUP(D67,统计表!D:D,统计表!L:L)</f>
        <v>8760</v>
      </c>
      <c r="F67" s="2" t="s">
        <v>4754</v>
      </c>
      <c r="G67" s="2" t="s">
        <v>3448</v>
      </c>
      <c r="H67" s="2" t="e">
        <f ca="1">_xlfn.XLOOKUP(G67,统计表!D:D,统计表!M:M)</f>
        <v>#NAME?</v>
      </c>
      <c r="I67" s="2" t="s">
        <v>4755</v>
      </c>
      <c r="J67" s="2" t="s">
        <v>641</v>
      </c>
      <c r="K67" s="2">
        <f>_xlfn.XLOOKUP(J67,统计表!D:D,统计表!P:P)</f>
        <v>8590</v>
      </c>
      <c r="L67" s="2" t="s">
        <v>4756</v>
      </c>
      <c r="O67" s="2" t="s">
        <v>4760</v>
      </c>
      <c r="R67" s="2" t="s">
        <v>4758</v>
      </c>
      <c r="S67" s="2" t="s">
        <v>3448</v>
      </c>
      <c r="T67" s="2">
        <v>1200</v>
      </c>
      <c r="U67" s="2">
        <f>_xlfn.XLOOKUP(S67,统计表!D:D,统计表!V:V)</f>
        <v>1200</v>
      </c>
      <c r="V67" s="2" t="s">
        <v>4759</v>
      </c>
      <c r="W67" s="2" t="str">
        <f t="shared" ref="W67:W130" si="1">V67&amp;T67</f>
        <v>无就业奖励1200</v>
      </c>
    </row>
    <row r="68" spans="1:23">
      <c r="A68" s="2" t="s">
        <v>394</v>
      </c>
      <c r="B68" s="2" t="e">
        <f ca="1">_xlfn.XLOOKUP(A68,统计表!D:D,统计表!R:R)</f>
        <v>#NAME?</v>
      </c>
      <c r="C68" s="2" t="s">
        <v>4753</v>
      </c>
      <c r="D68" s="2" t="s">
        <v>1776</v>
      </c>
      <c r="E68" s="2">
        <f>_xlfn.XLOOKUP(D68,统计表!D:D,统计表!L:L)</f>
        <v>8760</v>
      </c>
      <c r="F68" s="2" t="s">
        <v>4754</v>
      </c>
      <c r="G68" s="2" t="s">
        <v>3452</v>
      </c>
      <c r="H68" s="2" t="e">
        <f ca="1">_xlfn.XLOOKUP(G68,统计表!D:D,统计表!M:M)</f>
        <v>#NAME?</v>
      </c>
      <c r="I68" s="2" t="s">
        <v>4755</v>
      </c>
      <c r="J68" s="2" t="s">
        <v>641</v>
      </c>
      <c r="K68" s="2">
        <f>_xlfn.XLOOKUP(J68,统计表!D:D,统计表!P:P)</f>
        <v>8590</v>
      </c>
      <c r="L68" s="2" t="s">
        <v>4756</v>
      </c>
      <c r="O68" s="2" t="s">
        <v>4760</v>
      </c>
      <c r="R68" s="2" t="s">
        <v>4758</v>
      </c>
      <c r="S68" s="2" t="s">
        <v>3452</v>
      </c>
      <c r="T68" s="2">
        <v>1200</v>
      </c>
      <c r="U68" s="2">
        <f>_xlfn.XLOOKUP(S68,统计表!D:D,统计表!V:V)</f>
        <v>1200</v>
      </c>
      <c r="V68" s="2" t="s">
        <v>4759</v>
      </c>
      <c r="W68" s="2" t="str">
        <f t="shared" si="1"/>
        <v>无就业奖励1200</v>
      </c>
    </row>
    <row r="69" spans="1:23">
      <c r="A69" s="2" t="s">
        <v>398</v>
      </c>
      <c r="B69" s="2" t="e">
        <f ca="1">_xlfn.XLOOKUP(A69,统计表!D:D,统计表!R:R)</f>
        <v>#NAME?</v>
      </c>
      <c r="C69" s="2" t="s">
        <v>4753</v>
      </c>
      <c r="D69" s="2" t="s">
        <v>1991</v>
      </c>
      <c r="E69" s="2">
        <f>_xlfn.XLOOKUP(D69,统计表!D:D,统计表!L:L)</f>
        <v>8760</v>
      </c>
      <c r="F69" s="2" t="s">
        <v>4754</v>
      </c>
      <c r="G69" s="2" t="s">
        <v>3165</v>
      </c>
      <c r="H69" s="2" t="e">
        <f ca="1">_xlfn.XLOOKUP(G69,统计表!D:D,统计表!M:M)</f>
        <v>#NAME?</v>
      </c>
      <c r="I69" s="2" t="s">
        <v>4755</v>
      </c>
      <c r="J69" s="2" t="s">
        <v>645</v>
      </c>
      <c r="K69" s="2">
        <f>_xlfn.XLOOKUP(J69,统计表!D:D,统计表!P:P)</f>
        <v>4295</v>
      </c>
      <c r="L69" s="2" t="s">
        <v>4756</v>
      </c>
      <c r="O69" s="2" t="s">
        <v>4760</v>
      </c>
      <c r="R69" s="2" t="s">
        <v>4758</v>
      </c>
      <c r="S69" s="2" t="s">
        <v>3165</v>
      </c>
      <c r="T69" s="2">
        <v>1200</v>
      </c>
      <c r="U69" s="2">
        <f>_xlfn.XLOOKUP(S69,统计表!D:D,统计表!V:V)</f>
        <v>1200</v>
      </c>
      <c r="V69" s="2" t="s">
        <v>4759</v>
      </c>
      <c r="W69" s="2" t="str">
        <f t="shared" si="1"/>
        <v>无就业奖励1200</v>
      </c>
    </row>
    <row r="70" spans="1:23">
      <c r="A70" s="2" t="s">
        <v>398</v>
      </c>
      <c r="B70" s="2" t="e">
        <f ca="1">_xlfn.XLOOKUP(A70,统计表!D:D,统计表!R:R)</f>
        <v>#NAME?</v>
      </c>
      <c r="C70" s="2" t="s">
        <v>4753</v>
      </c>
      <c r="D70" s="2" t="s">
        <v>2059</v>
      </c>
      <c r="E70" s="2">
        <f>_xlfn.XLOOKUP(D70,统计表!D:D,统计表!L:L)</f>
        <v>2190</v>
      </c>
      <c r="F70" s="2" t="s">
        <v>4754</v>
      </c>
      <c r="G70" s="2" t="s">
        <v>522</v>
      </c>
      <c r="H70" s="2" t="e">
        <f ca="1">_xlfn.XLOOKUP(G70,统计表!D:D,统计表!M:M)</f>
        <v>#NAME?</v>
      </c>
      <c r="I70" s="2" t="s">
        <v>4755</v>
      </c>
      <c r="J70" s="2" t="s">
        <v>649</v>
      </c>
      <c r="K70" s="2">
        <f>_xlfn.XLOOKUP(J70,统计表!D:D,统计表!P:P)</f>
        <v>4655</v>
      </c>
      <c r="L70" s="2" t="s">
        <v>4756</v>
      </c>
      <c r="O70" s="2" t="s">
        <v>4760</v>
      </c>
      <c r="R70" s="2" t="s">
        <v>4758</v>
      </c>
      <c r="S70" s="2" t="s">
        <v>522</v>
      </c>
      <c r="T70" s="2">
        <v>1200</v>
      </c>
      <c r="U70" s="2">
        <f>_xlfn.XLOOKUP(S70,统计表!D:D,统计表!V:V)</f>
        <v>1200</v>
      </c>
      <c r="V70" s="2" t="s">
        <v>4759</v>
      </c>
      <c r="W70" s="2" t="str">
        <f t="shared" si="1"/>
        <v>无就业奖励1200</v>
      </c>
    </row>
    <row r="71" spans="1:23">
      <c r="A71" s="2" t="s">
        <v>402</v>
      </c>
      <c r="B71" s="2" t="e">
        <f ca="1">_xlfn.XLOOKUP(A71,统计表!D:D,统计表!R:R)</f>
        <v>#NAME?</v>
      </c>
      <c r="C71" s="2" t="s">
        <v>4753</v>
      </c>
      <c r="D71" s="2" t="s">
        <v>1740</v>
      </c>
      <c r="E71" s="2">
        <f>_xlfn.XLOOKUP(D71,统计表!D:D,统计表!L:L)</f>
        <v>2190</v>
      </c>
      <c r="F71" s="2" t="s">
        <v>4754</v>
      </c>
      <c r="G71" s="2" t="s">
        <v>2750</v>
      </c>
      <c r="H71" s="2" t="e">
        <f ca="1">_xlfn.XLOOKUP(G71,统计表!D:D,统计表!M:M)</f>
        <v>#NAME?</v>
      </c>
      <c r="I71" s="2" t="s">
        <v>4755</v>
      </c>
      <c r="J71" s="2" t="s">
        <v>654</v>
      </c>
      <c r="K71" s="2">
        <f>_xlfn.XLOOKUP(J71,统计表!D:D,统计表!P:P)</f>
        <v>3880</v>
      </c>
      <c r="L71" s="2" t="s">
        <v>4756</v>
      </c>
      <c r="O71" s="2" t="s">
        <v>4760</v>
      </c>
      <c r="R71" s="2" t="s">
        <v>4758</v>
      </c>
      <c r="S71" s="2" t="s">
        <v>2750</v>
      </c>
      <c r="T71" s="2">
        <v>1700</v>
      </c>
      <c r="U71" s="2">
        <f>_xlfn.XLOOKUP(S71,统计表!D:D,统计表!V:V)</f>
        <v>1700</v>
      </c>
      <c r="V71" s="2" t="s">
        <v>4759</v>
      </c>
      <c r="W71" s="11" t="str">
        <f t="shared" si="1"/>
        <v>无就业奖励1700</v>
      </c>
    </row>
    <row r="72" spans="1:23">
      <c r="A72" s="2" t="s">
        <v>406</v>
      </c>
      <c r="B72" s="2" t="e">
        <f ca="1">_xlfn.XLOOKUP(A72,统计表!D:D,统计表!R:R)</f>
        <v>#NAME?</v>
      </c>
      <c r="C72" s="2" t="s">
        <v>4753</v>
      </c>
      <c r="D72" s="2" t="s">
        <v>2451</v>
      </c>
      <c r="E72" s="2">
        <f>_xlfn.XLOOKUP(D72,统计表!D:D,统计表!L:L)</f>
        <v>2190</v>
      </c>
      <c r="F72" s="2" t="s">
        <v>4754</v>
      </c>
      <c r="G72" s="2" t="s">
        <v>864</v>
      </c>
      <c r="H72" s="2" t="e">
        <f ca="1">_xlfn.XLOOKUP(G72,统计表!D:D,统计表!M:M)</f>
        <v>#NAME?</v>
      </c>
      <c r="I72" s="2" t="s">
        <v>4755</v>
      </c>
      <c r="J72" s="2" t="s">
        <v>666</v>
      </c>
      <c r="K72" s="2">
        <f>_xlfn.XLOOKUP(J72,统计表!D:D,统计表!P:P)</f>
        <v>4245</v>
      </c>
      <c r="L72" s="2" t="s">
        <v>4756</v>
      </c>
      <c r="O72" s="2" t="s">
        <v>4760</v>
      </c>
      <c r="R72" s="2" t="s">
        <v>4758</v>
      </c>
      <c r="S72" s="2" t="s">
        <v>864</v>
      </c>
      <c r="T72" s="2">
        <v>1200</v>
      </c>
      <c r="U72" s="2">
        <f>_xlfn.XLOOKUP(S72,统计表!D:D,统计表!V:V)</f>
        <v>1200</v>
      </c>
      <c r="V72" s="2" t="s">
        <v>4759</v>
      </c>
      <c r="W72" s="2" t="str">
        <f t="shared" si="1"/>
        <v>无就业奖励1200</v>
      </c>
    </row>
    <row r="73" spans="1:23">
      <c r="A73" s="2" t="s">
        <v>406</v>
      </c>
      <c r="B73" s="2" t="e">
        <f ca="1">_xlfn.XLOOKUP(A73,统计表!D:D,统计表!R:R)</f>
        <v>#NAME?</v>
      </c>
      <c r="C73" s="2" t="s">
        <v>4753</v>
      </c>
      <c r="D73" s="2" t="s">
        <v>1832</v>
      </c>
      <c r="E73" s="2">
        <f>_xlfn.XLOOKUP(D73,统计表!D:D,统计表!L:L)</f>
        <v>8760</v>
      </c>
      <c r="F73" s="2" t="s">
        <v>4754</v>
      </c>
      <c r="G73" s="2" t="s">
        <v>1731</v>
      </c>
      <c r="H73" s="2" t="e">
        <f ca="1">_xlfn.XLOOKUP(G73,统计表!D:D,统计表!M:M)</f>
        <v>#NAME?</v>
      </c>
      <c r="I73" s="2" t="s">
        <v>4755</v>
      </c>
      <c r="J73" s="2" t="s">
        <v>674</v>
      </c>
      <c r="K73" s="2">
        <f>_xlfn.XLOOKUP(J73,统计表!D:D,统计表!P:P)</f>
        <v>8700</v>
      </c>
      <c r="L73" s="2" t="s">
        <v>4756</v>
      </c>
      <c r="O73" s="2" t="s">
        <v>4760</v>
      </c>
      <c r="R73" s="2" t="s">
        <v>4758</v>
      </c>
      <c r="S73" s="2" t="s">
        <v>1731</v>
      </c>
      <c r="T73" s="2">
        <v>2400</v>
      </c>
      <c r="U73" s="2">
        <f>_xlfn.XLOOKUP(S73,统计表!D:D,统计表!V:V)</f>
        <v>2400</v>
      </c>
      <c r="V73" s="2" t="s">
        <v>4759</v>
      </c>
      <c r="W73" s="11" t="str">
        <f t="shared" si="1"/>
        <v>无就业奖励2400</v>
      </c>
    </row>
    <row r="74" spans="1:23">
      <c r="A74" s="2" t="s">
        <v>410</v>
      </c>
      <c r="B74" s="2" t="e">
        <f ca="1">_xlfn.XLOOKUP(A74,统计表!D:D,统计表!R:R)</f>
        <v>#NAME?</v>
      </c>
      <c r="C74" s="2" t="s">
        <v>4753</v>
      </c>
      <c r="D74" s="2" t="s">
        <v>1971</v>
      </c>
      <c r="E74" s="2">
        <f>_xlfn.XLOOKUP(D74,统计表!D:D,统计表!L:L)</f>
        <v>2190</v>
      </c>
      <c r="F74" s="2" t="s">
        <v>4754</v>
      </c>
      <c r="G74" s="2" t="s">
        <v>1731</v>
      </c>
      <c r="H74" s="2" t="e">
        <f ca="1">_xlfn.XLOOKUP(G74,统计表!D:D,统计表!M:M)</f>
        <v>#NAME?</v>
      </c>
      <c r="I74" s="2" t="s">
        <v>4755</v>
      </c>
      <c r="J74" s="2" t="s">
        <v>674</v>
      </c>
      <c r="K74" s="2">
        <f>_xlfn.XLOOKUP(J74,统计表!D:D,统计表!P:P)</f>
        <v>8700</v>
      </c>
      <c r="L74" s="2" t="s">
        <v>4756</v>
      </c>
      <c r="O74" s="2" t="s">
        <v>4760</v>
      </c>
      <c r="R74" s="2" t="s">
        <v>4758</v>
      </c>
      <c r="S74" s="2" t="s">
        <v>1731</v>
      </c>
      <c r="T74" s="2">
        <v>2400</v>
      </c>
      <c r="U74" s="2">
        <f>_xlfn.XLOOKUP(S74,统计表!D:D,统计表!V:V)</f>
        <v>2400</v>
      </c>
      <c r="V74" s="2" t="s">
        <v>4759</v>
      </c>
      <c r="W74" s="11" t="str">
        <f t="shared" si="1"/>
        <v>无就业奖励2400</v>
      </c>
    </row>
    <row r="75" spans="1:23">
      <c r="A75" s="2" t="s">
        <v>414</v>
      </c>
      <c r="B75" s="2" t="e">
        <f ca="1">_xlfn.XLOOKUP(A75,统计表!D:D,统计表!R:R)</f>
        <v>#NAME?</v>
      </c>
      <c r="C75" s="2" t="s">
        <v>4753</v>
      </c>
      <c r="D75" s="2" t="s">
        <v>1756</v>
      </c>
      <c r="E75" s="2">
        <f>_xlfn.XLOOKUP(D75,统计表!D:D,统计表!L:L)</f>
        <v>2190</v>
      </c>
      <c r="F75" s="2" t="s">
        <v>4754</v>
      </c>
      <c r="G75" s="2" t="s">
        <v>2745</v>
      </c>
      <c r="H75" s="2" t="e">
        <f ca="1">_xlfn.XLOOKUP(G75,统计表!D:D,统计表!M:M)</f>
        <v>#NAME?</v>
      </c>
      <c r="I75" s="2" t="s">
        <v>4755</v>
      </c>
      <c r="J75" s="2" t="s">
        <v>687</v>
      </c>
      <c r="K75" s="2">
        <f>_xlfn.XLOOKUP(J75,统计表!D:D,统计表!P:P)</f>
        <v>4230</v>
      </c>
      <c r="L75" s="2" t="s">
        <v>4756</v>
      </c>
      <c r="O75" s="2" t="s">
        <v>4760</v>
      </c>
      <c r="R75" s="2" t="s">
        <v>4758</v>
      </c>
      <c r="S75" s="2" t="s">
        <v>2745</v>
      </c>
      <c r="T75" s="2">
        <v>2400</v>
      </c>
      <c r="U75" s="2">
        <f>_xlfn.XLOOKUP(S75,统计表!D:D,统计表!V:V)</f>
        <v>2400</v>
      </c>
      <c r="V75" s="2" t="s">
        <v>4759</v>
      </c>
      <c r="W75" s="11" t="str">
        <f t="shared" si="1"/>
        <v>无就业奖励2400</v>
      </c>
    </row>
    <row r="76" spans="1:23">
      <c r="A76" s="2" t="s">
        <v>427</v>
      </c>
      <c r="B76" s="2" t="e">
        <f ca="1">_xlfn.XLOOKUP(A76,统计表!D:D,统计表!R:R)</f>
        <v>#NAME?</v>
      </c>
      <c r="C76" s="2" t="s">
        <v>4753</v>
      </c>
      <c r="D76" s="2" t="s">
        <v>1914</v>
      </c>
      <c r="E76" s="2">
        <f>_xlfn.XLOOKUP(D76,统计表!D:D,统计表!L:L)</f>
        <v>2190</v>
      </c>
      <c r="F76" s="2" t="s">
        <v>4754</v>
      </c>
      <c r="G76" s="2" t="s">
        <v>546</v>
      </c>
      <c r="H76" s="2" t="e">
        <f ca="1">_xlfn.XLOOKUP(G76,统计表!D:D,统计表!M:M)</f>
        <v>#NAME?</v>
      </c>
      <c r="I76" s="2" t="s">
        <v>4755</v>
      </c>
      <c r="J76" s="2" t="s">
        <v>692</v>
      </c>
      <c r="K76" s="2">
        <f>_xlfn.XLOOKUP(J76,统计表!D:D,统计表!P:P)</f>
        <v>4265</v>
      </c>
      <c r="L76" s="2" t="s">
        <v>4756</v>
      </c>
      <c r="O76" s="2" t="s">
        <v>4760</v>
      </c>
      <c r="R76" s="2" t="s">
        <v>4758</v>
      </c>
      <c r="S76" s="2" t="s">
        <v>546</v>
      </c>
      <c r="T76" s="2">
        <v>2400</v>
      </c>
      <c r="U76" s="2">
        <f>_xlfn.XLOOKUP(S76,统计表!D:D,统计表!V:V)</f>
        <v>2400</v>
      </c>
      <c r="V76" s="2" t="s">
        <v>4759</v>
      </c>
      <c r="W76" s="11" t="str">
        <f t="shared" si="1"/>
        <v>无就业奖励2400</v>
      </c>
    </row>
    <row r="77" spans="1:23">
      <c r="A77" s="2" t="s">
        <v>431</v>
      </c>
      <c r="B77" s="2" t="e">
        <f ca="1">_xlfn.XLOOKUP(A77,统计表!D:D,统计表!R:R)</f>
        <v>#NAME?</v>
      </c>
      <c r="C77" s="2" t="s">
        <v>4753</v>
      </c>
      <c r="D77" s="2" t="s">
        <v>2532</v>
      </c>
      <c r="E77" s="2">
        <f>_xlfn.XLOOKUP(D77,统计表!D:D,统计表!L:L)</f>
        <v>4380</v>
      </c>
      <c r="F77" s="2" t="s">
        <v>4754</v>
      </c>
      <c r="G77" s="2" t="s">
        <v>546</v>
      </c>
      <c r="H77" s="2" t="e">
        <f ca="1">_xlfn.XLOOKUP(G77,统计表!D:D,统计表!M:M)</f>
        <v>#NAME?</v>
      </c>
      <c r="I77" s="2" t="s">
        <v>4755</v>
      </c>
      <c r="J77" s="2" t="s">
        <v>697</v>
      </c>
      <c r="K77" s="2">
        <f>_xlfn.XLOOKUP(J77,统计表!D:D,统计表!P:P)</f>
        <v>4245</v>
      </c>
      <c r="L77" s="2" t="s">
        <v>4756</v>
      </c>
      <c r="O77" s="2" t="s">
        <v>4760</v>
      </c>
      <c r="R77" s="2" t="s">
        <v>4758</v>
      </c>
      <c r="S77" s="2" t="s">
        <v>546</v>
      </c>
      <c r="T77" s="2">
        <v>2400</v>
      </c>
      <c r="U77" s="2">
        <f>_xlfn.XLOOKUP(S77,统计表!D:D,统计表!V:V)</f>
        <v>2400</v>
      </c>
      <c r="V77" s="2" t="s">
        <v>4759</v>
      </c>
      <c r="W77" s="11" t="str">
        <f t="shared" si="1"/>
        <v>无就业奖励2400</v>
      </c>
    </row>
    <row r="78" spans="1:23">
      <c r="A78" s="2" t="s">
        <v>431</v>
      </c>
      <c r="B78" s="2" t="e">
        <f ca="1">_xlfn.XLOOKUP(A78,统计表!D:D,统计表!R:R)</f>
        <v>#NAME?</v>
      </c>
      <c r="C78" s="2" t="s">
        <v>4753</v>
      </c>
      <c r="D78" s="2" t="s">
        <v>1893</v>
      </c>
      <c r="E78" s="2">
        <f>_xlfn.XLOOKUP(D78,统计表!D:D,统计表!L:L)</f>
        <v>8760</v>
      </c>
      <c r="F78" s="2" t="s">
        <v>4754</v>
      </c>
      <c r="G78" s="2" t="s">
        <v>3391</v>
      </c>
      <c r="H78" s="2" t="e">
        <f ca="1">_xlfn.XLOOKUP(G78,统计表!D:D,统计表!M:M)</f>
        <v>#NAME?</v>
      </c>
      <c r="I78" s="2" t="s">
        <v>4755</v>
      </c>
      <c r="J78" s="2" t="s">
        <v>702</v>
      </c>
      <c r="K78" s="2">
        <f>_xlfn.XLOOKUP(J78,统计表!D:D,统计表!P:P)</f>
        <v>8730</v>
      </c>
      <c r="L78" s="2" t="s">
        <v>4756</v>
      </c>
      <c r="O78" s="2" t="s">
        <v>4760</v>
      </c>
      <c r="R78" s="2" t="s">
        <v>4758</v>
      </c>
      <c r="S78" s="2" t="s">
        <v>3391</v>
      </c>
      <c r="T78" s="2">
        <v>1200</v>
      </c>
      <c r="U78" s="2">
        <f>_xlfn.XLOOKUP(S78,统计表!D:D,统计表!V:V)</f>
        <v>1200</v>
      </c>
      <c r="V78" s="2" t="s">
        <v>4759</v>
      </c>
      <c r="W78" s="2" t="str">
        <f t="shared" si="1"/>
        <v>无就业奖励1200</v>
      </c>
    </row>
    <row r="79" spans="1:23">
      <c r="A79" s="2" t="s">
        <v>435</v>
      </c>
      <c r="B79" s="2" t="e">
        <f ca="1">_xlfn.XLOOKUP(A79,统计表!D:D,统计表!R:R)</f>
        <v>#NAME?</v>
      </c>
      <c r="C79" s="2" t="s">
        <v>4753</v>
      </c>
      <c r="D79" s="2" t="s">
        <v>1925</v>
      </c>
      <c r="E79" s="2">
        <f>_xlfn.XLOOKUP(D79,统计表!D:D,统计表!L:L)</f>
        <v>8760</v>
      </c>
      <c r="F79" s="2" t="s">
        <v>4754</v>
      </c>
      <c r="G79" s="2" t="s">
        <v>3412</v>
      </c>
      <c r="H79" s="2" t="e">
        <f ca="1">_xlfn.XLOOKUP(G79,统计表!D:D,统计表!M:M)</f>
        <v>#NAME?</v>
      </c>
      <c r="I79" s="2" t="s">
        <v>4755</v>
      </c>
      <c r="J79" s="2" t="s">
        <v>702</v>
      </c>
      <c r="K79" s="2">
        <f>_xlfn.XLOOKUP(J79,统计表!D:D,统计表!P:P)</f>
        <v>8730</v>
      </c>
      <c r="L79" s="2" t="s">
        <v>4756</v>
      </c>
      <c r="O79" s="2" t="s">
        <v>4760</v>
      </c>
      <c r="R79" s="2" t="s">
        <v>4758</v>
      </c>
      <c r="S79" s="2" t="s">
        <v>3412</v>
      </c>
      <c r="T79" s="2">
        <v>1200</v>
      </c>
      <c r="U79" s="2">
        <f>_xlfn.XLOOKUP(S79,统计表!D:D,统计表!V:V)</f>
        <v>1200</v>
      </c>
      <c r="V79" s="2" t="s">
        <v>4759</v>
      </c>
      <c r="W79" s="2" t="str">
        <f t="shared" si="1"/>
        <v>无就业奖励1200</v>
      </c>
    </row>
    <row r="80" spans="1:23">
      <c r="A80" s="2" t="s">
        <v>435</v>
      </c>
      <c r="B80" s="2" t="e">
        <f ca="1">_xlfn.XLOOKUP(A80,统计表!D:D,统计表!R:R)</f>
        <v>#NAME?</v>
      </c>
      <c r="C80" s="2" t="s">
        <v>4753</v>
      </c>
      <c r="D80" s="2" t="s">
        <v>2259</v>
      </c>
      <c r="E80" s="2">
        <f>_xlfn.XLOOKUP(D80,统计表!D:D,统计表!L:L)</f>
        <v>8760</v>
      </c>
      <c r="F80" s="2" t="s">
        <v>4754</v>
      </c>
      <c r="G80" s="2" t="s">
        <v>1832</v>
      </c>
      <c r="H80" s="2" t="e">
        <f ca="1">_xlfn.XLOOKUP(G80,统计表!D:D,统计表!M:M)</f>
        <v>#NAME?</v>
      </c>
      <c r="I80" s="2" t="s">
        <v>4755</v>
      </c>
      <c r="J80" s="2" t="s">
        <v>706</v>
      </c>
      <c r="K80" s="2">
        <f>_xlfn.XLOOKUP(J80,统计表!D:D,统计表!P:P)</f>
        <v>8490</v>
      </c>
      <c r="L80" s="2" t="s">
        <v>4756</v>
      </c>
      <c r="O80" s="2" t="s">
        <v>4760</v>
      </c>
      <c r="R80" s="2" t="s">
        <v>4758</v>
      </c>
      <c r="S80" s="2" t="s">
        <v>1832</v>
      </c>
      <c r="T80" s="2">
        <v>2400</v>
      </c>
      <c r="U80" s="2">
        <f>_xlfn.XLOOKUP(S80,统计表!D:D,统计表!V:V)</f>
        <v>2400</v>
      </c>
      <c r="V80" s="2" t="s">
        <v>4759</v>
      </c>
      <c r="W80" s="11" t="str">
        <f t="shared" si="1"/>
        <v>无就业奖励2400</v>
      </c>
    </row>
    <row r="81" spans="1:23">
      <c r="A81" s="2" t="s">
        <v>440</v>
      </c>
      <c r="B81" s="2" t="e">
        <f ca="1">_xlfn.XLOOKUP(A81,统计表!D:D,统计表!R:R)</f>
        <v>#NAME?</v>
      </c>
      <c r="C81" s="2" t="s">
        <v>4753</v>
      </c>
      <c r="D81" s="2" t="s">
        <v>2504</v>
      </c>
      <c r="E81" s="2">
        <f>_xlfn.XLOOKUP(D81,统计表!D:D,统计表!L:L)</f>
        <v>8760</v>
      </c>
      <c r="F81" s="2" t="s">
        <v>4754</v>
      </c>
      <c r="G81" s="2" t="s">
        <v>2328</v>
      </c>
      <c r="H81" s="2" t="e">
        <f ca="1">_xlfn.XLOOKUP(G81,统计表!D:D,统计表!M:M)</f>
        <v>#NAME?</v>
      </c>
      <c r="I81" s="2" t="s">
        <v>4755</v>
      </c>
      <c r="J81" s="2" t="s">
        <v>706</v>
      </c>
      <c r="K81" s="2">
        <f>_xlfn.XLOOKUP(J81,统计表!D:D,统计表!P:P)</f>
        <v>8490</v>
      </c>
      <c r="L81" s="2" t="s">
        <v>4756</v>
      </c>
      <c r="O81" s="2" t="s">
        <v>4760</v>
      </c>
      <c r="R81" s="2" t="s">
        <v>4758</v>
      </c>
      <c r="S81" s="2" t="s">
        <v>2328</v>
      </c>
      <c r="T81" s="2">
        <v>1700</v>
      </c>
      <c r="U81" s="2">
        <f>_xlfn.XLOOKUP(S81,统计表!D:D,统计表!V:V)</f>
        <v>1700</v>
      </c>
      <c r="V81" s="2" t="s">
        <v>4759</v>
      </c>
      <c r="W81" s="2" t="str">
        <f t="shared" si="1"/>
        <v>无就业奖励1700</v>
      </c>
    </row>
    <row r="82" spans="1:23">
      <c r="A82" s="2" t="s">
        <v>448</v>
      </c>
      <c r="B82" s="2" t="e">
        <f ca="1">_xlfn.XLOOKUP(A82,统计表!D:D,统计表!R:R)</f>
        <v>#NAME?</v>
      </c>
      <c r="C82" s="2" t="s">
        <v>4753</v>
      </c>
      <c r="D82" s="2" t="s">
        <v>2528</v>
      </c>
      <c r="E82" s="2">
        <f>_xlfn.XLOOKUP(D82,统计表!D:D,统计表!L:L)</f>
        <v>8760</v>
      </c>
      <c r="F82" s="2" t="s">
        <v>4754</v>
      </c>
      <c r="G82" s="2" t="s">
        <v>1780</v>
      </c>
      <c r="H82" s="2" t="e">
        <f ca="1">_xlfn.XLOOKUP(G82,统计表!D:D,统计表!M:M)</f>
        <v>#NAME?</v>
      </c>
      <c r="I82" s="2" t="s">
        <v>4755</v>
      </c>
      <c r="J82" s="2" t="s">
        <v>715</v>
      </c>
      <c r="K82" s="2">
        <f>_xlfn.XLOOKUP(J82,统计表!D:D,统计表!P:P)</f>
        <v>4295</v>
      </c>
      <c r="L82" s="2" t="s">
        <v>4756</v>
      </c>
      <c r="O82" s="2" t="s">
        <v>4760</v>
      </c>
      <c r="R82" s="2" t="s">
        <v>4758</v>
      </c>
      <c r="S82" s="2" t="s">
        <v>1780</v>
      </c>
      <c r="T82" s="2">
        <v>1700</v>
      </c>
      <c r="U82" s="2">
        <f>_xlfn.XLOOKUP(S82,统计表!D:D,统计表!V:V)</f>
        <v>1700</v>
      </c>
      <c r="V82" s="2" t="s">
        <v>4759</v>
      </c>
      <c r="W82" s="2" t="str">
        <f t="shared" si="1"/>
        <v>无就业奖励1700</v>
      </c>
    </row>
    <row r="83" spans="1:23">
      <c r="A83" s="2" t="s">
        <v>448</v>
      </c>
      <c r="B83" s="2" t="e">
        <f ca="1">_xlfn.XLOOKUP(A83,统计表!D:D,统计表!R:R)</f>
        <v>#NAME?</v>
      </c>
      <c r="C83" s="2" t="s">
        <v>4753</v>
      </c>
      <c r="D83" s="2" t="s">
        <v>2643</v>
      </c>
      <c r="E83" s="2">
        <f>_xlfn.XLOOKUP(D83,统计表!D:D,统计表!L:L)</f>
        <v>7300</v>
      </c>
      <c r="F83" s="2" t="s">
        <v>4754</v>
      </c>
      <c r="G83" s="2" t="s">
        <v>1723</v>
      </c>
      <c r="H83" s="2" t="e">
        <f ca="1">_xlfn.XLOOKUP(G83,统计表!D:D,统计表!M:M)</f>
        <v>#NAME?</v>
      </c>
      <c r="I83" s="2" t="s">
        <v>4755</v>
      </c>
      <c r="J83" s="2" t="s">
        <v>719</v>
      </c>
      <c r="K83" s="2">
        <f>_xlfn.XLOOKUP(J83,统计表!D:D,统计表!P:P)</f>
        <v>8590</v>
      </c>
      <c r="L83" s="2" t="s">
        <v>4756</v>
      </c>
      <c r="O83" s="2" t="s">
        <v>4760</v>
      </c>
      <c r="R83" s="2" t="s">
        <v>4758</v>
      </c>
      <c r="S83" s="2" t="s">
        <v>1723</v>
      </c>
      <c r="T83" s="2">
        <v>3400</v>
      </c>
      <c r="U83" s="2">
        <f>_xlfn.XLOOKUP(S83,统计表!D:D,统计表!V:V)</f>
        <v>3400</v>
      </c>
      <c r="V83" s="2" t="s">
        <v>4759</v>
      </c>
      <c r="W83" s="11" t="str">
        <f t="shared" si="1"/>
        <v>无就业奖励3400</v>
      </c>
    </row>
    <row r="84" spans="1:23">
      <c r="A84" s="2" t="s">
        <v>456</v>
      </c>
      <c r="B84" s="2" t="e">
        <f ca="1">_xlfn.XLOOKUP(A84,统计表!D:D,统计表!R:R)</f>
        <v>#NAME?</v>
      </c>
      <c r="C84" s="2" t="s">
        <v>4753</v>
      </c>
      <c r="D84" s="2" t="s">
        <v>2651</v>
      </c>
      <c r="E84" s="2">
        <f>_xlfn.XLOOKUP(D84,统计表!D:D,统计表!L:L)</f>
        <v>7300</v>
      </c>
      <c r="F84" s="2" t="s">
        <v>4754</v>
      </c>
      <c r="G84" s="2" t="s">
        <v>1723</v>
      </c>
      <c r="H84" s="2" t="e">
        <f ca="1">_xlfn.XLOOKUP(G84,统计表!D:D,统计表!M:M)</f>
        <v>#NAME?</v>
      </c>
      <c r="I84" s="2" t="s">
        <v>4755</v>
      </c>
      <c r="J84" s="2" t="s">
        <v>719</v>
      </c>
      <c r="K84" s="2">
        <f>_xlfn.XLOOKUP(J84,统计表!D:D,统计表!P:P)</f>
        <v>8590</v>
      </c>
      <c r="L84" s="2" t="s">
        <v>4756</v>
      </c>
      <c r="O84" s="2" t="s">
        <v>4760</v>
      </c>
      <c r="R84" s="2" t="s">
        <v>4758</v>
      </c>
      <c r="S84" s="2" t="s">
        <v>1723</v>
      </c>
      <c r="T84" s="2">
        <v>3400</v>
      </c>
      <c r="U84" s="2">
        <f>_xlfn.XLOOKUP(S84,统计表!D:D,统计表!V:V)</f>
        <v>3400</v>
      </c>
      <c r="V84" s="2" t="s">
        <v>4759</v>
      </c>
      <c r="W84" s="11" t="str">
        <f t="shared" si="1"/>
        <v>无就业奖励3400</v>
      </c>
    </row>
    <row r="85" spans="1:23">
      <c r="A85" s="2" t="s">
        <v>456</v>
      </c>
      <c r="B85" s="2" t="e">
        <f ca="1">_xlfn.XLOOKUP(A85,统计表!D:D,统计表!R:R)</f>
        <v>#NAME?</v>
      </c>
      <c r="C85" s="2" t="s">
        <v>4753</v>
      </c>
      <c r="D85" s="2" t="s">
        <v>2659</v>
      </c>
      <c r="E85" s="2">
        <f>_xlfn.XLOOKUP(D85,统计表!D:D,统计表!L:L)</f>
        <v>7300</v>
      </c>
      <c r="F85" s="2" t="s">
        <v>4754</v>
      </c>
      <c r="G85" s="2" t="s">
        <v>1592</v>
      </c>
      <c r="H85" s="2" t="e">
        <f ca="1">_xlfn.XLOOKUP(G85,统计表!D:D,统计表!M:M)</f>
        <v>#NAME?</v>
      </c>
      <c r="I85" s="2" t="s">
        <v>4755</v>
      </c>
      <c r="J85" s="2" t="s">
        <v>727</v>
      </c>
      <c r="K85" s="2">
        <f>_xlfn.XLOOKUP(J85,统计表!D:D,统计表!P:P)</f>
        <v>4295</v>
      </c>
      <c r="L85" s="2" t="s">
        <v>4756</v>
      </c>
      <c r="O85" s="2" t="s">
        <v>4760</v>
      </c>
      <c r="R85" s="2" t="s">
        <v>4758</v>
      </c>
      <c r="S85" s="2" t="s">
        <v>1592</v>
      </c>
      <c r="T85" s="2">
        <v>3400</v>
      </c>
      <c r="U85" s="2">
        <f>_xlfn.XLOOKUP(S85,统计表!D:D,统计表!V:V)</f>
        <v>3400</v>
      </c>
      <c r="V85" s="2" t="s">
        <v>4759</v>
      </c>
      <c r="W85" s="11" t="str">
        <f t="shared" si="1"/>
        <v>无就业奖励3400</v>
      </c>
    </row>
    <row r="86" spans="1:23">
      <c r="A86" s="2" t="s">
        <v>460</v>
      </c>
      <c r="B86" s="2" t="e">
        <f ca="1">_xlfn.XLOOKUP(A86,统计表!D:D,统计表!R:R)</f>
        <v>#NAME?</v>
      </c>
      <c r="C86" s="2" t="s">
        <v>4753</v>
      </c>
      <c r="D86" s="2" t="s">
        <v>2663</v>
      </c>
      <c r="E86" s="2">
        <f>_xlfn.XLOOKUP(D86,统计表!D:D,统计表!L:L)</f>
        <v>7300</v>
      </c>
      <c r="F86" s="2" t="s">
        <v>4754</v>
      </c>
      <c r="G86" s="2" t="s">
        <v>1592</v>
      </c>
      <c r="H86" s="2" t="e">
        <f ca="1">_xlfn.XLOOKUP(G86,统计表!D:D,统计表!M:M)</f>
        <v>#NAME?</v>
      </c>
      <c r="I86" s="2" t="s">
        <v>4755</v>
      </c>
      <c r="J86" s="2" t="s">
        <v>739</v>
      </c>
      <c r="K86" s="2">
        <f>_xlfn.XLOOKUP(J86,统计表!D:D,统计表!P:P)</f>
        <v>9590</v>
      </c>
      <c r="L86" s="2" t="s">
        <v>4756</v>
      </c>
      <c r="O86" s="2" t="s">
        <v>4760</v>
      </c>
      <c r="R86" s="2" t="s">
        <v>4758</v>
      </c>
      <c r="S86" s="2" t="s">
        <v>1592</v>
      </c>
      <c r="T86" s="2">
        <v>3400</v>
      </c>
      <c r="U86" s="2">
        <f>_xlfn.XLOOKUP(S86,统计表!D:D,统计表!V:V)</f>
        <v>3400</v>
      </c>
      <c r="V86" s="2" t="s">
        <v>4759</v>
      </c>
      <c r="W86" s="11" t="str">
        <f t="shared" si="1"/>
        <v>无就业奖励3400</v>
      </c>
    </row>
    <row r="87" spans="1:23">
      <c r="A87" s="2" t="s">
        <v>460</v>
      </c>
      <c r="B87" s="2" t="e">
        <f ca="1">_xlfn.XLOOKUP(A87,统计表!D:D,统计表!R:R)</f>
        <v>#NAME?</v>
      </c>
      <c r="C87" s="2" t="s">
        <v>4753</v>
      </c>
      <c r="D87" s="2" t="s">
        <v>2638</v>
      </c>
      <c r="E87" s="2">
        <f>_xlfn.XLOOKUP(D87,统计表!D:D,统计表!L:L)</f>
        <v>7300</v>
      </c>
      <c r="F87" s="2" t="s">
        <v>4754</v>
      </c>
      <c r="G87" s="2" t="s">
        <v>3071</v>
      </c>
      <c r="H87" s="2" t="e">
        <f ca="1">_xlfn.XLOOKUP(G87,统计表!D:D,统计表!M:M)</f>
        <v>#NAME?</v>
      </c>
      <c r="I87" s="2" t="s">
        <v>4755</v>
      </c>
      <c r="J87" s="2" t="s">
        <v>739</v>
      </c>
      <c r="K87" s="2">
        <f>_xlfn.XLOOKUP(J87,统计表!D:D,统计表!P:P)</f>
        <v>9590</v>
      </c>
      <c r="L87" s="2" t="s">
        <v>4756</v>
      </c>
      <c r="O87" s="2" t="s">
        <v>4760</v>
      </c>
      <c r="R87" s="2" t="s">
        <v>4758</v>
      </c>
      <c r="S87" s="2" t="s">
        <v>3071</v>
      </c>
      <c r="T87" s="2">
        <v>1700</v>
      </c>
      <c r="U87" s="2">
        <f>_xlfn.XLOOKUP(S87,统计表!D:D,统计表!V:V)</f>
        <v>1700</v>
      </c>
      <c r="V87" s="2" t="s">
        <v>4759</v>
      </c>
      <c r="W87" s="2" t="str">
        <f t="shared" si="1"/>
        <v>无就业奖励1700</v>
      </c>
    </row>
    <row r="88" spans="1:23">
      <c r="A88" s="2" t="s">
        <v>464</v>
      </c>
      <c r="B88" s="2" t="e">
        <f ca="1">_xlfn.XLOOKUP(A88,统计表!D:D,统计表!R:R)</f>
        <v>#NAME?</v>
      </c>
      <c r="C88" s="2" t="s">
        <v>4753</v>
      </c>
      <c r="D88" s="2" t="s">
        <v>2584</v>
      </c>
      <c r="E88" s="2">
        <f>_xlfn.XLOOKUP(D88,统计表!D:D,统计表!L:L)</f>
        <v>7300</v>
      </c>
      <c r="F88" s="2" t="s">
        <v>4754</v>
      </c>
      <c r="G88" s="2" t="s">
        <v>3087</v>
      </c>
      <c r="H88" s="2" t="e">
        <f ca="1">_xlfn.XLOOKUP(G88,统计表!D:D,统计表!M:M)</f>
        <v>#NAME?</v>
      </c>
      <c r="I88" s="2" t="s">
        <v>4755</v>
      </c>
      <c r="J88" s="2" t="s">
        <v>749</v>
      </c>
      <c r="K88" s="2">
        <f>_xlfn.XLOOKUP(J88,统计表!D:D,统计表!P:P)</f>
        <v>9830</v>
      </c>
      <c r="L88" s="2" t="s">
        <v>4756</v>
      </c>
      <c r="O88" s="2" t="s">
        <v>4760</v>
      </c>
      <c r="R88" s="2" t="s">
        <v>4758</v>
      </c>
      <c r="S88" s="2" t="s">
        <v>3087</v>
      </c>
      <c r="T88" s="2">
        <v>1700</v>
      </c>
      <c r="U88" s="2">
        <f>_xlfn.XLOOKUP(S88,统计表!D:D,统计表!V:V)</f>
        <v>1700</v>
      </c>
      <c r="V88" s="2" t="s">
        <v>4759</v>
      </c>
      <c r="W88" s="2" t="str">
        <f t="shared" si="1"/>
        <v>无就业奖励1700</v>
      </c>
    </row>
    <row r="89" spans="1:23">
      <c r="A89" s="2" t="s">
        <v>468</v>
      </c>
      <c r="B89" s="2" t="e">
        <f ca="1">_xlfn.XLOOKUP(A89,统计表!D:D,统计表!R:R)</f>
        <v>#NAME?</v>
      </c>
      <c r="C89" s="2" t="s">
        <v>4753</v>
      </c>
      <c r="D89" s="2" t="s">
        <v>2604</v>
      </c>
      <c r="E89" s="2">
        <f>_xlfn.XLOOKUP(D89,统计表!D:D,统计表!L:L)</f>
        <v>3190</v>
      </c>
      <c r="F89" s="2" t="s">
        <v>4754</v>
      </c>
      <c r="H89" s="2" t="e">
        <f ca="1">_xlfn.XLOOKUP(G89,统计表!D:D,统计表!M:M)</f>
        <v>#NAME?</v>
      </c>
      <c r="I89" s="2" t="s">
        <v>4755</v>
      </c>
      <c r="J89" s="2" t="s">
        <v>749</v>
      </c>
      <c r="K89" s="2">
        <f>_xlfn.XLOOKUP(J89,统计表!D:D,统计表!P:P)</f>
        <v>9830</v>
      </c>
      <c r="L89" s="2" t="s">
        <v>4756</v>
      </c>
      <c r="O89" s="2" t="s">
        <v>4760</v>
      </c>
      <c r="U89" s="2">
        <f>_xlfn.XLOOKUP(S89,统计表!D:D,统计表!V:V)</f>
        <v>0</v>
      </c>
      <c r="W89" s="2" t="str">
        <f t="shared" si="1"/>
        <v/>
      </c>
    </row>
    <row r="90" spans="1:23">
      <c r="A90" s="2" t="s">
        <v>472</v>
      </c>
      <c r="B90" s="2" t="e">
        <f ca="1">_xlfn.XLOOKUP(A90,统计表!D:D,统计表!R:R)</f>
        <v>#NAME?</v>
      </c>
      <c r="C90" s="2" t="s">
        <v>4753</v>
      </c>
      <c r="D90" s="2" t="s">
        <v>2686</v>
      </c>
      <c r="E90" s="2">
        <f>_xlfn.XLOOKUP(D90,统计表!D:D,统计表!L:L)</f>
        <v>8760</v>
      </c>
      <c r="F90" s="2" t="s">
        <v>4754</v>
      </c>
      <c r="H90" s="2" t="e">
        <f ca="1">_xlfn.XLOOKUP(G90,统计表!D:D,统计表!M:M)</f>
        <v>#NAME?</v>
      </c>
      <c r="I90" s="2" t="s">
        <v>4755</v>
      </c>
      <c r="J90" s="2" t="s">
        <v>754</v>
      </c>
      <c r="K90" s="2">
        <f>_xlfn.XLOOKUP(J90,统计表!D:D,统计表!P:P)</f>
        <v>12885</v>
      </c>
      <c r="L90" s="2" t="s">
        <v>4756</v>
      </c>
      <c r="O90" s="2" t="s">
        <v>4760</v>
      </c>
      <c r="U90" s="2">
        <f>_xlfn.XLOOKUP(S90,统计表!D:D,统计表!V:V)</f>
        <v>0</v>
      </c>
      <c r="W90" s="2" t="str">
        <f t="shared" si="1"/>
        <v/>
      </c>
    </row>
    <row r="91" spans="1:23">
      <c r="A91" s="2" t="s">
        <v>482</v>
      </c>
      <c r="B91" s="2" t="e">
        <f ca="1">_xlfn.XLOOKUP(A91,统计表!D:D,统计表!R:R)</f>
        <v>#NAME?</v>
      </c>
      <c r="C91" s="2" t="s">
        <v>4753</v>
      </c>
      <c r="D91" s="2" t="s">
        <v>2677</v>
      </c>
      <c r="E91" s="2">
        <f>_xlfn.XLOOKUP(D91,统计表!D:D,统计表!L:L)</f>
        <v>8760</v>
      </c>
      <c r="F91" s="2" t="s">
        <v>4754</v>
      </c>
      <c r="H91" s="2" t="e">
        <f ca="1">_xlfn.XLOOKUP(G91,统计表!D:D,统计表!M:M)</f>
        <v>#NAME?</v>
      </c>
      <c r="I91" s="2" t="s">
        <v>4755</v>
      </c>
      <c r="J91" s="2" t="s">
        <v>754</v>
      </c>
      <c r="K91" s="2">
        <f>_xlfn.XLOOKUP(J91,统计表!D:D,统计表!P:P)</f>
        <v>12885</v>
      </c>
      <c r="L91" s="2" t="s">
        <v>4756</v>
      </c>
      <c r="O91" s="2" t="s">
        <v>4760</v>
      </c>
      <c r="U91" s="2">
        <f>_xlfn.XLOOKUP(S91,统计表!D:D,统计表!V:V)</f>
        <v>0</v>
      </c>
      <c r="W91" s="2" t="str">
        <f t="shared" si="1"/>
        <v/>
      </c>
    </row>
    <row r="92" spans="1:23">
      <c r="A92" s="2" t="s">
        <v>490</v>
      </c>
      <c r="B92" s="2" t="e">
        <f ca="1">_xlfn.XLOOKUP(A92,统计表!D:D,统计表!R:R)</f>
        <v>#NAME?</v>
      </c>
      <c r="C92" s="2" t="s">
        <v>4753</v>
      </c>
      <c r="D92" s="2" t="s">
        <v>2708</v>
      </c>
      <c r="E92" s="2">
        <f>_xlfn.XLOOKUP(D92,统计表!D:D,统计表!L:L)</f>
        <v>8760</v>
      </c>
      <c r="F92" s="2" t="s">
        <v>4754</v>
      </c>
      <c r="H92" s="2" t="e">
        <f ca="1">_xlfn.XLOOKUP(G92,统计表!D:D,统计表!M:M)</f>
        <v>#NAME?</v>
      </c>
      <c r="I92" s="2" t="s">
        <v>4755</v>
      </c>
      <c r="J92" s="2" t="s">
        <v>754</v>
      </c>
      <c r="K92" s="2">
        <f>_xlfn.XLOOKUP(J92,统计表!D:D,统计表!P:P)</f>
        <v>12885</v>
      </c>
      <c r="L92" s="2" t="s">
        <v>4756</v>
      </c>
      <c r="O92" s="2" t="s">
        <v>4760</v>
      </c>
      <c r="U92" s="2">
        <f>_xlfn.XLOOKUP(S92,统计表!D:D,统计表!V:V)</f>
        <v>0</v>
      </c>
      <c r="W92" s="2" t="str">
        <f t="shared" si="1"/>
        <v/>
      </c>
    </row>
    <row r="93" spans="1:23">
      <c r="A93" s="2" t="s">
        <v>494</v>
      </c>
      <c r="B93" s="2" t="e">
        <f ca="1">_xlfn.XLOOKUP(A93,统计表!D:D,统计表!R:R)</f>
        <v>#NAME?</v>
      </c>
      <c r="C93" s="2" t="s">
        <v>4753</v>
      </c>
      <c r="D93" s="2" t="s">
        <v>2729</v>
      </c>
      <c r="E93" s="2">
        <f>_xlfn.XLOOKUP(D93,统计表!D:D,统计表!L:L)</f>
        <v>8760</v>
      </c>
      <c r="F93" s="2" t="s">
        <v>4754</v>
      </c>
      <c r="H93" s="2" t="e">
        <f ca="1">_xlfn.XLOOKUP(G93,统计表!D:D,统计表!M:M)</f>
        <v>#NAME?</v>
      </c>
      <c r="I93" s="2" t="s">
        <v>4755</v>
      </c>
      <c r="J93" s="2" t="s">
        <v>758</v>
      </c>
      <c r="K93" s="2">
        <f>_xlfn.XLOOKUP(J93,统计表!D:D,统计表!P:P)</f>
        <v>2145</v>
      </c>
      <c r="L93" s="2" t="s">
        <v>4756</v>
      </c>
      <c r="O93" s="2" t="s">
        <v>4760</v>
      </c>
      <c r="U93" s="2">
        <f>_xlfn.XLOOKUP(S93,统计表!D:D,统计表!V:V)</f>
        <v>0</v>
      </c>
      <c r="W93" s="2" t="str">
        <f t="shared" si="1"/>
        <v/>
      </c>
    </row>
    <row r="94" spans="1:23">
      <c r="A94" s="2" t="s">
        <v>506</v>
      </c>
      <c r="B94" s="2" t="e">
        <f ca="1">_xlfn.XLOOKUP(A94,统计表!D:D,统计表!R:R)</f>
        <v>#NAME?</v>
      </c>
      <c r="C94" s="2" t="s">
        <v>4753</v>
      </c>
      <c r="D94" s="2" t="s">
        <v>2766</v>
      </c>
      <c r="E94" s="2">
        <f>_xlfn.XLOOKUP(D94,统计表!D:D,统计表!L:L)</f>
        <v>8760</v>
      </c>
      <c r="F94" s="2" t="s">
        <v>4754</v>
      </c>
      <c r="H94" s="2" t="e">
        <f ca="1">_xlfn.XLOOKUP(G94,统计表!D:D,统计表!M:M)</f>
        <v>#NAME?</v>
      </c>
      <c r="I94" s="2" t="s">
        <v>4755</v>
      </c>
      <c r="J94" s="2" t="s">
        <v>766</v>
      </c>
      <c r="K94" s="2">
        <f>_xlfn.XLOOKUP(J94,统计表!D:D,统计表!P:P)</f>
        <v>4295</v>
      </c>
      <c r="L94" s="2" t="s">
        <v>4756</v>
      </c>
      <c r="O94" s="2" t="s">
        <v>4760</v>
      </c>
      <c r="U94" s="2">
        <f>_xlfn.XLOOKUP(S94,统计表!D:D,统计表!V:V)</f>
        <v>0</v>
      </c>
      <c r="W94" s="2" t="str">
        <f t="shared" si="1"/>
        <v/>
      </c>
    </row>
    <row r="95" spans="1:23">
      <c r="A95" s="2" t="s">
        <v>510</v>
      </c>
      <c r="B95" s="2" t="e">
        <f ca="1">_xlfn.XLOOKUP(A95,统计表!D:D,统计表!R:R)</f>
        <v>#NAME?</v>
      </c>
      <c r="C95" s="2" t="s">
        <v>4753</v>
      </c>
      <c r="D95" s="2" t="s">
        <v>2754</v>
      </c>
      <c r="E95" s="2">
        <f>_xlfn.XLOOKUP(D95,统计表!D:D,统计表!L:L)</f>
        <v>8760</v>
      </c>
      <c r="F95" s="2" t="s">
        <v>4754</v>
      </c>
      <c r="H95" s="2" t="e">
        <f ca="1">_xlfn.XLOOKUP(G95,统计表!D:D,统计表!M:M)</f>
        <v>#NAME?</v>
      </c>
      <c r="I95" s="2" t="s">
        <v>4755</v>
      </c>
      <c r="J95" s="2" t="s">
        <v>769</v>
      </c>
      <c r="K95" s="2">
        <f>_xlfn.XLOOKUP(J95,统计表!D:D,统计表!P:P)</f>
        <v>8830</v>
      </c>
      <c r="L95" s="2" t="s">
        <v>4756</v>
      </c>
      <c r="O95" s="2" t="s">
        <v>4760</v>
      </c>
      <c r="U95" s="2">
        <f>_xlfn.XLOOKUP(S95,统计表!D:D,统计表!V:V)</f>
        <v>0</v>
      </c>
      <c r="W95" s="2" t="str">
        <f t="shared" si="1"/>
        <v/>
      </c>
    </row>
    <row r="96" spans="1:23">
      <c r="A96" s="2" t="s">
        <v>510</v>
      </c>
      <c r="B96" s="2" t="e">
        <f ca="1">_xlfn.XLOOKUP(A96,统计表!D:D,统计表!R:R)</f>
        <v>#NAME?</v>
      </c>
      <c r="C96" s="2" t="s">
        <v>4753</v>
      </c>
      <c r="D96" s="2" t="s">
        <v>2813</v>
      </c>
      <c r="E96" s="2">
        <f>_xlfn.XLOOKUP(D96,统计表!D:D,统计表!L:L)</f>
        <v>8760</v>
      </c>
      <c r="F96" s="2" t="s">
        <v>4754</v>
      </c>
      <c r="H96" s="2" t="e">
        <f ca="1">_xlfn.XLOOKUP(G96,统计表!D:D,统计表!M:M)</f>
        <v>#NAME?</v>
      </c>
      <c r="I96" s="2" t="s">
        <v>4755</v>
      </c>
      <c r="J96" s="2" t="s">
        <v>769</v>
      </c>
      <c r="K96" s="2">
        <f>_xlfn.XLOOKUP(J96,统计表!D:D,统计表!P:P)</f>
        <v>8830</v>
      </c>
      <c r="L96" s="2" t="s">
        <v>4756</v>
      </c>
      <c r="O96" s="2" t="s">
        <v>4760</v>
      </c>
      <c r="U96" s="2">
        <f>_xlfn.XLOOKUP(S96,统计表!D:D,统计表!V:V)</f>
        <v>0</v>
      </c>
      <c r="W96" s="2" t="str">
        <f t="shared" si="1"/>
        <v/>
      </c>
    </row>
    <row r="97" spans="1:23">
      <c r="A97" s="2" t="s">
        <v>514</v>
      </c>
      <c r="B97" s="2" t="e">
        <f ca="1">_xlfn.XLOOKUP(A97,统计表!D:D,统计表!R:R)</f>
        <v>#NAME?</v>
      </c>
      <c r="C97" s="2" t="s">
        <v>4753</v>
      </c>
      <c r="D97" s="2" t="s">
        <v>2858</v>
      </c>
      <c r="E97" s="2">
        <f>_xlfn.XLOOKUP(D97,统计表!D:D,统计表!L:L)</f>
        <v>8760</v>
      </c>
      <c r="F97" s="2" t="s">
        <v>4754</v>
      </c>
      <c r="H97" s="2" t="e">
        <f ca="1">_xlfn.XLOOKUP(G97,统计表!D:D,统计表!M:M)</f>
        <v>#NAME?</v>
      </c>
      <c r="I97" s="2" t="s">
        <v>4755</v>
      </c>
      <c r="J97" s="2" t="s">
        <v>773</v>
      </c>
      <c r="K97" s="2">
        <f>_xlfn.XLOOKUP(J97,统计表!D:D,统计表!P:P)</f>
        <v>4295</v>
      </c>
      <c r="L97" s="2" t="s">
        <v>4756</v>
      </c>
      <c r="O97" s="2" t="s">
        <v>4760</v>
      </c>
      <c r="U97" s="2">
        <f>_xlfn.XLOOKUP(S97,统计表!D:D,统计表!V:V)</f>
        <v>0</v>
      </c>
      <c r="W97" s="2" t="str">
        <f t="shared" si="1"/>
        <v/>
      </c>
    </row>
    <row r="98" spans="1:23">
      <c r="A98" s="2" t="s">
        <v>518</v>
      </c>
      <c r="B98" s="2" t="e">
        <f ca="1">_xlfn.XLOOKUP(A98,统计表!D:D,统计表!R:R)</f>
        <v>#NAME?</v>
      </c>
      <c r="C98" s="2" t="s">
        <v>4753</v>
      </c>
      <c r="D98" s="2" t="s">
        <v>2902</v>
      </c>
      <c r="E98" s="2">
        <f>_xlfn.XLOOKUP(D98,统计表!D:D,统计表!L:L)</f>
        <v>8760</v>
      </c>
      <c r="F98" s="2" t="s">
        <v>4754</v>
      </c>
      <c r="H98" s="2" t="e">
        <f ca="1">_xlfn.XLOOKUP(G98,统计表!D:D,统计表!M:M)</f>
        <v>#NAME?</v>
      </c>
      <c r="I98" s="2" t="s">
        <v>4755</v>
      </c>
      <c r="J98" s="2" t="s">
        <v>777</v>
      </c>
      <c r="K98" s="2">
        <f>_xlfn.XLOOKUP(J98,统计表!D:D,统计表!P:P)</f>
        <v>8590</v>
      </c>
      <c r="L98" s="2" t="s">
        <v>4756</v>
      </c>
      <c r="O98" s="2" t="s">
        <v>4760</v>
      </c>
      <c r="U98" s="2">
        <f>_xlfn.XLOOKUP(S98,统计表!D:D,统计表!V:V)</f>
        <v>0</v>
      </c>
      <c r="W98" s="2" t="str">
        <f t="shared" si="1"/>
        <v/>
      </c>
    </row>
    <row r="99" spans="1:23">
      <c r="A99" s="2" t="s">
        <v>522</v>
      </c>
      <c r="B99" s="2" t="e">
        <f ca="1">_xlfn.XLOOKUP(A99,统计表!D:D,统计表!R:R)</f>
        <v>#NAME?</v>
      </c>
      <c r="C99" s="2" t="s">
        <v>4753</v>
      </c>
      <c r="D99" s="2" t="s">
        <v>2871</v>
      </c>
      <c r="E99" s="2">
        <f>_xlfn.XLOOKUP(D99,统计表!D:D,统计表!L:L)</f>
        <v>2000</v>
      </c>
      <c r="F99" s="2" t="s">
        <v>4754</v>
      </c>
      <c r="H99" s="2" t="e">
        <f ca="1">_xlfn.XLOOKUP(G99,统计表!D:D,统计表!M:M)</f>
        <v>#NAME?</v>
      </c>
      <c r="I99" s="2" t="s">
        <v>4755</v>
      </c>
      <c r="J99" s="2" t="s">
        <v>777</v>
      </c>
      <c r="K99" s="2">
        <f>_xlfn.XLOOKUP(J99,统计表!D:D,统计表!P:P)</f>
        <v>8590</v>
      </c>
      <c r="L99" s="2" t="s">
        <v>4756</v>
      </c>
      <c r="O99" s="2" t="s">
        <v>4760</v>
      </c>
      <c r="U99" s="2">
        <f>_xlfn.XLOOKUP(S99,统计表!D:D,统计表!V:V)</f>
        <v>0</v>
      </c>
      <c r="W99" s="2" t="str">
        <f t="shared" si="1"/>
        <v/>
      </c>
    </row>
    <row r="100" spans="1:23">
      <c r="A100" s="2" t="s">
        <v>522</v>
      </c>
      <c r="B100" s="2" t="e">
        <f ca="1">_xlfn.XLOOKUP(A100,统计表!D:D,统计表!R:R)</f>
        <v>#NAME?</v>
      </c>
      <c r="C100" s="2" t="s">
        <v>4753</v>
      </c>
      <c r="D100" s="2" t="s">
        <v>2891</v>
      </c>
      <c r="E100" s="2">
        <f>_xlfn.XLOOKUP(D100,统计表!D:D,统计表!L:L)</f>
        <v>2000</v>
      </c>
      <c r="F100" s="2" t="s">
        <v>4754</v>
      </c>
      <c r="H100" s="2" t="e">
        <f ca="1">_xlfn.XLOOKUP(G100,统计表!D:D,统计表!M:M)</f>
        <v>#NAME?</v>
      </c>
      <c r="I100" s="2" t="s">
        <v>4755</v>
      </c>
      <c r="J100" s="2" t="s">
        <v>789</v>
      </c>
      <c r="K100" s="2">
        <f>_xlfn.XLOOKUP(J100,统计表!D:D,统计表!P:P)</f>
        <v>2850</v>
      </c>
      <c r="L100" s="2" t="s">
        <v>4756</v>
      </c>
      <c r="O100" s="2" t="s">
        <v>4760</v>
      </c>
      <c r="U100" s="2">
        <f>_xlfn.XLOOKUP(S100,统计表!D:D,统计表!V:V)</f>
        <v>0</v>
      </c>
      <c r="W100" s="2" t="str">
        <f t="shared" si="1"/>
        <v/>
      </c>
    </row>
    <row r="101" spans="1:23">
      <c r="A101" s="2" t="s">
        <v>522</v>
      </c>
      <c r="B101" s="2" t="e">
        <f ca="1">_xlfn.XLOOKUP(A101,统计表!D:D,统计表!R:R)</f>
        <v>#NAME?</v>
      </c>
      <c r="C101" s="2" t="s">
        <v>4753</v>
      </c>
      <c r="D101" s="2" t="s">
        <v>3054</v>
      </c>
      <c r="E101" s="2">
        <f>_xlfn.XLOOKUP(D101,统计表!D:D,统计表!L:L)</f>
        <v>8760</v>
      </c>
      <c r="F101" s="2" t="s">
        <v>4754</v>
      </c>
      <c r="H101" s="2" t="e">
        <f ca="1">_xlfn.XLOOKUP(G101,统计表!D:D,统计表!M:M)</f>
        <v>#NAME?</v>
      </c>
      <c r="I101" s="2" t="s">
        <v>4755</v>
      </c>
      <c r="J101" s="2" t="s">
        <v>811</v>
      </c>
      <c r="K101" s="2">
        <f>_xlfn.XLOOKUP(J101,统计表!D:D,统计表!P:P)</f>
        <v>8640</v>
      </c>
      <c r="L101" s="2" t="s">
        <v>4756</v>
      </c>
      <c r="O101" s="2" t="s">
        <v>4760</v>
      </c>
      <c r="U101" s="2">
        <f>_xlfn.XLOOKUP(S101,统计表!D:D,统计表!V:V)</f>
        <v>0</v>
      </c>
      <c r="W101" s="2" t="str">
        <f t="shared" si="1"/>
        <v/>
      </c>
    </row>
    <row r="102" spans="1:23">
      <c r="A102" s="2" t="s">
        <v>526</v>
      </c>
      <c r="B102" s="2" t="e">
        <f ca="1">_xlfn.XLOOKUP(A102,统计表!D:D,统计表!R:R)</f>
        <v>#NAME?</v>
      </c>
      <c r="C102" s="2" t="s">
        <v>4753</v>
      </c>
      <c r="D102" s="2" t="s">
        <v>3036</v>
      </c>
      <c r="E102" s="2">
        <f>_xlfn.XLOOKUP(D102,统计表!D:D,统计表!L:L)</f>
        <v>8760</v>
      </c>
      <c r="F102" s="2" t="s">
        <v>4754</v>
      </c>
      <c r="H102" s="2" t="e">
        <f ca="1">_xlfn.XLOOKUP(G102,统计表!D:D,统计表!M:M)</f>
        <v>#NAME?</v>
      </c>
      <c r="I102" s="2" t="s">
        <v>4755</v>
      </c>
      <c r="J102" s="2" t="s">
        <v>811</v>
      </c>
      <c r="K102" s="2">
        <f>_xlfn.XLOOKUP(J102,统计表!D:D,统计表!P:P)</f>
        <v>8640</v>
      </c>
      <c r="L102" s="2" t="s">
        <v>4756</v>
      </c>
      <c r="O102" s="2" t="s">
        <v>4760</v>
      </c>
      <c r="U102" s="2">
        <f>_xlfn.XLOOKUP(S102,统计表!D:D,统计表!V:V)</f>
        <v>0</v>
      </c>
      <c r="W102" s="2" t="str">
        <f t="shared" si="1"/>
        <v/>
      </c>
    </row>
    <row r="103" spans="1:23">
      <c r="A103" s="2" t="s">
        <v>526</v>
      </c>
      <c r="B103" s="2" t="e">
        <f ca="1">_xlfn.XLOOKUP(A103,统计表!D:D,统计表!R:R)</f>
        <v>#NAME?</v>
      </c>
      <c r="C103" s="2" t="s">
        <v>4753</v>
      </c>
      <c r="D103" s="2" t="s">
        <v>3087</v>
      </c>
      <c r="E103" s="2">
        <f>_xlfn.XLOOKUP(D103,统计表!D:D,统计表!L:L)</f>
        <v>8760</v>
      </c>
      <c r="F103" s="2" t="s">
        <v>4754</v>
      </c>
      <c r="H103" s="2" t="e">
        <f ca="1">_xlfn.XLOOKUP(G103,统计表!D:D,统计表!M:M)</f>
        <v>#NAME?</v>
      </c>
      <c r="I103" s="2" t="s">
        <v>4755</v>
      </c>
      <c r="J103" s="2" t="s">
        <v>844</v>
      </c>
      <c r="K103" s="2">
        <f>_xlfn.XLOOKUP(J103,统计表!D:D,统计表!P:P)</f>
        <v>8640</v>
      </c>
      <c r="L103" s="2" t="s">
        <v>4756</v>
      </c>
      <c r="O103" s="2" t="s">
        <v>4760</v>
      </c>
      <c r="U103" s="2">
        <f>_xlfn.XLOOKUP(S103,统计表!D:D,统计表!V:V)</f>
        <v>0</v>
      </c>
      <c r="W103" s="2" t="str">
        <f t="shared" si="1"/>
        <v/>
      </c>
    </row>
    <row r="104" spans="1:23">
      <c r="A104" s="2" t="s">
        <v>530</v>
      </c>
      <c r="B104" s="2" t="e">
        <f ca="1">_xlfn.XLOOKUP(A104,统计表!D:D,统计表!R:R)</f>
        <v>#NAME?</v>
      </c>
      <c r="C104" s="2" t="s">
        <v>4753</v>
      </c>
      <c r="D104" s="2" t="s">
        <v>3209</v>
      </c>
      <c r="E104" s="2">
        <f>_xlfn.XLOOKUP(D104,统计表!D:D,统计表!L:L)</f>
        <v>8760</v>
      </c>
      <c r="F104" s="2" t="s">
        <v>4754</v>
      </c>
      <c r="H104" s="2" t="e">
        <f ca="1">_xlfn.XLOOKUP(G104,统计表!D:D,统计表!M:M)</f>
        <v>#NAME?</v>
      </c>
      <c r="I104" s="2" t="s">
        <v>4755</v>
      </c>
      <c r="J104" s="2" t="s">
        <v>844</v>
      </c>
      <c r="K104" s="2">
        <f>_xlfn.XLOOKUP(J104,统计表!D:D,统计表!P:P)</f>
        <v>8640</v>
      </c>
      <c r="L104" s="2" t="s">
        <v>4756</v>
      </c>
      <c r="O104" s="2" t="s">
        <v>4760</v>
      </c>
      <c r="U104" s="2">
        <f>_xlfn.XLOOKUP(S104,统计表!D:D,统计表!V:V)</f>
        <v>0</v>
      </c>
      <c r="W104" s="2" t="str">
        <f t="shared" si="1"/>
        <v/>
      </c>
    </row>
    <row r="105" spans="1:23">
      <c r="A105" s="2" t="s">
        <v>530</v>
      </c>
      <c r="B105" s="2" t="e">
        <f ca="1">_xlfn.XLOOKUP(A105,统计表!D:D,统计表!R:R)</f>
        <v>#NAME?</v>
      </c>
      <c r="C105" s="2" t="s">
        <v>4753</v>
      </c>
      <c r="D105" s="2" t="s">
        <v>3247</v>
      </c>
      <c r="E105" s="2">
        <f>_xlfn.XLOOKUP(D105,统计表!D:D,统计表!L:L)</f>
        <v>8760</v>
      </c>
      <c r="F105" s="2" t="s">
        <v>4754</v>
      </c>
      <c r="H105" s="2" t="e">
        <f ca="1">_xlfn.XLOOKUP(G105,统计表!D:D,统计表!M:M)</f>
        <v>#NAME?</v>
      </c>
      <c r="I105" s="2" t="s">
        <v>4755</v>
      </c>
      <c r="J105" s="2" t="s">
        <v>848</v>
      </c>
      <c r="K105" s="2">
        <f>_xlfn.XLOOKUP(J105,统计表!D:D,统计表!P:P)</f>
        <v>4320</v>
      </c>
      <c r="L105" s="2" t="s">
        <v>4756</v>
      </c>
      <c r="O105" s="2" t="s">
        <v>4760</v>
      </c>
      <c r="U105" s="2">
        <f>_xlfn.XLOOKUP(S105,统计表!D:D,统计表!V:V)</f>
        <v>0</v>
      </c>
      <c r="W105" s="2" t="str">
        <f t="shared" si="1"/>
        <v/>
      </c>
    </row>
    <row r="106" spans="1:23">
      <c r="A106" s="2" t="s">
        <v>534</v>
      </c>
      <c r="B106" s="2" t="e">
        <f ca="1">_xlfn.XLOOKUP(A106,统计表!D:D,统计表!R:R)</f>
        <v>#NAME?</v>
      </c>
      <c r="C106" s="2" t="s">
        <v>4753</v>
      </c>
      <c r="D106" s="2" t="s">
        <v>3930</v>
      </c>
      <c r="E106" s="2">
        <f>_xlfn.XLOOKUP(D106,统计表!D:D,统计表!L:L)</f>
        <v>2190</v>
      </c>
      <c r="F106" s="2" t="s">
        <v>4754</v>
      </c>
      <c r="H106" s="2" t="e">
        <f ca="1">_xlfn.XLOOKUP(G106,统计表!D:D,统计表!M:M)</f>
        <v>#NAME?</v>
      </c>
      <c r="I106" s="2" t="s">
        <v>4755</v>
      </c>
      <c r="J106" s="2" t="s">
        <v>860</v>
      </c>
      <c r="K106" s="2">
        <f>_xlfn.XLOOKUP(J106,统计表!D:D,统计表!P:P)</f>
        <v>8640</v>
      </c>
      <c r="L106" s="2" t="s">
        <v>4756</v>
      </c>
      <c r="O106" s="2" t="s">
        <v>4760</v>
      </c>
      <c r="U106" s="2">
        <f>_xlfn.XLOOKUP(S106,统计表!D:D,统计表!V:V)</f>
        <v>0</v>
      </c>
      <c r="W106" s="2" t="str">
        <f t="shared" si="1"/>
        <v/>
      </c>
    </row>
    <row r="107" spans="1:23">
      <c r="A107" s="2" t="s">
        <v>538</v>
      </c>
      <c r="B107" s="2" t="e">
        <f ca="1">_xlfn.XLOOKUP(A107,统计表!D:D,统计表!R:R)</f>
        <v>#NAME?</v>
      </c>
      <c r="C107" s="2" t="s">
        <v>4753</v>
      </c>
      <c r="D107" s="2" t="s">
        <v>3391</v>
      </c>
      <c r="E107" s="2">
        <f>_xlfn.XLOOKUP(D107,统计表!D:D,统计表!L:L)</f>
        <v>8760</v>
      </c>
      <c r="F107" s="2" t="s">
        <v>4754</v>
      </c>
      <c r="H107" s="2" t="e">
        <f ca="1">_xlfn.XLOOKUP(G107,统计表!D:D,统计表!M:M)</f>
        <v>#NAME?</v>
      </c>
      <c r="I107" s="2" t="s">
        <v>4755</v>
      </c>
      <c r="J107" s="2" t="s">
        <v>860</v>
      </c>
      <c r="K107" s="2">
        <f>_xlfn.XLOOKUP(J107,统计表!D:D,统计表!P:P)</f>
        <v>8640</v>
      </c>
      <c r="L107" s="2" t="s">
        <v>4756</v>
      </c>
      <c r="O107" s="2" t="s">
        <v>4760</v>
      </c>
      <c r="U107" s="2">
        <f>_xlfn.XLOOKUP(S107,统计表!D:D,统计表!V:V)</f>
        <v>0</v>
      </c>
      <c r="W107" s="2" t="str">
        <f t="shared" si="1"/>
        <v/>
      </c>
    </row>
    <row r="108" spans="1:23">
      <c r="A108" s="2" t="s">
        <v>550</v>
      </c>
      <c r="B108" s="2" t="e">
        <f ca="1">_xlfn.XLOOKUP(A108,统计表!D:D,统计表!R:R)</f>
        <v>#NAME?</v>
      </c>
      <c r="C108" s="2" t="s">
        <v>4753</v>
      </c>
      <c r="D108" s="2" t="s">
        <v>3691</v>
      </c>
      <c r="E108" s="2">
        <f>_xlfn.XLOOKUP(D108,统计表!D:D,统计表!L:L)</f>
        <v>8760</v>
      </c>
      <c r="F108" s="2" t="s">
        <v>4754</v>
      </c>
      <c r="H108" s="2" t="e">
        <f ca="1">_xlfn.XLOOKUP(G108,统计表!D:D,统计表!M:M)</f>
        <v>#NAME?</v>
      </c>
      <c r="I108" s="2" t="s">
        <v>4755</v>
      </c>
      <c r="J108" s="2" t="s">
        <v>864</v>
      </c>
      <c r="K108" s="2">
        <f>_xlfn.XLOOKUP(J108,统计表!D:D,统计表!P:P)</f>
        <v>4320</v>
      </c>
      <c r="L108" s="2" t="s">
        <v>4756</v>
      </c>
      <c r="O108" s="2" t="s">
        <v>4760</v>
      </c>
      <c r="U108" s="2">
        <f>_xlfn.XLOOKUP(S108,统计表!D:D,统计表!V:V)</f>
        <v>0</v>
      </c>
      <c r="W108" s="2" t="str">
        <f t="shared" si="1"/>
        <v/>
      </c>
    </row>
    <row r="109" spans="1:23">
      <c r="A109" s="2" t="s">
        <v>550</v>
      </c>
      <c r="B109" s="2" t="e">
        <f ca="1">_xlfn.XLOOKUP(A109,统计表!D:D,统计表!R:R)</f>
        <v>#NAME?</v>
      </c>
      <c r="C109" s="2" t="s">
        <v>4753</v>
      </c>
      <c r="D109" s="2" t="s">
        <v>3424</v>
      </c>
      <c r="E109" s="2">
        <f>_xlfn.XLOOKUP(D109,统计表!D:D,统计表!L:L)</f>
        <v>8760</v>
      </c>
      <c r="F109" s="2" t="s">
        <v>4754</v>
      </c>
      <c r="H109" s="2" t="e">
        <f ca="1">_xlfn.XLOOKUP(G109,统计表!D:D,统计表!M:M)</f>
        <v>#NAME?</v>
      </c>
      <c r="I109" s="2" t="s">
        <v>4755</v>
      </c>
      <c r="J109" s="2" t="s">
        <v>868</v>
      </c>
      <c r="K109" s="2">
        <f>_xlfn.XLOOKUP(J109,统计表!D:D,统计表!P:P)</f>
        <v>4320</v>
      </c>
      <c r="L109" s="2" t="s">
        <v>4756</v>
      </c>
      <c r="O109" s="2" t="s">
        <v>4760</v>
      </c>
      <c r="U109" s="2">
        <f>_xlfn.XLOOKUP(S109,统计表!D:D,统计表!V:V)</f>
        <v>0</v>
      </c>
      <c r="W109" s="2" t="str">
        <f t="shared" si="1"/>
        <v/>
      </c>
    </row>
    <row r="110" spans="1:23">
      <c r="A110" s="2" t="s">
        <v>554</v>
      </c>
      <c r="B110" s="2" t="e">
        <f ca="1">_xlfn.XLOOKUP(A110,统计表!D:D,统计表!R:R)</f>
        <v>#NAME?</v>
      </c>
      <c r="C110" s="2" t="s">
        <v>4753</v>
      </c>
      <c r="D110" s="2" t="s">
        <v>3107</v>
      </c>
      <c r="E110" s="2">
        <f>_xlfn.XLOOKUP(D110,统计表!D:D,统计表!L:L)</f>
        <v>8760</v>
      </c>
      <c r="F110" s="2" t="s">
        <v>4754</v>
      </c>
      <c r="H110" s="2" t="e">
        <f ca="1">_xlfn.XLOOKUP(G110,统计表!D:D,统计表!M:M)</f>
        <v>#NAME?</v>
      </c>
      <c r="I110" s="2" t="s">
        <v>4755</v>
      </c>
      <c r="J110" s="2" t="s">
        <v>876</v>
      </c>
      <c r="K110" s="2">
        <f>_xlfn.XLOOKUP(J110,统计表!D:D,统计表!P:P)</f>
        <v>4320</v>
      </c>
      <c r="L110" s="2" t="s">
        <v>4756</v>
      </c>
      <c r="O110" s="2" t="s">
        <v>4760</v>
      </c>
      <c r="U110" s="2">
        <f>_xlfn.XLOOKUP(S110,统计表!D:D,统计表!V:V)</f>
        <v>0</v>
      </c>
      <c r="W110" s="2" t="str">
        <f t="shared" si="1"/>
        <v/>
      </c>
    </row>
    <row r="111" spans="1:23">
      <c r="A111" s="2" t="s">
        <v>554</v>
      </c>
      <c r="B111" s="2" t="e">
        <f ca="1">_xlfn.XLOOKUP(A111,统计表!D:D,统计表!R:R)</f>
        <v>#NAME?</v>
      </c>
      <c r="C111" s="2" t="s">
        <v>4753</v>
      </c>
      <c r="D111" s="2" t="s">
        <v>3169</v>
      </c>
      <c r="E111" s="2">
        <f>_xlfn.XLOOKUP(D111,统计表!D:D,统计表!L:L)</f>
        <v>8760</v>
      </c>
      <c r="F111" s="2" t="s">
        <v>4754</v>
      </c>
      <c r="H111" s="2" t="e">
        <f ca="1">_xlfn.XLOOKUP(G111,统计表!D:D,统计表!M:M)</f>
        <v>#NAME?</v>
      </c>
      <c r="I111" s="2" t="s">
        <v>4755</v>
      </c>
      <c r="J111" s="2" t="s">
        <v>881</v>
      </c>
      <c r="K111" s="2">
        <f>_xlfn.XLOOKUP(J111,统计表!D:D,统计表!P:P)</f>
        <v>8630</v>
      </c>
      <c r="L111" s="2" t="s">
        <v>4756</v>
      </c>
      <c r="O111" s="2" t="s">
        <v>4760</v>
      </c>
      <c r="U111" s="2">
        <f>_xlfn.XLOOKUP(S111,统计表!D:D,统计表!V:V)</f>
        <v>0</v>
      </c>
      <c r="W111" s="2" t="str">
        <f t="shared" si="1"/>
        <v/>
      </c>
    </row>
    <row r="112" spans="1:23">
      <c r="A112" s="2" t="s">
        <v>575</v>
      </c>
      <c r="B112" s="2" t="e">
        <f ca="1">_xlfn.XLOOKUP(A112,统计表!D:D,统计表!R:R)</f>
        <v>#NAME?</v>
      </c>
      <c r="C112" s="2" t="s">
        <v>4753</v>
      </c>
      <c r="D112" s="2" t="s">
        <v>3067</v>
      </c>
      <c r="E112" s="2">
        <f>_xlfn.XLOOKUP(D112,统计表!D:D,统计表!L:L)</f>
        <v>8760</v>
      </c>
      <c r="F112" s="2" t="s">
        <v>4754</v>
      </c>
      <c r="H112" s="2" t="e">
        <f ca="1">_xlfn.XLOOKUP(G112,统计表!D:D,统计表!M:M)</f>
        <v>#NAME?</v>
      </c>
      <c r="I112" s="2" t="s">
        <v>4755</v>
      </c>
      <c r="J112" s="2" t="s">
        <v>881</v>
      </c>
      <c r="K112" s="2">
        <f>_xlfn.XLOOKUP(J112,统计表!D:D,统计表!P:P)</f>
        <v>8630</v>
      </c>
      <c r="L112" s="2" t="s">
        <v>4756</v>
      </c>
      <c r="O112" s="2" t="s">
        <v>4760</v>
      </c>
      <c r="U112" s="2">
        <f>_xlfn.XLOOKUP(S112,统计表!D:D,统计表!V:V)</f>
        <v>0</v>
      </c>
      <c r="W112" s="2" t="str">
        <f t="shared" si="1"/>
        <v/>
      </c>
    </row>
    <row r="113" spans="1:23">
      <c r="A113" s="2" t="s">
        <v>579</v>
      </c>
      <c r="B113" s="2" t="e">
        <f ca="1">_xlfn.XLOOKUP(A113,统计表!D:D,统计表!R:R)</f>
        <v>#NAME?</v>
      </c>
      <c r="C113" s="2" t="s">
        <v>4753</v>
      </c>
      <c r="D113" s="2" t="s">
        <v>3284</v>
      </c>
      <c r="E113" s="2">
        <f>_xlfn.XLOOKUP(D113,统计表!D:D,统计表!L:L)</f>
        <v>8760</v>
      </c>
      <c r="F113" s="2" t="s">
        <v>4754</v>
      </c>
      <c r="H113" s="2" t="e">
        <f ca="1">_xlfn.XLOOKUP(G113,统计表!D:D,统计表!M:M)</f>
        <v>#NAME?</v>
      </c>
      <c r="I113" s="2" t="s">
        <v>4755</v>
      </c>
      <c r="J113" s="2" t="s">
        <v>891</v>
      </c>
      <c r="K113" s="2">
        <f>_xlfn.XLOOKUP(J113,统计表!D:D,统计表!P:P)</f>
        <v>4320</v>
      </c>
      <c r="L113" s="2" t="s">
        <v>4756</v>
      </c>
      <c r="O113" s="2" t="s">
        <v>4760</v>
      </c>
      <c r="U113" s="2">
        <f>_xlfn.XLOOKUP(S113,统计表!D:D,统计表!V:V)</f>
        <v>0</v>
      </c>
      <c r="W113" s="2" t="str">
        <f t="shared" si="1"/>
        <v/>
      </c>
    </row>
    <row r="114" spans="1:23">
      <c r="A114" s="2" t="s">
        <v>587</v>
      </c>
      <c r="B114" s="2" t="e">
        <f ca="1">_xlfn.XLOOKUP(A114,统计表!D:D,统计表!R:R)</f>
        <v>#NAME?</v>
      </c>
      <c r="C114" s="2" t="s">
        <v>4753</v>
      </c>
      <c r="D114" s="2" t="s">
        <v>3950</v>
      </c>
      <c r="E114" s="2">
        <f>_xlfn.XLOOKUP(D114,统计表!D:D,统计表!L:L)</f>
        <v>8760</v>
      </c>
      <c r="F114" s="2" t="s">
        <v>4754</v>
      </c>
      <c r="H114" s="2" t="e">
        <f ca="1">_xlfn.XLOOKUP(G114,统计表!D:D,统计表!M:M)</f>
        <v>#NAME?</v>
      </c>
      <c r="I114" s="2" t="s">
        <v>4755</v>
      </c>
      <c r="J114" s="2" t="s">
        <v>918</v>
      </c>
      <c r="K114" s="2">
        <f>_xlfn.XLOOKUP(J114,统计表!D:D,统计表!P:P)</f>
        <v>4295</v>
      </c>
      <c r="L114" s="2" t="s">
        <v>4756</v>
      </c>
      <c r="O114" s="2" t="s">
        <v>4760</v>
      </c>
      <c r="U114" s="2">
        <f>_xlfn.XLOOKUP(S114,统计表!D:D,统计表!V:V)</f>
        <v>0</v>
      </c>
      <c r="W114" s="2" t="str">
        <f t="shared" si="1"/>
        <v/>
      </c>
    </row>
    <row r="115" spans="1:23">
      <c r="A115" s="2" t="s">
        <v>591</v>
      </c>
      <c r="B115" s="2" t="e">
        <f ca="1">_xlfn.XLOOKUP(A115,统计表!D:D,统计表!R:R)</f>
        <v>#NAME?</v>
      </c>
      <c r="C115" s="2" t="s">
        <v>4753</v>
      </c>
      <c r="D115" s="2" t="s">
        <v>3239</v>
      </c>
      <c r="E115" s="2">
        <f>_xlfn.XLOOKUP(D115,统计表!D:D,统计表!L:L)</f>
        <v>8760</v>
      </c>
      <c r="F115" s="2" t="s">
        <v>4754</v>
      </c>
      <c r="H115" s="2" t="e">
        <f ca="1">_xlfn.XLOOKUP(G115,统计表!D:D,统计表!M:M)</f>
        <v>#NAME?</v>
      </c>
      <c r="I115" s="2" t="s">
        <v>4755</v>
      </c>
      <c r="J115" s="2" t="s">
        <v>951</v>
      </c>
      <c r="K115" s="2">
        <f>_xlfn.XLOOKUP(J115,统计表!D:D,统计表!P:P)</f>
        <v>3930</v>
      </c>
      <c r="L115" s="2" t="s">
        <v>4756</v>
      </c>
      <c r="O115" s="2" t="s">
        <v>4760</v>
      </c>
      <c r="U115" s="2">
        <f>_xlfn.XLOOKUP(S115,统计表!D:D,统计表!V:V)</f>
        <v>0</v>
      </c>
      <c r="W115" s="2" t="str">
        <f t="shared" si="1"/>
        <v/>
      </c>
    </row>
    <row r="116" spans="1:23">
      <c r="A116" s="2" t="s">
        <v>596</v>
      </c>
      <c r="B116" s="2" t="e">
        <f ca="1">_xlfn.XLOOKUP(A116,统计表!D:D,统计表!R:R)</f>
        <v>#NAME?</v>
      </c>
      <c r="C116" s="2" t="s">
        <v>4753</v>
      </c>
      <c r="D116" s="2" t="s">
        <v>3655</v>
      </c>
      <c r="E116" s="2">
        <f>_xlfn.XLOOKUP(D116,统计表!D:D,统计表!L:L)</f>
        <v>2920</v>
      </c>
      <c r="F116" s="2" t="s">
        <v>4754</v>
      </c>
      <c r="H116" s="2" t="e">
        <f ca="1">_xlfn.XLOOKUP(G116,统计表!D:D,统计表!M:M)</f>
        <v>#NAME?</v>
      </c>
      <c r="I116" s="2" t="s">
        <v>4755</v>
      </c>
      <c r="J116" s="2" t="s">
        <v>962</v>
      </c>
      <c r="K116" s="2">
        <f>_xlfn.XLOOKUP(J116,统计表!D:D,统计表!P:P)</f>
        <v>4200</v>
      </c>
      <c r="L116" s="2" t="s">
        <v>4756</v>
      </c>
      <c r="O116" s="2" t="s">
        <v>4760</v>
      </c>
      <c r="U116" s="2">
        <f>_xlfn.XLOOKUP(S116,统计表!D:D,统计表!V:V)</f>
        <v>0</v>
      </c>
      <c r="W116" s="2" t="str">
        <f t="shared" si="1"/>
        <v/>
      </c>
    </row>
    <row r="117" spans="1:23">
      <c r="A117" s="2" t="s">
        <v>600</v>
      </c>
      <c r="B117" s="2" t="e">
        <f ca="1">_xlfn.XLOOKUP(A117,统计表!D:D,统计表!R:R)</f>
        <v>#NAME?</v>
      </c>
      <c r="C117" s="2" t="s">
        <v>4753</v>
      </c>
      <c r="D117" s="2" t="s">
        <v>3359</v>
      </c>
      <c r="E117" s="2">
        <f>_xlfn.XLOOKUP(D117,统计表!D:D,统计表!L:L)</f>
        <v>4380</v>
      </c>
      <c r="F117" s="2" t="s">
        <v>4754</v>
      </c>
      <c r="H117" s="2" t="e">
        <f ca="1">_xlfn.XLOOKUP(G117,统计表!D:D,统计表!M:M)</f>
        <v>#NAME?</v>
      </c>
      <c r="I117" s="2" t="s">
        <v>4755</v>
      </c>
      <c r="J117" s="2" t="s">
        <v>971</v>
      </c>
      <c r="K117" s="2">
        <f>_xlfn.XLOOKUP(J117,统计表!D:D,统计表!P:P)</f>
        <v>4200</v>
      </c>
      <c r="L117" s="2" t="s">
        <v>4756</v>
      </c>
      <c r="O117" s="2" t="s">
        <v>4760</v>
      </c>
      <c r="U117" s="2">
        <f>_xlfn.XLOOKUP(S117,统计表!D:D,统计表!V:V)</f>
        <v>0</v>
      </c>
      <c r="W117" s="2" t="str">
        <f t="shared" si="1"/>
        <v/>
      </c>
    </row>
    <row r="118" spans="1:23">
      <c r="A118" s="2" t="s">
        <v>600</v>
      </c>
      <c r="B118" s="2" t="e">
        <f ca="1">_xlfn.XLOOKUP(A118,统计表!D:D,统计表!R:R)</f>
        <v>#NAME?</v>
      </c>
      <c r="C118" s="2" t="s">
        <v>4753</v>
      </c>
      <c r="D118" s="2" t="s">
        <v>3103</v>
      </c>
      <c r="E118" s="2">
        <f>_xlfn.XLOOKUP(D118,统计表!D:D,统计表!L:L)</f>
        <v>4380</v>
      </c>
      <c r="F118" s="2" t="s">
        <v>4754</v>
      </c>
      <c r="H118" s="2" t="e">
        <f ca="1">_xlfn.XLOOKUP(G118,统计表!D:D,统计表!M:M)</f>
        <v>#NAME?</v>
      </c>
      <c r="I118" s="2" t="s">
        <v>4755</v>
      </c>
      <c r="J118" s="2" t="s">
        <v>975</v>
      </c>
      <c r="K118" s="2">
        <f>_xlfn.XLOOKUP(J118,统计表!D:D,统计表!P:P)</f>
        <v>4295</v>
      </c>
      <c r="L118" s="2" t="s">
        <v>4756</v>
      </c>
      <c r="O118" s="2" t="s">
        <v>4760</v>
      </c>
      <c r="U118" s="2">
        <f>_xlfn.XLOOKUP(S118,统计表!D:D,统计表!V:V)</f>
        <v>0</v>
      </c>
      <c r="W118" s="2" t="str">
        <f t="shared" si="1"/>
        <v/>
      </c>
    </row>
    <row r="119" spans="1:23">
      <c r="A119" s="2" t="s">
        <v>605</v>
      </c>
      <c r="B119" s="2" t="e">
        <f ca="1">_xlfn.XLOOKUP(A119,统计表!D:D,统计表!R:R)</f>
        <v>#NAME?</v>
      </c>
      <c r="C119" s="2" t="s">
        <v>4753</v>
      </c>
      <c r="D119" s="2" t="s">
        <v>3157</v>
      </c>
      <c r="E119" s="2">
        <f>_xlfn.XLOOKUP(D119,统计表!D:D,统计表!L:L)</f>
        <v>4380</v>
      </c>
      <c r="F119" s="2" t="s">
        <v>4754</v>
      </c>
      <c r="H119" s="2" t="e">
        <f ca="1">_xlfn.XLOOKUP(G119,统计表!D:D,统计表!M:M)</f>
        <v>#NAME?</v>
      </c>
      <c r="I119" s="2" t="s">
        <v>4755</v>
      </c>
      <c r="J119" s="2" t="s">
        <v>983</v>
      </c>
      <c r="K119" s="2">
        <f>_xlfn.XLOOKUP(J119,统计表!D:D,统计表!P:P)</f>
        <v>2845</v>
      </c>
      <c r="L119" s="2" t="s">
        <v>4756</v>
      </c>
      <c r="O119" s="2" t="s">
        <v>4760</v>
      </c>
      <c r="U119" s="2">
        <f>_xlfn.XLOOKUP(S119,统计表!D:D,统计表!V:V)</f>
        <v>0</v>
      </c>
      <c r="W119" s="2" t="str">
        <f t="shared" si="1"/>
        <v/>
      </c>
    </row>
    <row r="120" spans="1:23">
      <c r="A120" s="2" t="s">
        <v>609</v>
      </c>
      <c r="B120" s="2" t="e">
        <f ca="1">_xlfn.XLOOKUP(A120,统计表!D:D,统计表!R:R)</f>
        <v>#NAME?</v>
      </c>
      <c r="C120" s="2" t="s">
        <v>4753</v>
      </c>
      <c r="D120" s="2" t="s">
        <v>3173</v>
      </c>
      <c r="E120" s="2">
        <f>_xlfn.XLOOKUP(D120,统计表!D:D,统计表!L:L)</f>
        <v>4380</v>
      </c>
      <c r="F120" s="2" t="s">
        <v>4754</v>
      </c>
      <c r="H120" s="2" t="e">
        <f ca="1">_xlfn.XLOOKUP(G120,统计表!D:D,统计表!M:M)</f>
        <v>#NAME?</v>
      </c>
      <c r="I120" s="2" t="s">
        <v>4755</v>
      </c>
      <c r="J120" s="2" t="s">
        <v>987</v>
      </c>
      <c r="K120" s="2">
        <f>_xlfn.XLOOKUP(J120,统计表!D:D,统计表!P:P)</f>
        <v>4200</v>
      </c>
      <c r="L120" s="2" t="s">
        <v>4756</v>
      </c>
      <c r="O120" s="2" t="s">
        <v>4760</v>
      </c>
      <c r="U120" s="2">
        <f>_xlfn.XLOOKUP(S120,统计表!D:D,统计表!V:V)</f>
        <v>0</v>
      </c>
      <c r="W120" s="2" t="str">
        <f t="shared" si="1"/>
        <v/>
      </c>
    </row>
    <row r="121" spans="1:23">
      <c r="A121" s="2" t="s">
        <v>613</v>
      </c>
      <c r="B121" s="2" t="e">
        <f ca="1">_xlfn.XLOOKUP(A121,统计表!D:D,统计表!R:R)</f>
        <v>#NAME?</v>
      </c>
      <c r="C121" s="2" t="s">
        <v>4753</v>
      </c>
      <c r="D121" s="2" t="s">
        <v>3312</v>
      </c>
      <c r="E121" s="2">
        <f>_xlfn.XLOOKUP(D121,统计表!D:D,统计表!L:L)</f>
        <v>2920</v>
      </c>
      <c r="F121" s="2" t="s">
        <v>4754</v>
      </c>
      <c r="H121" s="2" t="e">
        <f ca="1">_xlfn.XLOOKUP(G121,统计表!D:D,统计表!M:M)</f>
        <v>#NAME?</v>
      </c>
      <c r="I121" s="2" t="s">
        <v>4755</v>
      </c>
      <c r="J121" s="2" t="s">
        <v>1012</v>
      </c>
      <c r="K121" s="2">
        <f>_xlfn.XLOOKUP(J121,统计表!D:D,统计表!P:P)</f>
        <v>4295</v>
      </c>
      <c r="L121" s="2" t="s">
        <v>4756</v>
      </c>
      <c r="O121" s="2" t="s">
        <v>4760</v>
      </c>
      <c r="U121" s="2">
        <f>_xlfn.XLOOKUP(S121,统计表!D:D,统计表!V:V)</f>
        <v>0</v>
      </c>
      <c r="W121" s="2" t="str">
        <f t="shared" si="1"/>
        <v/>
      </c>
    </row>
    <row r="122" spans="1:23">
      <c r="A122" s="2" t="s">
        <v>617</v>
      </c>
      <c r="B122" s="2" t="e">
        <f ca="1">_xlfn.XLOOKUP(A122,统计表!D:D,统计表!R:R)</f>
        <v>#NAME?</v>
      </c>
      <c r="C122" s="2" t="s">
        <v>4753</v>
      </c>
      <c r="D122" s="2" t="s">
        <v>3626</v>
      </c>
      <c r="E122" s="2">
        <f>_xlfn.XLOOKUP(D122,统计表!D:D,统计表!L:L)</f>
        <v>2920</v>
      </c>
      <c r="F122" s="2" t="s">
        <v>4754</v>
      </c>
      <c r="H122" s="2" t="e">
        <f ca="1">_xlfn.XLOOKUP(G122,统计表!D:D,统计表!M:M)</f>
        <v>#NAME?</v>
      </c>
      <c r="I122" s="2" t="s">
        <v>4755</v>
      </c>
      <c r="J122" s="2" t="s">
        <v>1020</v>
      </c>
      <c r="K122" s="2">
        <f>_xlfn.XLOOKUP(J122,统计表!D:D,统计表!P:P)</f>
        <v>4200</v>
      </c>
      <c r="L122" s="2" t="s">
        <v>4756</v>
      </c>
      <c r="O122" s="2" t="s">
        <v>4760</v>
      </c>
      <c r="U122" s="2">
        <f>_xlfn.XLOOKUP(S122,统计表!D:D,统计表!V:V)</f>
        <v>0</v>
      </c>
      <c r="W122" s="2" t="str">
        <f t="shared" si="1"/>
        <v/>
      </c>
    </row>
    <row r="123" spans="1:23">
      <c r="A123" s="2" t="s">
        <v>621</v>
      </c>
      <c r="B123" s="2" t="e">
        <f ca="1">_xlfn.XLOOKUP(A123,统计表!D:D,统计表!R:R)</f>
        <v>#NAME?</v>
      </c>
      <c r="C123" s="2" t="s">
        <v>4753</v>
      </c>
      <c r="D123" s="2" t="s">
        <v>3795</v>
      </c>
      <c r="E123" s="2">
        <f>_xlfn.XLOOKUP(D123,统计表!D:D,统计表!L:L)</f>
        <v>2920</v>
      </c>
      <c r="F123" s="2" t="s">
        <v>4754</v>
      </c>
      <c r="H123" s="2" t="e">
        <f ca="1">_xlfn.XLOOKUP(G123,统计表!D:D,统计表!M:M)</f>
        <v>#NAME?</v>
      </c>
      <c r="I123" s="2" t="s">
        <v>4755</v>
      </c>
      <c r="J123" s="2" t="s">
        <v>1032</v>
      </c>
      <c r="K123" s="2">
        <f>_xlfn.XLOOKUP(J123,统计表!D:D,统计表!P:P)</f>
        <v>4295</v>
      </c>
      <c r="L123" s="2" t="s">
        <v>4756</v>
      </c>
      <c r="O123" s="2" t="s">
        <v>4760</v>
      </c>
      <c r="U123" s="2">
        <f>_xlfn.XLOOKUP(S123,统计表!D:D,统计表!V:V)</f>
        <v>0</v>
      </c>
      <c r="W123" s="2" t="str">
        <f t="shared" si="1"/>
        <v/>
      </c>
    </row>
    <row r="124" spans="1:23">
      <c r="A124" s="2" t="s">
        <v>629</v>
      </c>
      <c r="B124" s="2" t="e">
        <f ca="1">_xlfn.XLOOKUP(A124,统计表!D:D,统计表!R:R)</f>
        <v>#NAME?</v>
      </c>
      <c r="C124" s="2" t="s">
        <v>4753</v>
      </c>
      <c r="D124" s="2" t="s">
        <v>4097</v>
      </c>
      <c r="E124" s="2">
        <f>_xlfn.XLOOKUP(D124,统计表!D:D,统计表!L:L)</f>
        <v>8760</v>
      </c>
      <c r="F124" s="2" t="s">
        <v>4754</v>
      </c>
      <c r="H124" s="2" t="e">
        <f ca="1">_xlfn.XLOOKUP(G124,统计表!D:D,统计表!M:M)</f>
        <v>#NAME?</v>
      </c>
      <c r="I124" s="2" t="s">
        <v>4755</v>
      </c>
      <c r="J124" s="2" t="s">
        <v>1036</v>
      </c>
      <c r="K124" s="2">
        <f>_xlfn.XLOOKUP(J124,统计表!D:D,统计表!P:P)</f>
        <v>4295</v>
      </c>
      <c r="L124" s="2" t="s">
        <v>4756</v>
      </c>
      <c r="O124" s="2" t="s">
        <v>4760</v>
      </c>
      <c r="U124" s="2">
        <f>_xlfn.XLOOKUP(S124,统计表!D:D,统计表!V:V)</f>
        <v>0</v>
      </c>
      <c r="W124" s="2" t="str">
        <f t="shared" si="1"/>
        <v/>
      </c>
    </row>
    <row r="125" spans="1:23">
      <c r="A125" s="2" t="s">
        <v>629</v>
      </c>
      <c r="B125" s="2" t="e">
        <f ca="1">_xlfn.XLOOKUP(A125,统计表!D:D,统计表!R:R)</f>
        <v>#NAME?</v>
      </c>
      <c r="C125" s="2" t="s">
        <v>4753</v>
      </c>
      <c r="D125" s="2" t="s">
        <v>4165</v>
      </c>
      <c r="E125" s="2">
        <f>_xlfn.XLOOKUP(D125,统计表!D:D,统计表!L:L)</f>
        <v>8760</v>
      </c>
      <c r="F125" s="2" t="s">
        <v>4754</v>
      </c>
      <c r="H125" s="2" t="e">
        <f ca="1">_xlfn.XLOOKUP(G125,统计表!D:D,统计表!M:M)</f>
        <v>#NAME?</v>
      </c>
      <c r="I125" s="2" t="s">
        <v>4755</v>
      </c>
      <c r="J125" s="2" t="s">
        <v>1045</v>
      </c>
      <c r="K125" s="2">
        <f>_xlfn.XLOOKUP(J125,统计表!D:D,统计表!P:P)</f>
        <v>4415</v>
      </c>
      <c r="L125" s="2" t="s">
        <v>4756</v>
      </c>
      <c r="O125" s="2" t="s">
        <v>4760</v>
      </c>
      <c r="U125" s="2">
        <f>_xlfn.XLOOKUP(S125,统计表!D:D,统计表!V:V)</f>
        <v>0</v>
      </c>
      <c r="W125" s="2" t="str">
        <f t="shared" si="1"/>
        <v/>
      </c>
    </row>
    <row r="126" spans="1:23">
      <c r="A126" s="2" t="s">
        <v>641</v>
      </c>
      <c r="B126" s="2" t="e">
        <f ca="1">_xlfn.XLOOKUP(A126,统计表!D:D,统计表!R:R)</f>
        <v>#NAME?</v>
      </c>
      <c r="C126" s="2" t="s">
        <v>4753</v>
      </c>
      <c r="D126" s="2" t="s">
        <v>4198</v>
      </c>
      <c r="E126" s="2">
        <f>_xlfn.XLOOKUP(D126,统计表!D:D,统计表!L:L)</f>
        <v>8760</v>
      </c>
      <c r="F126" s="2" t="s">
        <v>4754</v>
      </c>
      <c r="H126" s="2" t="e">
        <f ca="1">_xlfn.XLOOKUP(G126,统计表!D:D,统计表!M:M)</f>
        <v>#NAME?</v>
      </c>
      <c r="I126" s="2" t="s">
        <v>4755</v>
      </c>
      <c r="J126" s="2" t="s">
        <v>1053</v>
      </c>
      <c r="K126" s="2">
        <f>_xlfn.XLOOKUP(J126,统计表!D:D,统计表!P:P)</f>
        <v>5270</v>
      </c>
      <c r="L126" s="2" t="s">
        <v>4756</v>
      </c>
      <c r="O126" s="2" t="s">
        <v>4760</v>
      </c>
      <c r="U126" s="2">
        <f>_xlfn.XLOOKUP(S126,统计表!D:D,统计表!V:V)</f>
        <v>0</v>
      </c>
      <c r="W126" s="2" t="str">
        <f t="shared" si="1"/>
        <v/>
      </c>
    </row>
    <row r="127" spans="1:23">
      <c r="A127" s="2" t="s">
        <v>641</v>
      </c>
      <c r="B127" s="2" t="e">
        <f ca="1">_xlfn.XLOOKUP(A127,统计表!D:D,统计表!R:R)</f>
        <v>#NAME?</v>
      </c>
      <c r="C127" s="2" t="s">
        <v>4753</v>
      </c>
      <c r="D127" s="2" t="s">
        <v>4235</v>
      </c>
      <c r="E127" s="2">
        <f>_xlfn.XLOOKUP(D127,统计表!D:D,统计表!L:L)</f>
        <v>8760</v>
      </c>
      <c r="F127" s="2" t="s">
        <v>4754</v>
      </c>
      <c r="H127" s="2" t="e">
        <f ca="1">_xlfn.XLOOKUP(G127,统计表!D:D,统计表!M:M)</f>
        <v>#NAME?</v>
      </c>
      <c r="I127" s="2" t="s">
        <v>4755</v>
      </c>
      <c r="J127" s="2" t="s">
        <v>1053</v>
      </c>
      <c r="K127" s="2">
        <f>_xlfn.XLOOKUP(J127,统计表!D:D,统计表!P:P)</f>
        <v>5270</v>
      </c>
      <c r="L127" s="2" t="s">
        <v>4756</v>
      </c>
      <c r="O127" s="2" t="s">
        <v>4760</v>
      </c>
      <c r="U127" s="2">
        <f>_xlfn.XLOOKUP(S127,统计表!D:D,统计表!V:V)</f>
        <v>0</v>
      </c>
      <c r="W127" s="2" t="str">
        <f t="shared" si="1"/>
        <v/>
      </c>
    </row>
    <row r="128" spans="1:23">
      <c r="A128" s="2" t="s">
        <v>649</v>
      </c>
      <c r="B128" s="2" t="e">
        <f ca="1">_xlfn.XLOOKUP(A128,统计表!D:D,统计表!R:R)</f>
        <v>#NAME?</v>
      </c>
      <c r="C128" s="2" t="s">
        <v>4753</v>
      </c>
      <c r="D128" s="2" t="s">
        <v>4255</v>
      </c>
      <c r="E128" s="2">
        <f>_xlfn.XLOOKUP(D128,统计表!D:D,统计表!L:L)</f>
        <v>8760</v>
      </c>
      <c r="F128" s="2" t="s">
        <v>4754</v>
      </c>
      <c r="H128" s="2" t="e">
        <f ca="1">_xlfn.XLOOKUP(G128,统计表!D:D,统计表!M:M)</f>
        <v>#NAME?</v>
      </c>
      <c r="I128" s="2" t="s">
        <v>4755</v>
      </c>
      <c r="J128" s="2" t="s">
        <v>1058</v>
      </c>
      <c r="K128" s="2">
        <f>_xlfn.XLOOKUP(J128,统计表!D:D,统计表!P:P)</f>
        <v>8460</v>
      </c>
      <c r="L128" s="2" t="s">
        <v>4756</v>
      </c>
      <c r="O128" s="2" t="s">
        <v>4760</v>
      </c>
      <c r="U128" s="2">
        <f>_xlfn.XLOOKUP(S128,统计表!D:D,统计表!V:V)</f>
        <v>0</v>
      </c>
      <c r="W128" s="2" t="str">
        <f t="shared" si="1"/>
        <v/>
      </c>
    </row>
    <row r="129" spans="1:23">
      <c r="A129" s="2" t="s">
        <v>654</v>
      </c>
      <c r="B129" s="2" t="e">
        <f ca="1">_xlfn.XLOOKUP(A129,统计表!D:D,统计表!R:R)</f>
        <v>#NAME?</v>
      </c>
      <c r="C129" s="2" t="s">
        <v>4753</v>
      </c>
      <c r="D129" s="2" t="s">
        <v>4287</v>
      </c>
      <c r="E129" s="2">
        <f>_xlfn.XLOOKUP(D129,统计表!D:D,统计表!L:L)</f>
        <v>8760</v>
      </c>
      <c r="F129" s="2" t="s">
        <v>4754</v>
      </c>
      <c r="H129" s="2" t="e">
        <f ca="1">_xlfn.XLOOKUP(G129,统计表!D:D,统计表!M:M)</f>
        <v>#NAME?</v>
      </c>
      <c r="I129" s="2" t="s">
        <v>4755</v>
      </c>
      <c r="J129" s="2" t="s">
        <v>1058</v>
      </c>
      <c r="K129" s="2">
        <f>_xlfn.XLOOKUP(J129,统计表!D:D,统计表!P:P)</f>
        <v>8460</v>
      </c>
      <c r="L129" s="2" t="s">
        <v>4756</v>
      </c>
      <c r="O129" s="2" t="s">
        <v>4760</v>
      </c>
      <c r="U129" s="2">
        <f>_xlfn.XLOOKUP(S129,统计表!D:D,统计表!V:V)</f>
        <v>0</v>
      </c>
      <c r="W129" s="2" t="str">
        <f t="shared" si="1"/>
        <v/>
      </c>
    </row>
    <row r="130" spans="1:23">
      <c r="A130" s="2" t="s">
        <v>654</v>
      </c>
      <c r="B130" s="2" t="e">
        <f ca="1">_xlfn.XLOOKUP(A130,统计表!D:D,统计表!R:R)</f>
        <v>#NAME?</v>
      </c>
      <c r="C130" s="2" t="s">
        <v>4753</v>
      </c>
      <c r="D130" s="2" t="s">
        <v>3999</v>
      </c>
      <c r="E130" s="2">
        <f>_xlfn.XLOOKUP(D130,统计表!D:D,统计表!L:L)</f>
        <v>8760</v>
      </c>
      <c r="F130" s="2" t="s">
        <v>4754</v>
      </c>
      <c r="H130" s="2" t="e">
        <f ca="1">_xlfn.XLOOKUP(G130,统计表!D:D,统计表!M:M)</f>
        <v>#NAME?</v>
      </c>
      <c r="I130" s="2" t="s">
        <v>4755</v>
      </c>
      <c r="J130" s="2" t="s">
        <v>1129</v>
      </c>
      <c r="K130" s="2">
        <f>_xlfn.XLOOKUP(J130,统计表!D:D,统计表!P:P)</f>
        <v>7500</v>
      </c>
      <c r="L130" s="2" t="s">
        <v>4756</v>
      </c>
      <c r="O130" s="2" t="s">
        <v>4760</v>
      </c>
      <c r="U130" s="2">
        <f>_xlfn.XLOOKUP(S130,统计表!D:D,统计表!V:V)</f>
        <v>0</v>
      </c>
      <c r="W130" s="2" t="str">
        <f t="shared" si="1"/>
        <v/>
      </c>
    </row>
    <row r="131" spans="1:23">
      <c r="A131" s="2" t="s">
        <v>658</v>
      </c>
      <c r="B131" s="2" t="e">
        <f ca="1">_xlfn.XLOOKUP(A131,统计表!D:D,统计表!R:R)</f>
        <v>#NAME?</v>
      </c>
      <c r="C131" s="2" t="s">
        <v>4753</v>
      </c>
      <c r="D131" s="2" t="s">
        <v>4011</v>
      </c>
      <c r="E131" s="2">
        <f>_xlfn.XLOOKUP(D131,统计表!D:D,统计表!L:L)</f>
        <v>8760</v>
      </c>
      <c r="F131" s="2" t="s">
        <v>4754</v>
      </c>
      <c r="H131" s="2" t="e">
        <f ca="1">_xlfn.XLOOKUP(G131,统计表!D:D,统计表!M:M)</f>
        <v>#NAME?</v>
      </c>
      <c r="I131" s="2" t="s">
        <v>4755</v>
      </c>
      <c r="J131" s="2" t="s">
        <v>1173</v>
      </c>
      <c r="K131" s="2">
        <f>_xlfn.XLOOKUP(J131,统计表!D:D,统计表!P:P)</f>
        <v>8460</v>
      </c>
      <c r="L131" s="2" t="s">
        <v>4756</v>
      </c>
      <c r="O131" s="2" t="s">
        <v>4760</v>
      </c>
      <c r="U131" s="2">
        <f>_xlfn.XLOOKUP(S131,统计表!D:D,统计表!V:V)</f>
        <v>0</v>
      </c>
      <c r="W131" s="2" t="str">
        <f t="shared" ref="W131:W194" si="2">V131&amp;T131</f>
        <v/>
      </c>
    </row>
    <row r="132" spans="1:23">
      <c r="A132" s="2" t="s">
        <v>666</v>
      </c>
      <c r="B132" s="2" t="e">
        <f ca="1">_xlfn.XLOOKUP(A132,统计表!D:D,统计表!R:R)</f>
        <v>#NAME?</v>
      </c>
      <c r="C132" s="2" t="s">
        <v>4753</v>
      </c>
      <c r="D132" s="2" t="s">
        <v>4036</v>
      </c>
      <c r="E132" s="2">
        <f>_xlfn.XLOOKUP(D132,统计表!D:D,统计表!L:L)</f>
        <v>8760</v>
      </c>
      <c r="F132" s="2" t="s">
        <v>4754</v>
      </c>
      <c r="H132" s="2" t="e">
        <f ca="1">_xlfn.XLOOKUP(G132,统计表!D:D,统计表!M:M)</f>
        <v>#NAME?</v>
      </c>
      <c r="I132" s="2" t="s">
        <v>4755</v>
      </c>
      <c r="J132" s="2" t="s">
        <v>1173</v>
      </c>
      <c r="K132" s="2">
        <f>_xlfn.XLOOKUP(J132,统计表!D:D,统计表!P:P)</f>
        <v>8460</v>
      </c>
      <c r="L132" s="2" t="s">
        <v>4756</v>
      </c>
      <c r="O132" s="2" t="s">
        <v>4760</v>
      </c>
      <c r="U132" s="2">
        <f>_xlfn.XLOOKUP(S132,统计表!D:D,统计表!V:V)</f>
        <v>0</v>
      </c>
      <c r="W132" s="2" t="str">
        <f t="shared" si="2"/>
        <v/>
      </c>
    </row>
    <row r="133" spans="1:23">
      <c r="A133" s="2" t="s">
        <v>670</v>
      </c>
      <c r="B133" s="2" t="e">
        <f ca="1">_xlfn.XLOOKUP(A133,统计表!D:D,统计表!R:R)</f>
        <v>#NAME?</v>
      </c>
      <c r="C133" s="2" t="s">
        <v>4753</v>
      </c>
      <c r="D133" s="2" t="s">
        <v>4218</v>
      </c>
      <c r="E133" s="2">
        <f>_xlfn.XLOOKUP(D133,统计表!D:D,统计表!L:L)</f>
        <v>8760</v>
      </c>
      <c r="F133" s="2" t="s">
        <v>4754</v>
      </c>
      <c r="H133" s="2" t="e">
        <f ca="1">_xlfn.XLOOKUP(G133,统计表!D:D,统计表!M:M)</f>
        <v>#NAME?</v>
      </c>
      <c r="I133" s="2" t="s">
        <v>4755</v>
      </c>
      <c r="J133" s="2" t="s">
        <v>1210</v>
      </c>
      <c r="K133" s="2">
        <f>_xlfn.XLOOKUP(J133,统计表!D:D,统计表!P:P)</f>
        <v>4245</v>
      </c>
      <c r="L133" s="2" t="s">
        <v>4756</v>
      </c>
      <c r="O133" s="2" t="s">
        <v>4760</v>
      </c>
      <c r="U133" s="2">
        <f>_xlfn.XLOOKUP(S133,统计表!D:D,统计表!V:V)</f>
        <v>0</v>
      </c>
      <c r="W133" s="2" t="str">
        <f t="shared" si="2"/>
        <v/>
      </c>
    </row>
    <row r="134" spans="1:23">
      <c r="A134" s="2" t="s">
        <v>674</v>
      </c>
      <c r="B134" s="2" t="e">
        <f ca="1">_xlfn.XLOOKUP(A134,统计表!D:D,统计表!R:R)</f>
        <v>#NAME?</v>
      </c>
      <c r="C134" s="2" t="s">
        <v>4753</v>
      </c>
      <c r="D134" s="2" t="s">
        <v>4124</v>
      </c>
      <c r="E134" s="2">
        <f>_xlfn.XLOOKUP(D134,统计表!D:D,统计表!L:L)</f>
        <v>8760</v>
      </c>
      <c r="F134" s="2" t="s">
        <v>4754</v>
      </c>
      <c r="H134" s="2" t="e">
        <f ca="1">_xlfn.XLOOKUP(G134,统计表!D:D,统计表!M:M)</f>
        <v>#NAME?</v>
      </c>
      <c r="I134" s="2" t="s">
        <v>4755</v>
      </c>
      <c r="J134" s="2" t="s">
        <v>1240</v>
      </c>
      <c r="K134" s="2">
        <f>_xlfn.XLOOKUP(J134,统计表!D:D,统计表!P:P)</f>
        <v>4685</v>
      </c>
      <c r="L134" s="2" t="s">
        <v>4756</v>
      </c>
      <c r="O134" s="2" t="s">
        <v>4760</v>
      </c>
      <c r="U134" s="2">
        <f>_xlfn.XLOOKUP(S134,统计表!D:D,统计表!V:V)</f>
        <v>0</v>
      </c>
      <c r="W134" s="2" t="str">
        <f t="shared" si="2"/>
        <v/>
      </c>
    </row>
    <row r="135" spans="1:23">
      <c r="A135" s="2" t="s">
        <v>674</v>
      </c>
      <c r="B135" s="2" t="e">
        <f ca="1">_xlfn.XLOOKUP(A135,统计表!D:D,统计表!R:R)</f>
        <v>#NAME?</v>
      </c>
      <c r="C135" s="2" t="s">
        <v>4753</v>
      </c>
      <c r="D135" s="2" t="s">
        <v>4081</v>
      </c>
      <c r="E135" s="2">
        <f>_xlfn.XLOOKUP(D135,统计表!D:D,统计表!L:L)</f>
        <v>8760</v>
      </c>
      <c r="F135" s="2" t="s">
        <v>4754</v>
      </c>
      <c r="H135" s="2" t="e">
        <f ca="1">_xlfn.XLOOKUP(G135,统计表!D:D,统计表!M:M)</f>
        <v>#NAME?</v>
      </c>
      <c r="I135" s="2" t="s">
        <v>4755</v>
      </c>
      <c r="J135" s="2" t="s">
        <v>1277</v>
      </c>
      <c r="K135" s="2">
        <f>_xlfn.XLOOKUP(J135,统计表!D:D,统计表!P:P)</f>
        <v>3750</v>
      </c>
      <c r="L135" s="2" t="s">
        <v>4756</v>
      </c>
      <c r="O135" s="2" t="s">
        <v>4760</v>
      </c>
      <c r="U135" s="2">
        <f>_xlfn.XLOOKUP(S135,统计表!D:D,统计表!V:V)</f>
        <v>0</v>
      </c>
      <c r="W135" s="2" t="str">
        <f t="shared" si="2"/>
        <v/>
      </c>
    </row>
    <row r="136" spans="1:23">
      <c r="A136" s="2" t="s">
        <v>678</v>
      </c>
      <c r="B136" s="2" t="e">
        <f ca="1">_xlfn.XLOOKUP(A136,统计表!D:D,统计表!R:R)</f>
        <v>#NAME?</v>
      </c>
      <c r="C136" s="2" t="s">
        <v>4753</v>
      </c>
      <c r="D136" s="2" t="s">
        <v>4120</v>
      </c>
      <c r="E136" s="2">
        <f>_xlfn.XLOOKUP(D136,统计表!D:D,统计表!L:L)</f>
        <v>8760</v>
      </c>
      <c r="F136" s="2" t="s">
        <v>4754</v>
      </c>
      <c r="H136" s="2" t="e">
        <f ca="1">_xlfn.XLOOKUP(G136,统计表!D:D,统计表!M:M)</f>
        <v>#NAME?</v>
      </c>
      <c r="I136" s="2" t="s">
        <v>4755</v>
      </c>
      <c r="J136" s="2" t="s">
        <v>1282</v>
      </c>
      <c r="K136" s="2">
        <f>_xlfn.XLOOKUP(J136,统计表!D:D,统计表!P:P)</f>
        <v>4230</v>
      </c>
      <c r="L136" s="2" t="s">
        <v>4756</v>
      </c>
      <c r="O136" s="2" t="s">
        <v>4760</v>
      </c>
      <c r="U136" s="2">
        <f>_xlfn.XLOOKUP(S136,统计表!D:D,统计表!V:V)</f>
        <v>0</v>
      </c>
      <c r="W136" s="2" t="str">
        <f t="shared" si="2"/>
        <v/>
      </c>
    </row>
    <row r="137" spans="1:23">
      <c r="A137" s="2" t="s">
        <v>683</v>
      </c>
      <c r="B137" s="2" t="e">
        <f ca="1">_xlfn.XLOOKUP(A137,统计表!D:D,统计表!R:R)</f>
        <v>#NAME?</v>
      </c>
      <c r="C137" s="2" t="s">
        <v>4753</v>
      </c>
      <c r="D137" s="2" t="s">
        <v>4144</v>
      </c>
      <c r="E137" s="2">
        <f>_xlfn.XLOOKUP(D137,统计表!D:D,统计表!L:L)</f>
        <v>8760</v>
      </c>
      <c r="F137" s="2" t="s">
        <v>4754</v>
      </c>
      <c r="H137" s="2" t="e">
        <f ca="1">_xlfn.XLOOKUP(G137,统计表!D:D,统计表!M:M)</f>
        <v>#NAME?</v>
      </c>
      <c r="I137" s="2" t="s">
        <v>4755</v>
      </c>
      <c r="J137" s="2" t="s">
        <v>1400</v>
      </c>
      <c r="K137" s="2">
        <f>_xlfn.XLOOKUP(J137,统计表!D:D,统计表!P:P)</f>
        <v>4230</v>
      </c>
      <c r="L137" s="2" t="s">
        <v>4756</v>
      </c>
      <c r="O137" s="2" t="s">
        <v>4760</v>
      </c>
      <c r="U137" s="2">
        <f>_xlfn.XLOOKUP(S137,统计表!D:D,统计表!V:V)</f>
        <v>0</v>
      </c>
      <c r="W137" s="2" t="str">
        <f t="shared" si="2"/>
        <v/>
      </c>
    </row>
    <row r="138" spans="1:23">
      <c r="A138" s="2" t="s">
        <v>692</v>
      </c>
      <c r="B138" s="2" t="e">
        <f ca="1">_xlfn.XLOOKUP(A138,统计表!D:D,统计表!R:R)</f>
        <v>#NAME?</v>
      </c>
      <c r="C138" s="2" t="s">
        <v>4753</v>
      </c>
      <c r="D138" s="2" t="s">
        <v>4415</v>
      </c>
      <c r="E138" s="2">
        <f>_xlfn.XLOOKUP(D138,统计表!D:D,统计表!L:L)</f>
        <v>8760</v>
      </c>
      <c r="F138" s="2" t="s">
        <v>4754</v>
      </c>
      <c r="H138" s="2" t="e">
        <f ca="1">_xlfn.XLOOKUP(G138,统计表!D:D,统计表!M:M)</f>
        <v>#NAME?</v>
      </c>
      <c r="I138" s="2" t="s">
        <v>4755</v>
      </c>
      <c r="J138" s="2" t="s">
        <v>1437</v>
      </c>
      <c r="K138" s="2">
        <f>_xlfn.XLOOKUP(J138,统计表!D:D,统计表!P:P)</f>
        <v>8190</v>
      </c>
      <c r="L138" s="2" t="s">
        <v>4756</v>
      </c>
      <c r="O138" s="2" t="s">
        <v>4760</v>
      </c>
      <c r="U138" s="2">
        <f>_xlfn.XLOOKUP(S138,统计表!D:D,统计表!V:V)</f>
        <v>0</v>
      </c>
      <c r="W138" s="2" t="str">
        <f t="shared" si="2"/>
        <v/>
      </c>
    </row>
    <row r="139" spans="1:23">
      <c r="A139" s="2" t="s">
        <v>697</v>
      </c>
      <c r="B139" s="2" t="e">
        <f ca="1">_xlfn.XLOOKUP(A139,统计表!D:D,统计表!R:R)</f>
        <v>#NAME?</v>
      </c>
      <c r="C139" s="2" t="s">
        <v>4753</v>
      </c>
      <c r="D139" s="2" t="s">
        <v>4419</v>
      </c>
      <c r="E139" s="2">
        <f>_xlfn.XLOOKUP(D139,统计表!D:D,统计表!L:L)</f>
        <v>8760</v>
      </c>
      <c r="F139" s="2" t="s">
        <v>4754</v>
      </c>
      <c r="H139" s="2" t="e">
        <f ca="1">_xlfn.XLOOKUP(G139,统计表!D:D,统计表!M:M)</f>
        <v>#NAME?</v>
      </c>
      <c r="I139" s="2" t="s">
        <v>4755</v>
      </c>
      <c r="J139" s="2" t="s">
        <v>1437</v>
      </c>
      <c r="K139" s="2">
        <f>_xlfn.XLOOKUP(J139,统计表!D:D,统计表!P:P)</f>
        <v>8190</v>
      </c>
      <c r="L139" s="2" t="s">
        <v>4756</v>
      </c>
      <c r="O139" s="2" t="s">
        <v>4760</v>
      </c>
      <c r="U139" s="2">
        <f>_xlfn.XLOOKUP(S139,统计表!D:D,统计表!V:V)</f>
        <v>0</v>
      </c>
      <c r="W139" s="2" t="str">
        <f t="shared" si="2"/>
        <v/>
      </c>
    </row>
    <row r="140" spans="1:23">
      <c r="A140" s="2" t="s">
        <v>706</v>
      </c>
      <c r="B140" s="2" t="e">
        <f ca="1">_xlfn.XLOOKUP(A140,统计表!D:D,统计表!R:R)</f>
        <v>#NAME?</v>
      </c>
      <c r="C140" s="2" t="s">
        <v>4753</v>
      </c>
      <c r="D140" s="2" t="s">
        <v>4370</v>
      </c>
      <c r="E140" s="2">
        <f>_xlfn.XLOOKUP(D140,统计表!D:D,统计表!L:L)</f>
        <v>2190</v>
      </c>
      <c r="F140" s="2" t="s">
        <v>4754</v>
      </c>
      <c r="H140" s="2" t="e">
        <f ca="1">_xlfn.XLOOKUP(G140,统计表!D:D,统计表!M:M)</f>
        <v>#NAME?</v>
      </c>
      <c r="I140" s="2" t="s">
        <v>4755</v>
      </c>
      <c r="J140" s="2" t="s">
        <v>1446</v>
      </c>
      <c r="K140" s="2">
        <f>_xlfn.XLOOKUP(J140,统计表!D:D,统计表!P:P)</f>
        <v>2965</v>
      </c>
      <c r="L140" s="2" t="s">
        <v>4756</v>
      </c>
      <c r="O140" s="2" t="s">
        <v>4760</v>
      </c>
      <c r="U140" s="2">
        <f>_xlfn.XLOOKUP(S140,统计表!D:D,统计表!V:V)</f>
        <v>0</v>
      </c>
      <c r="W140" s="2" t="str">
        <f t="shared" si="2"/>
        <v/>
      </c>
    </row>
    <row r="141" spans="1:23">
      <c r="A141" s="2" t="s">
        <v>706</v>
      </c>
      <c r="B141" s="2" t="e">
        <f ca="1">_xlfn.XLOOKUP(A141,统计表!D:D,统计表!R:R)</f>
        <v>#NAME?</v>
      </c>
      <c r="C141" s="2" t="s">
        <v>4753</v>
      </c>
      <c r="D141" s="2" t="s">
        <v>4613</v>
      </c>
      <c r="E141" s="2">
        <f>_xlfn.XLOOKUP(D141,统计表!D:D,统计表!L:L)</f>
        <v>7300</v>
      </c>
      <c r="F141" s="2" t="s">
        <v>4754</v>
      </c>
      <c r="H141" s="2" t="e">
        <f ca="1">_xlfn.XLOOKUP(G141,统计表!D:D,统计表!M:M)</f>
        <v>#NAME?</v>
      </c>
      <c r="I141" s="2" t="s">
        <v>4755</v>
      </c>
      <c r="J141" s="2" t="s">
        <v>1450</v>
      </c>
      <c r="K141" s="2">
        <f>_xlfn.XLOOKUP(J141,统计表!D:D,统计表!P:P)</f>
        <v>2100</v>
      </c>
      <c r="L141" s="2" t="s">
        <v>4756</v>
      </c>
      <c r="O141" s="2" t="s">
        <v>4760</v>
      </c>
      <c r="U141" s="2">
        <f>_xlfn.XLOOKUP(S141,统计表!D:D,统计表!V:V)</f>
        <v>0</v>
      </c>
      <c r="W141" s="2" t="str">
        <f t="shared" si="2"/>
        <v/>
      </c>
    </row>
    <row r="142" spans="1:23">
      <c r="A142" s="2" t="s">
        <v>710</v>
      </c>
      <c r="B142" s="2" t="e">
        <f ca="1">_xlfn.XLOOKUP(A142,统计表!D:D,统计表!R:R)</f>
        <v>#NAME?</v>
      </c>
      <c r="C142" s="2" t="s">
        <v>4753</v>
      </c>
      <c r="D142" s="2" t="s">
        <v>4474</v>
      </c>
      <c r="E142" s="2">
        <f>_xlfn.XLOOKUP(D142,统计表!D:D,统计表!L:L)</f>
        <v>8760</v>
      </c>
      <c r="F142" s="2" t="s">
        <v>4754</v>
      </c>
      <c r="H142" s="2" t="e">
        <f ca="1">_xlfn.XLOOKUP(G142,统计表!D:D,统计表!M:M)</f>
        <v>#NAME?</v>
      </c>
      <c r="I142" s="2" t="s">
        <v>4755</v>
      </c>
      <c r="J142" s="2" t="s">
        <v>1450</v>
      </c>
      <c r="K142" s="2">
        <f>_xlfn.XLOOKUP(J142,统计表!D:D,统计表!P:P)</f>
        <v>2100</v>
      </c>
      <c r="L142" s="2" t="s">
        <v>4756</v>
      </c>
      <c r="O142" s="2" t="s">
        <v>4760</v>
      </c>
      <c r="U142" s="2">
        <f>_xlfn.XLOOKUP(S142,统计表!D:D,统计表!V:V)</f>
        <v>0</v>
      </c>
      <c r="W142" s="2" t="str">
        <f t="shared" si="2"/>
        <v/>
      </c>
    </row>
    <row r="143" spans="1:23">
      <c r="A143" s="2" t="s">
        <v>710</v>
      </c>
      <c r="B143" s="2" t="e">
        <f ca="1">_xlfn.XLOOKUP(A143,统计表!D:D,统计表!R:R)</f>
        <v>#NAME?</v>
      </c>
      <c r="C143" s="2" t="s">
        <v>4753</v>
      </c>
      <c r="D143" s="2" t="s">
        <v>4642</v>
      </c>
      <c r="E143" s="2">
        <f>_xlfn.XLOOKUP(D143,统计表!D:D,统计表!L:L)</f>
        <v>8760</v>
      </c>
      <c r="F143" s="2" t="s">
        <v>4754</v>
      </c>
      <c r="H143" s="2" t="e">
        <f ca="1">_xlfn.XLOOKUP(G143,统计表!D:D,统计表!M:M)</f>
        <v>#NAME?</v>
      </c>
      <c r="I143" s="2" t="s">
        <v>4755</v>
      </c>
      <c r="J143" s="2" t="s">
        <v>1483</v>
      </c>
      <c r="K143" s="2">
        <f>_xlfn.XLOOKUP(J143,统计表!D:D,统计表!P:P)</f>
        <v>8590</v>
      </c>
      <c r="L143" s="2" t="s">
        <v>4756</v>
      </c>
      <c r="O143" s="2" t="s">
        <v>4760</v>
      </c>
      <c r="U143" s="2">
        <f>_xlfn.XLOOKUP(S143,统计表!D:D,统计表!V:V)</f>
        <v>0</v>
      </c>
      <c r="W143" s="2" t="str">
        <f t="shared" si="2"/>
        <v/>
      </c>
    </row>
    <row r="144" spans="1:23">
      <c r="A144" s="2" t="s">
        <v>715</v>
      </c>
      <c r="B144" s="2" t="e">
        <f ca="1">_xlfn.XLOOKUP(A144,统计表!D:D,统计表!R:R)</f>
        <v>#NAME?</v>
      </c>
      <c r="C144" s="2" t="s">
        <v>4753</v>
      </c>
      <c r="D144" s="2" t="s">
        <v>4621</v>
      </c>
      <c r="E144" s="2">
        <f>_xlfn.XLOOKUP(D144,统计表!D:D,统计表!L:L)</f>
        <v>8760</v>
      </c>
      <c r="F144" s="2" t="s">
        <v>4754</v>
      </c>
      <c r="H144" s="2" t="e">
        <f ca="1">_xlfn.XLOOKUP(G144,统计表!D:D,统计表!M:M)</f>
        <v>#NAME?</v>
      </c>
      <c r="I144" s="2" t="s">
        <v>4755</v>
      </c>
      <c r="J144" s="2" t="s">
        <v>1483</v>
      </c>
      <c r="K144" s="2">
        <f>_xlfn.XLOOKUP(J144,统计表!D:D,统计表!P:P)</f>
        <v>8590</v>
      </c>
      <c r="L144" s="2" t="s">
        <v>4756</v>
      </c>
      <c r="O144" s="2" t="s">
        <v>4760</v>
      </c>
      <c r="U144" s="2">
        <f>_xlfn.XLOOKUP(S144,统计表!D:D,统计表!V:V)</f>
        <v>0</v>
      </c>
      <c r="W144" s="2" t="str">
        <f t="shared" si="2"/>
        <v/>
      </c>
    </row>
    <row r="145" spans="1:23">
      <c r="A145" s="2" t="s">
        <v>719</v>
      </c>
      <c r="B145" s="2" t="e">
        <f ca="1">_xlfn.XLOOKUP(A145,统计表!D:D,统计表!R:R)</f>
        <v>#NAME?</v>
      </c>
      <c r="C145" s="2" t="s">
        <v>4753</v>
      </c>
      <c r="D145" s="2" t="s">
        <v>4749</v>
      </c>
      <c r="E145" s="2">
        <f>_xlfn.XLOOKUP(D145,统计表!D:D,统计表!L:L)</f>
        <v>18000</v>
      </c>
      <c r="F145" s="2" t="s">
        <v>4754</v>
      </c>
      <c r="H145" s="2" t="e">
        <f ca="1">_xlfn.XLOOKUP(G145,统计表!D:D,统计表!M:M)</f>
        <v>#NAME?</v>
      </c>
      <c r="I145" s="2" t="s">
        <v>4755</v>
      </c>
      <c r="J145" s="2" t="s">
        <v>1491</v>
      </c>
      <c r="K145" s="2">
        <f>_xlfn.XLOOKUP(J145,统计表!D:D,统计表!P:P)</f>
        <v>4295</v>
      </c>
      <c r="L145" s="2" t="s">
        <v>4756</v>
      </c>
      <c r="O145" s="2" t="s">
        <v>4760</v>
      </c>
      <c r="U145" s="2">
        <f>_xlfn.XLOOKUP(S145,统计表!D:D,统计表!V:V)</f>
        <v>0</v>
      </c>
      <c r="W145" s="2" t="str">
        <f t="shared" si="2"/>
        <v/>
      </c>
    </row>
    <row r="146" spans="1:23">
      <c r="A146" s="2" t="s">
        <v>719</v>
      </c>
      <c r="B146" s="2" t="e">
        <f ca="1">_xlfn.XLOOKUP(A146,统计表!D:D,统计表!R:R)</f>
        <v>#NAME?</v>
      </c>
      <c r="C146" s="2" t="s">
        <v>4753</v>
      </c>
      <c r="D146" s="2" t="s">
        <v>272</v>
      </c>
      <c r="E146" s="2">
        <f>_xlfn.XLOOKUP(D146,统计表!D:D,统计表!L:L)</f>
        <v>8800</v>
      </c>
      <c r="F146" s="2" t="s">
        <v>4754</v>
      </c>
      <c r="H146" s="2" t="e">
        <f ca="1">_xlfn.XLOOKUP(G146,统计表!D:D,统计表!M:M)</f>
        <v>#NAME?</v>
      </c>
      <c r="I146" s="2" t="s">
        <v>4755</v>
      </c>
      <c r="J146" s="2" t="s">
        <v>1499</v>
      </c>
      <c r="K146" s="2">
        <f>_xlfn.XLOOKUP(J146,统计表!D:D,统计表!P:P)</f>
        <v>6490</v>
      </c>
      <c r="L146" s="2" t="s">
        <v>4756</v>
      </c>
      <c r="O146" s="2" t="s">
        <v>4760</v>
      </c>
      <c r="U146" s="2">
        <f>_xlfn.XLOOKUP(S146,统计表!D:D,统计表!V:V)</f>
        <v>0</v>
      </c>
      <c r="W146" s="2" t="str">
        <f t="shared" si="2"/>
        <v/>
      </c>
    </row>
    <row r="147" spans="1:23">
      <c r="A147" s="2" t="s">
        <v>727</v>
      </c>
      <c r="B147" s="2" t="e">
        <f ca="1">_xlfn.XLOOKUP(A147,统计表!D:D,统计表!R:R)</f>
        <v>#NAME?</v>
      </c>
      <c r="C147" s="2" t="s">
        <v>4753</v>
      </c>
      <c r="D147" s="2" t="s">
        <v>285</v>
      </c>
      <c r="E147" s="2">
        <f>_xlfn.XLOOKUP(D147,统计表!D:D,统计表!L:L)</f>
        <v>7600</v>
      </c>
      <c r="F147" s="2" t="s">
        <v>4754</v>
      </c>
      <c r="H147" s="2" t="e">
        <f ca="1">_xlfn.XLOOKUP(G147,统计表!D:D,统计表!M:M)</f>
        <v>#NAME?</v>
      </c>
      <c r="I147" s="2" t="s">
        <v>4755</v>
      </c>
      <c r="J147" s="2" t="s">
        <v>1499</v>
      </c>
      <c r="K147" s="2">
        <f>_xlfn.XLOOKUP(J147,统计表!D:D,统计表!P:P)</f>
        <v>6490</v>
      </c>
      <c r="L147" s="2" t="s">
        <v>4756</v>
      </c>
      <c r="O147" s="2" t="s">
        <v>4760</v>
      </c>
      <c r="U147" s="2">
        <f>_xlfn.XLOOKUP(S147,统计表!D:D,统计表!V:V)</f>
        <v>0</v>
      </c>
      <c r="W147" s="2" t="str">
        <f t="shared" si="2"/>
        <v/>
      </c>
    </row>
    <row r="148" spans="1:23">
      <c r="A148" s="2" t="s">
        <v>731</v>
      </c>
      <c r="B148" s="2" t="e">
        <f ca="1">_xlfn.XLOOKUP(A148,统计表!D:D,统计表!R:R)</f>
        <v>#NAME?</v>
      </c>
      <c r="C148" s="2" t="s">
        <v>4753</v>
      </c>
      <c r="D148" s="2" t="s">
        <v>327</v>
      </c>
      <c r="E148" s="2">
        <f>_xlfn.XLOOKUP(D148,统计表!D:D,统计表!L:L)</f>
        <v>6400</v>
      </c>
      <c r="F148" s="2" t="s">
        <v>4754</v>
      </c>
      <c r="H148" s="2" t="e">
        <f ca="1">_xlfn.XLOOKUP(G148,统计表!D:D,统计表!M:M)</f>
        <v>#NAME?</v>
      </c>
      <c r="I148" s="2" t="s">
        <v>4755</v>
      </c>
      <c r="J148" s="2" t="s">
        <v>1527</v>
      </c>
      <c r="K148" s="2">
        <f>_xlfn.XLOOKUP(J148,统计表!D:D,统计表!P:P)</f>
        <v>4895</v>
      </c>
      <c r="L148" s="2" t="s">
        <v>4756</v>
      </c>
      <c r="O148" s="2" t="s">
        <v>4760</v>
      </c>
      <c r="U148" s="2">
        <f>_xlfn.XLOOKUP(S148,统计表!D:D,统计表!V:V)</f>
        <v>0</v>
      </c>
      <c r="W148" s="2" t="str">
        <f t="shared" si="2"/>
        <v/>
      </c>
    </row>
    <row r="149" spans="1:23">
      <c r="A149" s="2" t="s">
        <v>735</v>
      </c>
      <c r="B149" s="2" t="e">
        <f ca="1">_xlfn.XLOOKUP(A149,统计表!D:D,统计表!R:R)</f>
        <v>#NAME?</v>
      </c>
      <c r="C149" s="2" t="s">
        <v>4753</v>
      </c>
      <c r="D149" s="2" t="s">
        <v>440</v>
      </c>
      <c r="E149" s="2">
        <f>_xlfn.XLOOKUP(D149,统计表!D:D,统计表!L:L)</f>
        <v>7900</v>
      </c>
      <c r="F149" s="2" t="s">
        <v>4754</v>
      </c>
      <c r="H149" s="2" t="e">
        <f ca="1">_xlfn.XLOOKUP(G149,统计表!D:D,统计表!M:M)</f>
        <v>#NAME?</v>
      </c>
      <c r="I149" s="2" t="s">
        <v>4755</v>
      </c>
      <c r="J149" s="2" t="s">
        <v>1535</v>
      </c>
      <c r="K149" s="2">
        <f>_xlfn.XLOOKUP(J149,统计表!D:D,统计表!P:P)</f>
        <v>4415</v>
      </c>
      <c r="L149" s="2" t="s">
        <v>4756</v>
      </c>
      <c r="O149" s="2" t="s">
        <v>4760</v>
      </c>
      <c r="U149" s="2">
        <f>_xlfn.XLOOKUP(S149,统计表!D:D,统计表!V:V)</f>
        <v>0</v>
      </c>
      <c r="W149" s="2" t="str">
        <f t="shared" si="2"/>
        <v/>
      </c>
    </row>
    <row r="150" spans="1:23">
      <c r="A150" s="2" t="s">
        <v>735</v>
      </c>
      <c r="B150" s="2" t="e">
        <f ca="1">_xlfn.XLOOKUP(A150,统计表!D:D,统计表!R:R)</f>
        <v>#NAME?</v>
      </c>
      <c r="C150" s="2" t="s">
        <v>4753</v>
      </c>
      <c r="D150" s="2" t="s">
        <v>579</v>
      </c>
      <c r="E150" s="2">
        <f>_xlfn.XLOOKUP(D150,统计表!D:D,统计表!L:L)</f>
        <v>10000</v>
      </c>
      <c r="F150" s="2" t="s">
        <v>4754</v>
      </c>
      <c r="H150" s="2" t="e">
        <f ca="1">_xlfn.XLOOKUP(G150,统计表!D:D,统计表!M:M)</f>
        <v>#NAME?</v>
      </c>
      <c r="I150" s="2" t="s">
        <v>4755</v>
      </c>
      <c r="J150" s="2" t="s">
        <v>1560</v>
      </c>
      <c r="K150" s="2">
        <f>_xlfn.XLOOKUP(J150,统计表!D:D,统计表!P:P)</f>
        <v>14605</v>
      </c>
      <c r="L150" s="2" t="s">
        <v>4756</v>
      </c>
      <c r="O150" s="2" t="s">
        <v>4760</v>
      </c>
      <c r="U150" s="2">
        <f>_xlfn.XLOOKUP(S150,统计表!D:D,统计表!V:V)</f>
        <v>0</v>
      </c>
      <c r="W150" s="2" t="str">
        <f t="shared" si="2"/>
        <v/>
      </c>
    </row>
    <row r="151" spans="1:23">
      <c r="A151" s="2" t="s">
        <v>739</v>
      </c>
      <c r="B151" s="2" t="e">
        <f ca="1">_xlfn.XLOOKUP(A151,统计表!D:D,统计表!R:R)</f>
        <v>#NAME?</v>
      </c>
      <c r="C151" s="2" t="s">
        <v>4753</v>
      </c>
      <c r="D151" s="2" t="s">
        <v>542</v>
      </c>
      <c r="E151" s="2">
        <f>_xlfn.XLOOKUP(D151,统计表!D:D,统计表!L:L)</f>
        <v>18760</v>
      </c>
      <c r="F151" s="2" t="s">
        <v>4754</v>
      </c>
      <c r="H151" s="2" t="e">
        <f ca="1">_xlfn.XLOOKUP(G151,统计表!D:D,统计表!M:M)</f>
        <v>#NAME?</v>
      </c>
      <c r="I151" s="2" t="s">
        <v>4755</v>
      </c>
      <c r="J151" s="2" t="s">
        <v>1560</v>
      </c>
      <c r="K151" s="2">
        <f>_xlfn.XLOOKUP(J151,统计表!D:D,统计表!P:P)</f>
        <v>14605</v>
      </c>
      <c r="L151" s="2" t="s">
        <v>4756</v>
      </c>
      <c r="O151" s="2" t="s">
        <v>4760</v>
      </c>
      <c r="U151" s="2">
        <f>_xlfn.XLOOKUP(S151,统计表!D:D,统计表!V:V)</f>
        <v>0</v>
      </c>
      <c r="W151" s="2" t="str">
        <f t="shared" si="2"/>
        <v/>
      </c>
    </row>
    <row r="152" spans="1:23">
      <c r="A152" s="2" t="s">
        <v>739</v>
      </c>
      <c r="B152" s="2" t="e">
        <f ca="1">_xlfn.XLOOKUP(A152,统计表!D:D,统计表!R:R)</f>
        <v>#NAME?</v>
      </c>
      <c r="C152" s="2" t="s">
        <v>4753</v>
      </c>
      <c r="D152" s="2" t="s">
        <v>1714</v>
      </c>
      <c r="E152" s="2">
        <f>_xlfn.XLOOKUP(D152,统计表!D:D,统计表!L:L)</f>
        <v>7300</v>
      </c>
      <c r="F152" s="2" t="s">
        <v>4754</v>
      </c>
      <c r="H152" s="2" t="e">
        <f ca="1">_xlfn.XLOOKUP(G152,统计表!D:D,统计表!M:M)</f>
        <v>#NAME?</v>
      </c>
      <c r="I152" s="2" t="s">
        <v>4755</v>
      </c>
      <c r="J152" s="2" t="s">
        <v>1560</v>
      </c>
      <c r="K152" s="2">
        <f>_xlfn.XLOOKUP(J152,统计表!D:D,统计表!P:P)</f>
        <v>14605</v>
      </c>
      <c r="L152" s="2" t="s">
        <v>4756</v>
      </c>
      <c r="O152" s="2" t="s">
        <v>4760</v>
      </c>
      <c r="U152" s="2">
        <f>_xlfn.XLOOKUP(S152,统计表!D:D,统计表!V:V)</f>
        <v>0</v>
      </c>
      <c r="W152" s="2" t="str">
        <f t="shared" si="2"/>
        <v/>
      </c>
    </row>
    <row r="153" spans="1:23">
      <c r="A153" s="2" t="s">
        <v>749</v>
      </c>
      <c r="B153" s="2" t="e">
        <f ca="1">_xlfn.XLOOKUP(A153,统计表!D:D,统计表!R:R)</f>
        <v>#NAME?</v>
      </c>
      <c r="C153" s="2" t="s">
        <v>4753</v>
      </c>
      <c r="D153" s="2" t="s">
        <v>1864</v>
      </c>
      <c r="E153" s="2">
        <f>_xlfn.XLOOKUP(D153,统计表!D:D,统计表!L:L)</f>
        <v>8800</v>
      </c>
      <c r="F153" s="2" t="s">
        <v>4754</v>
      </c>
      <c r="H153" s="2" t="e">
        <f ca="1">_xlfn.XLOOKUP(G153,统计表!D:D,统计表!M:M)</f>
        <v>#NAME?</v>
      </c>
      <c r="I153" s="2" t="s">
        <v>4755</v>
      </c>
      <c r="J153" s="2" t="s">
        <v>1570</v>
      </c>
      <c r="K153" s="2">
        <f>_xlfn.XLOOKUP(J153,统计表!D:D,统计表!P:P)</f>
        <v>9000</v>
      </c>
      <c r="L153" s="2" t="s">
        <v>4756</v>
      </c>
      <c r="O153" s="2" t="s">
        <v>4760</v>
      </c>
      <c r="U153" s="2">
        <f>_xlfn.XLOOKUP(S153,统计表!D:D,统计表!V:V)</f>
        <v>0</v>
      </c>
      <c r="W153" s="2" t="str">
        <f t="shared" si="2"/>
        <v/>
      </c>
    </row>
    <row r="154" spans="1:23">
      <c r="A154" s="2" t="s">
        <v>749</v>
      </c>
      <c r="B154" s="2" t="e">
        <f ca="1">_xlfn.XLOOKUP(A154,统计表!D:D,统计表!R:R)</f>
        <v>#NAME?</v>
      </c>
      <c r="C154" s="2" t="s">
        <v>4753</v>
      </c>
      <c r="D154" s="2" t="s">
        <v>2783</v>
      </c>
      <c r="E154" s="2">
        <f>_xlfn.XLOOKUP(D154,统计表!D:D,统计表!L:L)</f>
        <v>8800</v>
      </c>
      <c r="F154" s="2" t="s">
        <v>4754</v>
      </c>
      <c r="H154" s="2" t="e">
        <f ca="1">_xlfn.XLOOKUP(G154,统计表!D:D,统计表!M:M)</f>
        <v>#NAME?</v>
      </c>
      <c r="I154" s="2" t="s">
        <v>4755</v>
      </c>
      <c r="J154" s="2" t="s">
        <v>1570</v>
      </c>
      <c r="K154" s="2">
        <f>_xlfn.XLOOKUP(J154,统计表!D:D,统计表!P:P)</f>
        <v>9000</v>
      </c>
      <c r="L154" s="2" t="s">
        <v>4756</v>
      </c>
      <c r="O154" s="2" t="s">
        <v>4760</v>
      </c>
      <c r="U154" s="2">
        <f>_xlfn.XLOOKUP(S154,统计表!D:D,统计表!V:V)</f>
        <v>0</v>
      </c>
      <c r="W154" s="2" t="str">
        <f t="shared" si="2"/>
        <v/>
      </c>
    </row>
    <row r="155" spans="1:23">
      <c r="A155" s="2" t="s">
        <v>754</v>
      </c>
      <c r="B155" s="2" t="e">
        <f ca="1">_xlfn.XLOOKUP(A155,统计表!D:D,统计表!R:R)</f>
        <v>#NAME?</v>
      </c>
      <c r="C155" s="2" t="s">
        <v>4753</v>
      </c>
      <c r="D155" s="2" t="s">
        <v>3444</v>
      </c>
      <c r="E155" s="2">
        <f>_xlfn.XLOOKUP(D155,统计表!D:D,统计表!L:L)</f>
        <v>8760</v>
      </c>
      <c r="F155" s="2" t="s">
        <v>4754</v>
      </c>
      <c r="H155" s="2" t="e">
        <f ca="1">_xlfn.XLOOKUP(G155,统计表!D:D,统计表!M:M)</f>
        <v>#NAME?</v>
      </c>
      <c r="I155" s="2" t="s">
        <v>4755</v>
      </c>
      <c r="J155" s="2" t="s">
        <v>1579</v>
      </c>
      <c r="K155" s="2">
        <f>_xlfn.XLOOKUP(J155,统计表!D:D,统计表!P:P)</f>
        <v>8760</v>
      </c>
      <c r="L155" s="2" t="s">
        <v>4756</v>
      </c>
      <c r="O155" s="2" t="s">
        <v>4760</v>
      </c>
      <c r="U155" s="2">
        <f>_xlfn.XLOOKUP(S155,统计表!D:D,统计表!V:V)</f>
        <v>0</v>
      </c>
      <c r="W155" s="2" t="str">
        <f t="shared" si="2"/>
        <v/>
      </c>
    </row>
    <row r="156" spans="1:23">
      <c r="A156" s="2" t="s">
        <v>754</v>
      </c>
      <c r="B156" s="2" t="e">
        <f ca="1">_xlfn.XLOOKUP(A156,统计表!D:D,统计表!R:R)</f>
        <v>#NAME?</v>
      </c>
      <c r="C156" s="2" t="s">
        <v>4753</v>
      </c>
      <c r="D156" s="2" t="s">
        <v>4411</v>
      </c>
      <c r="E156" s="2">
        <f>_xlfn.XLOOKUP(D156,统计表!D:D,统计表!L:L)</f>
        <v>8800</v>
      </c>
      <c r="F156" s="2" t="s">
        <v>4754</v>
      </c>
      <c r="H156" s="2" t="e">
        <f ca="1">_xlfn.XLOOKUP(G156,统计表!D:D,统计表!M:M)</f>
        <v>#NAME?</v>
      </c>
      <c r="I156" s="2" t="s">
        <v>4755</v>
      </c>
      <c r="J156" s="2" t="s">
        <v>1579</v>
      </c>
      <c r="K156" s="2">
        <f>_xlfn.XLOOKUP(J156,统计表!D:D,统计表!P:P)</f>
        <v>8760</v>
      </c>
      <c r="L156" s="2" t="s">
        <v>4756</v>
      </c>
      <c r="O156" s="2" t="s">
        <v>4760</v>
      </c>
      <c r="U156" s="2">
        <f>_xlfn.XLOOKUP(S156,统计表!D:D,统计表!V:V)</f>
        <v>0</v>
      </c>
      <c r="W156" s="2" t="str">
        <f t="shared" si="2"/>
        <v/>
      </c>
    </row>
    <row r="157" spans="1:23">
      <c r="A157" s="2" t="s">
        <v>758</v>
      </c>
      <c r="B157" s="2" t="e">
        <f ca="1">_xlfn.XLOOKUP(A157,统计表!D:D,统计表!R:R)</f>
        <v>#NAME?</v>
      </c>
      <c r="C157" s="2" t="s">
        <v>4753</v>
      </c>
      <c r="D157" s="2" t="s">
        <v>4749</v>
      </c>
      <c r="E157" s="2">
        <f>_xlfn.XLOOKUP(D157,统计表!D:D,统计表!L:L)</f>
        <v>18000</v>
      </c>
      <c r="F157" s="2" t="s">
        <v>4754</v>
      </c>
      <c r="H157" s="2" t="e">
        <f ca="1">_xlfn.XLOOKUP(G157,统计表!D:D,统计表!M:M)</f>
        <v>#NAME?</v>
      </c>
      <c r="I157" s="2" t="s">
        <v>4755</v>
      </c>
      <c r="J157" s="2" t="s">
        <v>1583</v>
      </c>
      <c r="K157" s="2">
        <f>_xlfn.XLOOKUP(J157,统计表!D:D,统计表!P:P)</f>
        <v>4500</v>
      </c>
      <c r="L157" s="2" t="s">
        <v>4756</v>
      </c>
      <c r="O157" s="2" t="s">
        <v>4760</v>
      </c>
      <c r="U157" s="2">
        <f>_xlfn.XLOOKUP(S157,统计表!D:D,统计表!V:V)</f>
        <v>0</v>
      </c>
      <c r="W157" s="2" t="str">
        <f t="shared" si="2"/>
        <v/>
      </c>
    </row>
    <row r="158" spans="1:23">
      <c r="A158" s="2" t="s">
        <v>758</v>
      </c>
      <c r="B158" s="2" t="e">
        <f ca="1">_xlfn.XLOOKUP(A158,统计表!D:D,统计表!R:R)</f>
        <v>#NAME?</v>
      </c>
      <c r="C158" s="2" t="s">
        <v>4753</v>
      </c>
      <c r="D158" s="2" t="s">
        <v>1045</v>
      </c>
      <c r="E158" s="2">
        <f>_xlfn.XLOOKUP(D158,统计表!D:D,统计表!L:L)</f>
        <v>8760</v>
      </c>
      <c r="F158" s="2" t="s">
        <v>4754</v>
      </c>
      <c r="H158" s="2" t="e">
        <f ca="1">_xlfn.XLOOKUP(G158,统计表!D:D,统计表!M:M)</f>
        <v>#NAME?</v>
      </c>
      <c r="I158" s="2" t="s">
        <v>4755</v>
      </c>
      <c r="J158" s="2" t="s">
        <v>1592</v>
      </c>
      <c r="K158" s="2">
        <f>_xlfn.XLOOKUP(J158,统计表!D:D,统计表!P:P)</f>
        <v>4380</v>
      </c>
      <c r="L158" s="2" t="s">
        <v>4756</v>
      </c>
      <c r="O158" s="2" t="s">
        <v>4760</v>
      </c>
      <c r="U158" s="2">
        <f>_xlfn.XLOOKUP(S158,统计表!D:D,统计表!V:V)</f>
        <v>0</v>
      </c>
      <c r="W158" s="2" t="str">
        <f t="shared" si="2"/>
        <v/>
      </c>
    </row>
    <row r="159" spans="1:23">
      <c r="A159" s="2" t="s">
        <v>766</v>
      </c>
      <c r="B159" s="2" t="e">
        <f ca="1">_xlfn.XLOOKUP(A159,统计表!D:D,统计表!R:R)</f>
        <v>#NAME?</v>
      </c>
      <c r="C159" s="2" t="s">
        <v>4753</v>
      </c>
      <c r="D159" s="2" t="s">
        <v>962</v>
      </c>
      <c r="E159" s="2">
        <f>_xlfn.XLOOKUP(D159,统计表!D:D,统计表!L:L)</f>
        <v>8760</v>
      </c>
      <c r="F159" s="2" t="s">
        <v>4754</v>
      </c>
      <c r="H159" s="2" t="e">
        <f ca="1">_xlfn.XLOOKUP(G159,统计表!D:D,统计表!M:M)</f>
        <v>#NAME?</v>
      </c>
      <c r="I159" s="2" t="s">
        <v>4755</v>
      </c>
      <c r="J159" s="2" t="s">
        <v>1596</v>
      </c>
      <c r="K159" s="2">
        <f>_xlfn.XLOOKUP(J159,统计表!D:D,统计表!P:P)</f>
        <v>4200</v>
      </c>
      <c r="L159" s="2" t="s">
        <v>4756</v>
      </c>
      <c r="O159" s="2" t="s">
        <v>4760</v>
      </c>
      <c r="U159" s="2">
        <f>_xlfn.XLOOKUP(S159,统计表!D:D,统计表!V:V)</f>
        <v>0</v>
      </c>
      <c r="W159" s="2" t="str">
        <f t="shared" si="2"/>
        <v/>
      </c>
    </row>
    <row r="160" spans="1:23">
      <c r="A160" s="2" t="s">
        <v>769</v>
      </c>
      <c r="B160" s="2" t="e">
        <f ca="1">_xlfn.XLOOKUP(A160,统计表!D:D,统计表!R:R)</f>
        <v>#NAME?</v>
      </c>
      <c r="C160" s="2" t="s">
        <v>4753</v>
      </c>
      <c r="D160" s="2" t="s">
        <v>749</v>
      </c>
      <c r="E160" s="2">
        <f>_xlfn.XLOOKUP(D160,统计表!D:D,统计表!L:L)</f>
        <v>8760</v>
      </c>
      <c r="F160" s="2" t="s">
        <v>4754</v>
      </c>
      <c r="H160" s="2" t="e">
        <f ca="1">_xlfn.XLOOKUP(G160,统计表!D:D,统计表!M:M)</f>
        <v>#NAME?</v>
      </c>
      <c r="I160" s="2" t="s">
        <v>4755</v>
      </c>
      <c r="J160" s="2" t="s">
        <v>1600</v>
      </c>
      <c r="K160" s="2">
        <f>_xlfn.XLOOKUP(J160,统计表!D:D,统计表!P:P)</f>
        <v>4380</v>
      </c>
      <c r="L160" s="2" t="s">
        <v>4756</v>
      </c>
      <c r="O160" s="2" t="s">
        <v>4760</v>
      </c>
      <c r="U160" s="2">
        <f>_xlfn.XLOOKUP(S160,统计表!D:D,统计表!V:V)</f>
        <v>0</v>
      </c>
      <c r="W160" s="2" t="str">
        <f t="shared" si="2"/>
        <v/>
      </c>
    </row>
    <row r="161" spans="1:23">
      <c r="A161" s="2" t="s">
        <v>773</v>
      </c>
      <c r="B161" s="2" t="e">
        <f ca="1">_xlfn.XLOOKUP(A161,统计表!D:D,统计表!R:R)</f>
        <v>#NAME?</v>
      </c>
      <c r="C161" s="2" t="s">
        <v>4753</v>
      </c>
      <c r="D161" s="2" t="s">
        <v>1793</v>
      </c>
      <c r="E161" s="2">
        <f>_xlfn.XLOOKUP(D161,统计表!D:D,统计表!L:L)</f>
        <v>8760</v>
      </c>
      <c r="F161" s="2" t="s">
        <v>4754</v>
      </c>
      <c r="H161" s="2" t="e">
        <f ca="1">_xlfn.XLOOKUP(G161,统计表!D:D,统计表!M:M)</f>
        <v>#NAME?</v>
      </c>
      <c r="I161" s="2" t="s">
        <v>4755</v>
      </c>
      <c r="J161" s="2" t="s">
        <v>1609</v>
      </c>
      <c r="K161" s="2">
        <f>_xlfn.XLOOKUP(J161,统计表!D:D,统计表!P:P)</f>
        <v>4380</v>
      </c>
      <c r="L161" s="2" t="s">
        <v>4756</v>
      </c>
      <c r="O161" s="2" t="s">
        <v>4760</v>
      </c>
      <c r="U161" s="2">
        <f>_xlfn.XLOOKUP(S161,统计表!D:D,统计表!V:V)</f>
        <v>0</v>
      </c>
      <c r="W161" s="2" t="str">
        <f t="shared" si="2"/>
        <v/>
      </c>
    </row>
    <row r="162" spans="1:23">
      <c r="A162" s="2" t="s">
        <v>777</v>
      </c>
      <c r="B162" s="2" t="e">
        <f ca="1">_xlfn.XLOOKUP(A162,统计表!D:D,统计表!R:R)</f>
        <v>#NAME?</v>
      </c>
      <c r="C162" s="2" t="s">
        <v>4753</v>
      </c>
      <c r="D162" s="2" t="s">
        <v>2536</v>
      </c>
      <c r="E162" s="2">
        <f>_xlfn.XLOOKUP(D162,统计表!D:D,统计表!L:L)</f>
        <v>8760</v>
      </c>
      <c r="F162" s="2" t="s">
        <v>4754</v>
      </c>
      <c r="H162" s="2" t="e">
        <f ca="1">_xlfn.XLOOKUP(G162,统计表!D:D,统计表!M:M)</f>
        <v>#NAME?</v>
      </c>
      <c r="I162" s="2" t="s">
        <v>4755</v>
      </c>
      <c r="J162" s="2" t="s">
        <v>1618</v>
      </c>
      <c r="K162" s="2">
        <f>_xlfn.XLOOKUP(J162,统计表!D:D,统计表!P:P)</f>
        <v>4380</v>
      </c>
      <c r="L162" s="2" t="s">
        <v>4756</v>
      </c>
      <c r="O162" s="2" t="s">
        <v>4760</v>
      </c>
      <c r="U162" s="2">
        <f>_xlfn.XLOOKUP(S162,统计表!D:D,统计表!V:V)</f>
        <v>0</v>
      </c>
      <c r="W162" s="2" t="str">
        <f t="shared" si="2"/>
        <v/>
      </c>
    </row>
    <row r="163" spans="1:23">
      <c r="A163" s="2" t="s">
        <v>777</v>
      </c>
      <c r="B163" s="2" t="e">
        <f ca="1">_xlfn.XLOOKUP(A163,统计表!D:D,统计表!R:R)</f>
        <v>#NAME?</v>
      </c>
      <c r="C163" s="2" t="s">
        <v>4753</v>
      </c>
      <c r="D163" s="2" t="s">
        <v>1822</v>
      </c>
      <c r="E163" s="2">
        <f>_xlfn.XLOOKUP(D163,统计表!D:D,统计表!L:L)</f>
        <v>8760</v>
      </c>
      <c r="F163" s="2" t="s">
        <v>4754</v>
      </c>
      <c r="H163" s="2" t="e">
        <f ca="1">_xlfn.XLOOKUP(G163,统计表!D:D,统计表!M:M)</f>
        <v>#NAME?</v>
      </c>
      <c r="I163" s="2" t="s">
        <v>4755</v>
      </c>
      <c r="J163" s="2" t="s">
        <v>1622</v>
      </c>
      <c r="K163" s="2">
        <f>_xlfn.XLOOKUP(J163,统计表!D:D,统计表!P:P)</f>
        <v>4380</v>
      </c>
      <c r="L163" s="2" t="s">
        <v>4756</v>
      </c>
      <c r="O163" s="2" t="s">
        <v>4760</v>
      </c>
      <c r="U163" s="2">
        <f>_xlfn.XLOOKUP(S163,统计表!D:D,统计表!V:V)</f>
        <v>0</v>
      </c>
      <c r="W163" s="2" t="str">
        <f t="shared" si="2"/>
        <v/>
      </c>
    </row>
    <row r="164" spans="1:23">
      <c r="A164" s="2" t="s">
        <v>781</v>
      </c>
      <c r="B164" s="2" t="e">
        <f ca="1">_xlfn.XLOOKUP(A164,统计表!D:D,统计表!R:R)</f>
        <v>#NAME?</v>
      </c>
      <c r="C164" s="2" t="s">
        <v>4753</v>
      </c>
      <c r="D164" s="2" t="s">
        <v>1760</v>
      </c>
      <c r="E164" s="2">
        <f>_xlfn.XLOOKUP(D164,统计表!D:D,统计表!L:L)</f>
        <v>8760</v>
      </c>
      <c r="F164" s="2" t="s">
        <v>4754</v>
      </c>
      <c r="H164" s="2" t="e">
        <f ca="1">_xlfn.XLOOKUP(G164,统计表!D:D,统计表!M:M)</f>
        <v>#NAME?</v>
      </c>
      <c r="I164" s="2" t="s">
        <v>4755</v>
      </c>
      <c r="J164" s="2" t="s">
        <v>1627</v>
      </c>
      <c r="K164" s="2">
        <f>_xlfn.XLOOKUP(J164,统计表!D:D,统计表!P:P)</f>
        <v>8760</v>
      </c>
      <c r="L164" s="2" t="s">
        <v>4756</v>
      </c>
      <c r="O164" s="2" t="s">
        <v>4760</v>
      </c>
      <c r="U164" s="2">
        <f>_xlfn.XLOOKUP(S164,统计表!D:D,统计表!V:V)</f>
        <v>0</v>
      </c>
      <c r="W164" s="2" t="str">
        <f t="shared" si="2"/>
        <v/>
      </c>
    </row>
    <row r="165" spans="1:23">
      <c r="A165" s="2" t="s">
        <v>785</v>
      </c>
      <c r="B165" s="2" t="e">
        <f ca="1">_xlfn.XLOOKUP(A165,统计表!D:D,统计表!R:R)</f>
        <v>#NAME?</v>
      </c>
      <c r="C165" s="2" t="s">
        <v>4753</v>
      </c>
      <c r="D165" s="2" t="s">
        <v>1735</v>
      </c>
      <c r="E165" s="2">
        <f>_xlfn.XLOOKUP(D165,统计表!D:D,统计表!L:L)</f>
        <v>8760</v>
      </c>
      <c r="F165" s="2" t="s">
        <v>4754</v>
      </c>
      <c r="H165" s="2" t="e">
        <f ca="1">_xlfn.XLOOKUP(G165,统计表!D:D,统计表!M:M)</f>
        <v>#NAME?</v>
      </c>
      <c r="I165" s="2" t="s">
        <v>4755</v>
      </c>
      <c r="J165" s="2" t="s">
        <v>1627</v>
      </c>
      <c r="K165" s="2">
        <f>_xlfn.XLOOKUP(J165,统计表!D:D,统计表!P:P)</f>
        <v>8760</v>
      </c>
      <c r="L165" s="2" t="s">
        <v>4756</v>
      </c>
      <c r="O165" s="2" t="s">
        <v>4760</v>
      </c>
      <c r="U165" s="2">
        <f>_xlfn.XLOOKUP(S165,统计表!D:D,统计表!V:V)</f>
        <v>0</v>
      </c>
      <c r="W165" s="2" t="str">
        <f t="shared" si="2"/>
        <v/>
      </c>
    </row>
    <row r="166" spans="1:23">
      <c r="A166" s="2" t="s">
        <v>793</v>
      </c>
      <c r="B166" s="2" t="e">
        <f ca="1">_xlfn.XLOOKUP(A166,统计表!D:D,统计表!R:R)</f>
        <v>#NAME?</v>
      </c>
      <c r="C166" s="2" t="s">
        <v>4753</v>
      </c>
      <c r="D166" s="2" t="s">
        <v>2373</v>
      </c>
      <c r="E166" s="2">
        <f>_xlfn.XLOOKUP(D166,统计表!D:D,统计表!L:L)</f>
        <v>8760</v>
      </c>
      <c r="F166" s="2" t="s">
        <v>4754</v>
      </c>
      <c r="H166" s="2" t="e">
        <f ca="1">_xlfn.XLOOKUP(G166,统计表!D:D,统计表!M:M)</f>
        <v>#NAME?</v>
      </c>
      <c r="I166" s="2" t="s">
        <v>4755</v>
      </c>
      <c r="J166" s="2" t="s">
        <v>1631</v>
      </c>
      <c r="K166" s="2">
        <f>_xlfn.XLOOKUP(J166,统计表!D:D,统计表!P:P)</f>
        <v>8760</v>
      </c>
      <c r="L166" s="2" t="s">
        <v>4756</v>
      </c>
      <c r="O166" s="2" t="s">
        <v>4760</v>
      </c>
      <c r="U166" s="2">
        <f>_xlfn.XLOOKUP(S166,统计表!D:D,统计表!V:V)</f>
        <v>0</v>
      </c>
      <c r="W166" s="2" t="str">
        <f t="shared" si="2"/>
        <v/>
      </c>
    </row>
    <row r="167" spans="1:23">
      <c r="A167" s="2" t="s">
        <v>793</v>
      </c>
      <c r="B167" s="2" t="e">
        <f ca="1">_xlfn.XLOOKUP(A167,统计表!D:D,统计表!R:R)</f>
        <v>#NAME?</v>
      </c>
      <c r="C167" s="2" t="s">
        <v>4753</v>
      </c>
      <c r="D167" s="2" t="s">
        <v>2561</v>
      </c>
      <c r="E167" s="2">
        <f>_xlfn.XLOOKUP(D167,统计表!D:D,统计表!L:L)</f>
        <v>8760</v>
      </c>
      <c r="F167" s="2" t="s">
        <v>4754</v>
      </c>
      <c r="H167" s="2" t="e">
        <f ca="1">_xlfn.XLOOKUP(G167,统计表!D:D,统计表!M:M)</f>
        <v>#NAME?</v>
      </c>
      <c r="I167" s="2" t="s">
        <v>4755</v>
      </c>
      <c r="J167" s="2" t="s">
        <v>1640</v>
      </c>
      <c r="K167" s="2">
        <f>_xlfn.XLOOKUP(J167,统计表!D:D,统计表!P:P)</f>
        <v>4380</v>
      </c>
      <c r="L167" s="2" t="s">
        <v>4756</v>
      </c>
      <c r="O167" s="2" t="s">
        <v>4760</v>
      </c>
      <c r="U167" s="2">
        <f>_xlfn.XLOOKUP(S167,统计表!D:D,统计表!V:V)</f>
        <v>0</v>
      </c>
      <c r="W167" s="2" t="str">
        <f t="shared" si="2"/>
        <v/>
      </c>
    </row>
    <row r="168" spans="1:23">
      <c r="A168" s="2" t="s">
        <v>801</v>
      </c>
      <c r="B168" s="2" t="e">
        <f ca="1">_xlfn.XLOOKUP(A168,统计表!D:D,统计表!R:R)</f>
        <v>#NAME?</v>
      </c>
      <c r="C168" s="2" t="s">
        <v>4753</v>
      </c>
      <c r="D168" s="2" t="s">
        <v>1839</v>
      </c>
      <c r="E168" s="2">
        <f>_xlfn.XLOOKUP(D168,统计表!D:D,统计表!L:L)</f>
        <v>8760</v>
      </c>
      <c r="F168" s="2" t="s">
        <v>4754</v>
      </c>
      <c r="H168" s="2" t="e">
        <f ca="1">_xlfn.XLOOKUP(G168,统计表!D:D,统计表!M:M)</f>
        <v>#NAME?</v>
      </c>
      <c r="I168" s="2" t="s">
        <v>4755</v>
      </c>
      <c r="J168" s="2" t="s">
        <v>1644</v>
      </c>
      <c r="K168" s="2">
        <f>_xlfn.XLOOKUP(J168,统计表!D:D,统计表!P:P)</f>
        <v>4380</v>
      </c>
      <c r="L168" s="2" t="s">
        <v>4756</v>
      </c>
      <c r="O168" s="2" t="s">
        <v>4760</v>
      </c>
      <c r="U168" s="2">
        <f>_xlfn.XLOOKUP(S168,统计表!D:D,统计表!V:V)</f>
        <v>0</v>
      </c>
      <c r="W168" s="2" t="str">
        <f t="shared" si="2"/>
        <v/>
      </c>
    </row>
    <row r="169" spans="1:23">
      <c r="A169" s="2" t="s">
        <v>806</v>
      </c>
      <c r="B169" s="2" t="e">
        <f ca="1">_xlfn.XLOOKUP(A169,统计表!D:D,统计表!R:R)</f>
        <v>#NAME?</v>
      </c>
      <c r="C169" s="2" t="s">
        <v>4753</v>
      </c>
      <c r="D169" s="2" t="s">
        <v>3363</v>
      </c>
      <c r="E169" s="2">
        <f>_xlfn.XLOOKUP(D169,统计表!D:D,统计表!L:L)</f>
        <v>8760</v>
      </c>
      <c r="F169" s="2" t="s">
        <v>4754</v>
      </c>
      <c r="H169" s="2" t="e">
        <f ca="1">_xlfn.XLOOKUP(G169,统计表!D:D,统计表!M:M)</f>
        <v>#NAME?</v>
      </c>
      <c r="I169" s="2" t="s">
        <v>4755</v>
      </c>
      <c r="J169" s="2" t="s">
        <v>1648</v>
      </c>
      <c r="K169" s="2">
        <f>_xlfn.XLOOKUP(J169,统计表!D:D,统计表!P:P)</f>
        <v>4380</v>
      </c>
      <c r="L169" s="2" t="s">
        <v>4756</v>
      </c>
      <c r="O169" s="2" t="s">
        <v>4760</v>
      </c>
      <c r="U169" s="2">
        <f>_xlfn.XLOOKUP(S169,统计表!D:D,统计表!V:V)</f>
        <v>0</v>
      </c>
      <c r="W169" s="2" t="str">
        <f t="shared" si="2"/>
        <v/>
      </c>
    </row>
    <row r="170" spans="1:23">
      <c r="A170" s="2" t="s">
        <v>806</v>
      </c>
      <c r="B170" s="2" t="e">
        <f ca="1">_xlfn.XLOOKUP(A170,统计表!D:D,统计表!R:R)</f>
        <v>#NAME?</v>
      </c>
      <c r="C170" s="2" t="s">
        <v>4753</v>
      </c>
      <c r="D170" s="2" t="s">
        <v>4341</v>
      </c>
      <c r="E170" s="2">
        <f>_xlfn.XLOOKUP(D170,统计表!D:D,统计表!L:L)</f>
        <v>8760</v>
      </c>
      <c r="F170" s="2" t="s">
        <v>4754</v>
      </c>
      <c r="H170" s="2" t="e">
        <f ca="1">_xlfn.XLOOKUP(G170,统计表!D:D,统计表!M:M)</f>
        <v>#NAME?</v>
      </c>
      <c r="I170" s="2" t="s">
        <v>4755</v>
      </c>
      <c r="J170" s="2" t="s">
        <v>1652</v>
      </c>
      <c r="K170" s="2">
        <f>_xlfn.XLOOKUP(J170,统计表!D:D,统计表!P:P)</f>
        <v>8760</v>
      </c>
      <c r="L170" s="2" t="s">
        <v>4756</v>
      </c>
      <c r="O170" s="2" t="s">
        <v>4760</v>
      </c>
      <c r="U170" s="2">
        <f>_xlfn.XLOOKUP(S170,统计表!D:D,统计表!V:V)</f>
        <v>0</v>
      </c>
      <c r="W170" s="2" t="str">
        <f t="shared" si="2"/>
        <v/>
      </c>
    </row>
    <row r="171" spans="1:23">
      <c r="A171" s="2" t="s">
        <v>811</v>
      </c>
      <c r="B171" s="2" t="e">
        <f ca="1">_xlfn.XLOOKUP(A171,统计表!D:D,统计表!R:R)</f>
        <v>#NAME?</v>
      </c>
      <c r="C171" s="2" t="s">
        <v>4753</v>
      </c>
      <c r="D171" s="2" t="s">
        <v>4056</v>
      </c>
      <c r="E171" s="2">
        <f>_xlfn.XLOOKUP(D171,统计表!D:D,统计表!L:L)</f>
        <v>8760</v>
      </c>
      <c r="F171" s="2" t="s">
        <v>4754</v>
      </c>
      <c r="H171" s="2" t="e">
        <f ca="1">_xlfn.XLOOKUP(G171,统计表!D:D,统计表!M:M)</f>
        <v>#NAME?</v>
      </c>
      <c r="I171" s="2" t="s">
        <v>4755</v>
      </c>
      <c r="J171" s="2" t="s">
        <v>1652</v>
      </c>
      <c r="K171" s="2">
        <f>_xlfn.XLOOKUP(J171,统计表!D:D,统计表!P:P)</f>
        <v>8760</v>
      </c>
      <c r="L171" s="2" t="s">
        <v>4756</v>
      </c>
      <c r="O171" s="2" t="s">
        <v>4760</v>
      </c>
      <c r="U171" s="2">
        <f>_xlfn.XLOOKUP(S171,统计表!D:D,统计表!V:V)</f>
        <v>0</v>
      </c>
      <c r="W171" s="2" t="str">
        <f t="shared" si="2"/>
        <v/>
      </c>
    </row>
    <row r="172" spans="1:23">
      <c r="A172" s="2" t="s">
        <v>811</v>
      </c>
      <c r="B172" s="2" t="e">
        <f ca="1">_xlfn.XLOOKUP(A172,统计表!D:D,统计表!R:R)</f>
        <v>#NAME?</v>
      </c>
      <c r="C172" s="2" t="s">
        <v>4753</v>
      </c>
      <c r="E172" s="2">
        <f>_xlfn.XLOOKUP(D172,统计表!D:D,统计表!L:L)</f>
        <v>0</v>
      </c>
      <c r="F172" s="2" t="s">
        <v>4754</v>
      </c>
      <c r="H172" s="2" t="e">
        <f ca="1">_xlfn.XLOOKUP(G172,统计表!D:D,统计表!M:M)</f>
        <v>#NAME?</v>
      </c>
      <c r="I172" s="2" t="s">
        <v>4755</v>
      </c>
      <c r="J172" s="2" t="s">
        <v>1656</v>
      </c>
      <c r="K172" s="2">
        <f>_xlfn.XLOOKUP(J172,统计表!D:D,统计表!P:P)</f>
        <v>4500</v>
      </c>
      <c r="L172" s="2" t="s">
        <v>4756</v>
      </c>
      <c r="O172" s="2" t="s">
        <v>4760</v>
      </c>
      <c r="U172" s="2">
        <f>_xlfn.XLOOKUP(S172,统计表!D:D,统计表!V:V)</f>
        <v>0</v>
      </c>
      <c r="W172" s="2" t="str">
        <f t="shared" si="2"/>
        <v/>
      </c>
    </row>
    <row r="173" spans="1:23">
      <c r="A173" s="2" t="s">
        <v>816</v>
      </c>
      <c r="B173" s="2" t="e">
        <f ca="1">_xlfn.XLOOKUP(A173,统计表!D:D,统计表!R:R)</f>
        <v>#NAME?</v>
      </c>
      <c r="C173" s="2" t="s">
        <v>4753</v>
      </c>
      <c r="E173" s="2">
        <f>_xlfn.XLOOKUP(D173,统计表!D:D,统计表!L:L)</f>
        <v>0</v>
      </c>
      <c r="F173" s="2" t="s">
        <v>4754</v>
      </c>
      <c r="H173" s="2" t="e">
        <f ca="1">_xlfn.XLOOKUP(G173,统计表!D:D,统计表!M:M)</f>
        <v>#NAME?</v>
      </c>
      <c r="I173" s="2" t="s">
        <v>4755</v>
      </c>
      <c r="J173" s="2" t="s">
        <v>1661</v>
      </c>
      <c r="K173" s="2">
        <f>_xlfn.XLOOKUP(J173,统计表!D:D,统计表!P:P)</f>
        <v>4500</v>
      </c>
      <c r="L173" s="2" t="s">
        <v>4756</v>
      </c>
      <c r="O173" s="2" t="s">
        <v>4760</v>
      </c>
      <c r="U173" s="2">
        <f>_xlfn.XLOOKUP(S173,统计表!D:D,统计表!V:V)</f>
        <v>0</v>
      </c>
      <c r="W173" s="2" t="str">
        <f t="shared" si="2"/>
        <v/>
      </c>
    </row>
    <row r="174" spans="1:23">
      <c r="A174" s="2" t="s">
        <v>820</v>
      </c>
      <c r="B174" s="2" t="e">
        <f ca="1">_xlfn.XLOOKUP(A174,统计表!D:D,统计表!R:R)</f>
        <v>#NAME?</v>
      </c>
      <c r="C174" s="2" t="s">
        <v>4753</v>
      </c>
      <c r="E174" s="2">
        <f>_xlfn.XLOOKUP(D174,统计表!D:D,统计表!L:L)</f>
        <v>0</v>
      </c>
      <c r="F174" s="2" t="s">
        <v>4754</v>
      </c>
      <c r="H174" s="2" t="e">
        <f ca="1">_xlfn.XLOOKUP(G174,统计表!D:D,统计表!M:M)</f>
        <v>#NAME?</v>
      </c>
      <c r="I174" s="2" t="s">
        <v>4755</v>
      </c>
      <c r="J174" s="2" t="s">
        <v>1687</v>
      </c>
      <c r="K174" s="2">
        <f>_xlfn.XLOOKUP(J174,统计表!D:D,统计表!P:P)</f>
        <v>4380</v>
      </c>
      <c r="L174" s="2" t="s">
        <v>4756</v>
      </c>
      <c r="O174" s="2" t="s">
        <v>4760</v>
      </c>
      <c r="U174" s="2">
        <f>_xlfn.XLOOKUP(S174,统计表!D:D,统计表!V:V)</f>
        <v>0</v>
      </c>
      <c r="W174" s="2" t="str">
        <f t="shared" si="2"/>
        <v/>
      </c>
    </row>
    <row r="175" spans="1:23">
      <c r="A175" s="2" t="s">
        <v>820</v>
      </c>
      <c r="B175" s="2" t="e">
        <f ca="1">_xlfn.XLOOKUP(A175,统计表!D:D,统计表!R:R)</f>
        <v>#NAME?</v>
      </c>
      <c r="C175" s="2" t="s">
        <v>4753</v>
      </c>
      <c r="E175" s="2">
        <f>_xlfn.XLOOKUP(D175,统计表!D:D,统计表!L:L)</f>
        <v>0</v>
      </c>
      <c r="F175" s="2" t="s">
        <v>4754</v>
      </c>
      <c r="H175" s="2" t="e">
        <f ca="1">_xlfn.XLOOKUP(G175,统计表!D:D,统计表!M:M)</f>
        <v>#NAME?</v>
      </c>
      <c r="I175" s="2" t="s">
        <v>4755</v>
      </c>
      <c r="J175" s="2" t="s">
        <v>1692</v>
      </c>
      <c r="K175" s="2">
        <f>_xlfn.XLOOKUP(J175,统计表!D:D,统计表!P:P)</f>
        <v>4380</v>
      </c>
      <c r="L175" s="2" t="s">
        <v>4756</v>
      </c>
      <c r="O175" s="2" t="s">
        <v>4760</v>
      </c>
      <c r="U175" s="2">
        <f>_xlfn.XLOOKUP(S175,统计表!D:D,统计表!V:V)</f>
        <v>0</v>
      </c>
      <c r="W175" s="2" t="str">
        <f t="shared" si="2"/>
        <v/>
      </c>
    </row>
    <row r="176" spans="1:23">
      <c r="A176" s="2" t="s">
        <v>824</v>
      </c>
      <c r="B176" s="2" t="e">
        <f ca="1">_xlfn.XLOOKUP(A176,统计表!D:D,统计表!R:R)</f>
        <v>#NAME?</v>
      </c>
      <c r="C176" s="2" t="s">
        <v>4753</v>
      </c>
      <c r="E176" s="2">
        <f>_xlfn.XLOOKUP(D176,统计表!D:D,统计表!L:L)</f>
        <v>0</v>
      </c>
      <c r="F176" s="2" t="s">
        <v>4754</v>
      </c>
      <c r="H176" s="2" t="e">
        <f ca="1">_xlfn.XLOOKUP(G176,统计表!D:D,统计表!M:M)</f>
        <v>#NAME?</v>
      </c>
      <c r="I176" s="2" t="s">
        <v>4755</v>
      </c>
      <c r="J176" s="2" t="s">
        <v>1696</v>
      </c>
      <c r="K176" s="2">
        <f>_xlfn.XLOOKUP(J176,统计表!D:D,统计表!P:P)</f>
        <v>4380</v>
      </c>
      <c r="L176" s="2" t="s">
        <v>4756</v>
      </c>
      <c r="O176" s="2" t="s">
        <v>4760</v>
      </c>
      <c r="U176" s="2">
        <f>_xlfn.XLOOKUP(S176,统计表!D:D,统计表!V:V)</f>
        <v>0</v>
      </c>
      <c r="W176" s="2" t="str">
        <f t="shared" si="2"/>
        <v/>
      </c>
    </row>
    <row r="177" spans="1:23">
      <c r="A177" s="2" t="s">
        <v>828</v>
      </c>
      <c r="B177" s="2" t="e">
        <f ca="1">_xlfn.XLOOKUP(A177,统计表!D:D,统计表!R:R)</f>
        <v>#NAME?</v>
      </c>
      <c r="C177" s="2" t="s">
        <v>4753</v>
      </c>
      <c r="E177" s="2">
        <f>_xlfn.XLOOKUP(D177,统计表!D:D,统计表!L:L)</f>
        <v>0</v>
      </c>
      <c r="F177" s="2" t="s">
        <v>4754</v>
      </c>
      <c r="H177" s="2" t="e">
        <f ca="1">_xlfn.XLOOKUP(G177,统计表!D:D,统计表!M:M)</f>
        <v>#NAME?</v>
      </c>
      <c r="I177" s="2" t="s">
        <v>4755</v>
      </c>
      <c r="J177" s="2" t="s">
        <v>1714</v>
      </c>
      <c r="K177" s="2">
        <f>_xlfn.XLOOKUP(J177,统计表!D:D,统计表!P:P)</f>
        <v>4380</v>
      </c>
      <c r="L177" s="2" t="s">
        <v>4756</v>
      </c>
      <c r="O177" s="2" t="s">
        <v>4760</v>
      </c>
      <c r="U177" s="2">
        <f>_xlfn.XLOOKUP(S177,统计表!D:D,统计表!V:V)</f>
        <v>0</v>
      </c>
      <c r="W177" s="2" t="str">
        <f t="shared" si="2"/>
        <v/>
      </c>
    </row>
    <row r="178" spans="1:23">
      <c r="A178" s="2" t="s">
        <v>832</v>
      </c>
      <c r="B178" s="2" t="e">
        <f ca="1">_xlfn.XLOOKUP(A178,统计表!D:D,统计表!R:R)</f>
        <v>#NAME?</v>
      </c>
      <c r="C178" s="2" t="s">
        <v>4753</v>
      </c>
      <c r="E178" s="2">
        <f>_xlfn.XLOOKUP(D178,统计表!D:D,统计表!L:L)</f>
        <v>0</v>
      </c>
      <c r="F178" s="2" t="s">
        <v>4754</v>
      </c>
      <c r="H178" s="2" t="e">
        <f ca="1">_xlfn.XLOOKUP(G178,统计表!D:D,统计表!M:M)</f>
        <v>#NAME?</v>
      </c>
      <c r="I178" s="2" t="s">
        <v>4755</v>
      </c>
      <c r="J178" s="2" t="s">
        <v>1723</v>
      </c>
      <c r="K178" s="2">
        <f>_xlfn.XLOOKUP(J178,统计表!D:D,统计表!P:P)</f>
        <v>8830</v>
      </c>
      <c r="L178" s="2" t="s">
        <v>4756</v>
      </c>
      <c r="O178" s="2" t="s">
        <v>4760</v>
      </c>
      <c r="U178" s="2">
        <f>_xlfn.XLOOKUP(S178,统计表!D:D,统计表!V:V)</f>
        <v>0</v>
      </c>
      <c r="W178" s="2" t="str">
        <f t="shared" si="2"/>
        <v/>
      </c>
    </row>
    <row r="179" spans="1:23">
      <c r="A179" s="2" t="s">
        <v>840</v>
      </c>
      <c r="B179" s="2" t="e">
        <f ca="1">_xlfn.XLOOKUP(A179,统计表!D:D,统计表!R:R)</f>
        <v>#NAME?</v>
      </c>
      <c r="C179" s="2" t="s">
        <v>4753</v>
      </c>
      <c r="E179" s="2">
        <f>_xlfn.XLOOKUP(D179,统计表!D:D,统计表!L:L)</f>
        <v>0</v>
      </c>
      <c r="F179" s="2" t="s">
        <v>4754</v>
      </c>
      <c r="H179" s="2" t="e">
        <f ca="1">_xlfn.XLOOKUP(G179,统计表!D:D,统计表!M:M)</f>
        <v>#NAME?</v>
      </c>
      <c r="I179" s="2" t="s">
        <v>4755</v>
      </c>
      <c r="J179" s="2" t="s">
        <v>1723</v>
      </c>
      <c r="K179" s="2">
        <f>_xlfn.XLOOKUP(J179,统计表!D:D,统计表!P:P)</f>
        <v>8830</v>
      </c>
      <c r="L179" s="2" t="s">
        <v>4756</v>
      </c>
      <c r="O179" s="2" t="s">
        <v>4760</v>
      </c>
      <c r="U179" s="2">
        <f>_xlfn.XLOOKUP(S179,统计表!D:D,统计表!V:V)</f>
        <v>0</v>
      </c>
      <c r="W179" s="2" t="str">
        <f t="shared" si="2"/>
        <v/>
      </c>
    </row>
    <row r="180" spans="1:23">
      <c r="A180" s="2" t="s">
        <v>840</v>
      </c>
      <c r="B180" s="2" t="e">
        <f ca="1">_xlfn.XLOOKUP(A180,统计表!D:D,统计表!R:R)</f>
        <v>#NAME?</v>
      </c>
      <c r="C180" s="2" t="s">
        <v>4753</v>
      </c>
      <c r="E180" s="2">
        <f>_xlfn.XLOOKUP(D180,统计表!D:D,统计表!L:L)</f>
        <v>0</v>
      </c>
      <c r="F180" s="2" t="s">
        <v>4754</v>
      </c>
      <c r="H180" s="2" t="e">
        <f ca="1">_xlfn.XLOOKUP(G180,统计表!D:D,统计表!M:M)</f>
        <v>#NAME?</v>
      </c>
      <c r="I180" s="2" t="s">
        <v>4755</v>
      </c>
      <c r="J180" s="2" t="s">
        <v>1740</v>
      </c>
      <c r="K180" s="2">
        <f>_xlfn.XLOOKUP(J180,统计表!D:D,统计表!P:P)</f>
        <v>4415</v>
      </c>
      <c r="L180" s="2" t="s">
        <v>4756</v>
      </c>
      <c r="O180" s="2" t="s">
        <v>4760</v>
      </c>
      <c r="U180" s="2">
        <f>_xlfn.XLOOKUP(S180,统计表!D:D,统计表!V:V)</f>
        <v>0</v>
      </c>
      <c r="W180" s="2" t="str">
        <f t="shared" si="2"/>
        <v/>
      </c>
    </row>
    <row r="181" spans="1:23">
      <c r="A181" s="2" t="s">
        <v>844</v>
      </c>
      <c r="B181" s="2" t="e">
        <f ca="1">_xlfn.XLOOKUP(A181,统计表!D:D,统计表!R:R)</f>
        <v>#NAME?</v>
      </c>
      <c r="C181" s="2" t="s">
        <v>4753</v>
      </c>
      <c r="E181" s="2">
        <f>_xlfn.XLOOKUP(D181,统计表!D:D,统计表!L:L)</f>
        <v>0</v>
      </c>
      <c r="F181" s="2" t="s">
        <v>4754</v>
      </c>
      <c r="H181" s="2" t="e">
        <f ca="1">_xlfn.XLOOKUP(G181,统计表!D:D,统计表!M:M)</f>
        <v>#NAME?</v>
      </c>
      <c r="I181" s="2" t="s">
        <v>4755</v>
      </c>
      <c r="J181" s="2" t="s">
        <v>1748</v>
      </c>
      <c r="K181" s="2">
        <f>_xlfn.XLOOKUP(J181,统计表!D:D,统计表!P:P)</f>
        <v>4295</v>
      </c>
      <c r="L181" s="2" t="s">
        <v>4756</v>
      </c>
      <c r="O181" s="2" t="s">
        <v>4760</v>
      </c>
      <c r="U181" s="2">
        <f>_xlfn.XLOOKUP(S181,统计表!D:D,统计表!V:V)</f>
        <v>0</v>
      </c>
      <c r="W181" s="2" t="str">
        <f t="shared" si="2"/>
        <v/>
      </c>
    </row>
    <row r="182" spans="1:23">
      <c r="A182" s="2" t="s">
        <v>844</v>
      </c>
      <c r="B182" s="2" t="e">
        <f ca="1">_xlfn.XLOOKUP(A182,统计表!D:D,统计表!R:R)</f>
        <v>#NAME?</v>
      </c>
      <c r="C182" s="2" t="s">
        <v>4753</v>
      </c>
      <c r="E182" s="2">
        <f>_xlfn.XLOOKUP(D182,统计表!D:D,统计表!L:L)</f>
        <v>0</v>
      </c>
      <c r="F182" s="2" t="s">
        <v>4754</v>
      </c>
      <c r="H182" s="2" t="e">
        <f ca="1">_xlfn.XLOOKUP(G182,统计表!D:D,统计表!M:M)</f>
        <v>#NAME?</v>
      </c>
      <c r="I182" s="2" t="s">
        <v>4755</v>
      </c>
      <c r="J182" s="2" t="s">
        <v>1752</v>
      </c>
      <c r="K182" s="2">
        <f>_xlfn.XLOOKUP(J182,统计表!D:D,统计表!P:P)</f>
        <v>8370</v>
      </c>
      <c r="L182" s="2" t="s">
        <v>4756</v>
      </c>
      <c r="O182" s="2" t="s">
        <v>4760</v>
      </c>
      <c r="U182" s="2">
        <f>_xlfn.XLOOKUP(S182,统计表!D:D,统计表!V:V)</f>
        <v>0</v>
      </c>
      <c r="W182" s="2" t="str">
        <f t="shared" si="2"/>
        <v/>
      </c>
    </row>
    <row r="183" spans="1:23">
      <c r="A183" s="2" t="s">
        <v>848</v>
      </c>
      <c r="B183" s="2" t="e">
        <f ca="1">_xlfn.XLOOKUP(A183,统计表!D:D,统计表!R:R)</f>
        <v>#NAME?</v>
      </c>
      <c r="C183" s="2" t="s">
        <v>4753</v>
      </c>
      <c r="E183" s="2">
        <f>_xlfn.XLOOKUP(D183,统计表!D:D,统计表!L:L)</f>
        <v>0</v>
      </c>
      <c r="F183" s="2" t="s">
        <v>4754</v>
      </c>
      <c r="H183" s="2" t="e">
        <f ca="1">_xlfn.XLOOKUP(G183,统计表!D:D,统计表!M:M)</f>
        <v>#NAME?</v>
      </c>
      <c r="I183" s="2" t="s">
        <v>4755</v>
      </c>
      <c r="J183" s="2" t="s">
        <v>1752</v>
      </c>
      <c r="K183" s="2">
        <f>_xlfn.XLOOKUP(J183,统计表!D:D,统计表!P:P)</f>
        <v>8370</v>
      </c>
      <c r="L183" s="2" t="s">
        <v>4756</v>
      </c>
      <c r="O183" s="2" t="s">
        <v>4760</v>
      </c>
      <c r="U183" s="2">
        <f>_xlfn.XLOOKUP(S183,统计表!D:D,统计表!V:V)</f>
        <v>0</v>
      </c>
      <c r="W183" s="2" t="str">
        <f t="shared" si="2"/>
        <v/>
      </c>
    </row>
    <row r="184" spans="1:23">
      <c r="A184" s="2" t="s">
        <v>852</v>
      </c>
      <c r="B184" s="2" t="e">
        <f ca="1">_xlfn.XLOOKUP(A184,统计表!D:D,统计表!R:R)</f>
        <v>#NAME?</v>
      </c>
      <c r="C184" s="2" t="s">
        <v>4753</v>
      </c>
      <c r="E184" s="2">
        <f>_xlfn.XLOOKUP(D184,统计表!D:D,统计表!L:L)</f>
        <v>0</v>
      </c>
      <c r="F184" s="2" t="s">
        <v>4754</v>
      </c>
      <c r="H184" s="2" t="e">
        <f ca="1">_xlfn.XLOOKUP(G184,统计表!D:D,统计表!M:M)</f>
        <v>#NAME?</v>
      </c>
      <c r="I184" s="2" t="s">
        <v>4755</v>
      </c>
      <c r="J184" s="2" t="s">
        <v>1756</v>
      </c>
      <c r="K184" s="2">
        <f>_xlfn.XLOOKUP(J184,统计表!D:D,统计表!P:P)</f>
        <v>4295</v>
      </c>
      <c r="L184" s="2" t="s">
        <v>4756</v>
      </c>
      <c r="O184" s="2" t="s">
        <v>4760</v>
      </c>
      <c r="U184" s="2">
        <f>_xlfn.XLOOKUP(S184,统计表!D:D,统计表!V:V)</f>
        <v>0</v>
      </c>
      <c r="W184" s="2" t="str">
        <f t="shared" si="2"/>
        <v/>
      </c>
    </row>
    <row r="185" spans="1:23">
      <c r="A185" s="2" t="s">
        <v>852</v>
      </c>
      <c r="B185" s="2" t="e">
        <f ca="1">_xlfn.XLOOKUP(A185,统计表!D:D,统计表!R:R)</f>
        <v>#NAME?</v>
      </c>
      <c r="C185" s="2" t="s">
        <v>4753</v>
      </c>
      <c r="E185" s="2">
        <f>_xlfn.XLOOKUP(D185,统计表!D:D,统计表!L:L)</f>
        <v>0</v>
      </c>
      <c r="F185" s="2" t="s">
        <v>4754</v>
      </c>
      <c r="H185" s="2" t="e">
        <f ca="1">_xlfn.XLOOKUP(G185,统计表!D:D,统计表!M:M)</f>
        <v>#NAME?</v>
      </c>
      <c r="I185" s="2" t="s">
        <v>4755</v>
      </c>
      <c r="J185" s="2" t="s">
        <v>1768</v>
      </c>
      <c r="K185" s="2">
        <f>_xlfn.XLOOKUP(J185,统计表!D:D,统计表!P:P)</f>
        <v>4295</v>
      </c>
      <c r="L185" s="2" t="s">
        <v>4756</v>
      </c>
      <c r="O185" s="2" t="s">
        <v>4760</v>
      </c>
      <c r="U185" s="2">
        <f>_xlfn.XLOOKUP(S185,统计表!D:D,统计表!V:V)</f>
        <v>0</v>
      </c>
      <c r="W185" s="2" t="str">
        <f t="shared" si="2"/>
        <v/>
      </c>
    </row>
    <row r="186" spans="1:23">
      <c r="A186" s="2" t="s">
        <v>860</v>
      </c>
      <c r="B186" s="2" t="e">
        <f ca="1">_xlfn.XLOOKUP(A186,统计表!D:D,统计表!R:R)</f>
        <v>#NAME?</v>
      </c>
      <c r="C186" s="2" t="s">
        <v>4753</v>
      </c>
      <c r="E186" s="2">
        <f>_xlfn.XLOOKUP(D186,统计表!D:D,统计表!L:L)</f>
        <v>0</v>
      </c>
      <c r="F186" s="2" t="s">
        <v>4754</v>
      </c>
      <c r="H186" s="2" t="e">
        <f ca="1">_xlfn.XLOOKUP(G186,统计表!D:D,统计表!M:M)</f>
        <v>#NAME?</v>
      </c>
      <c r="I186" s="2" t="s">
        <v>4755</v>
      </c>
      <c r="J186" s="2" t="s">
        <v>1780</v>
      </c>
      <c r="K186" s="2">
        <f>_xlfn.XLOOKUP(J186,统计表!D:D,统计表!P:P)</f>
        <v>4535</v>
      </c>
      <c r="L186" s="2" t="s">
        <v>4756</v>
      </c>
      <c r="O186" s="2" t="s">
        <v>4760</v>
      </c>
      <c r="U186" s="2">
        <f>_xlfn.XLOOKUP(S186,统计表!D:D,统计表!V:V)</f>
        <v>0</v>
      </c>
      <c r="W186" s="2" t="str">
        <f t="shared" si="2"/>
        <v/>
      </c>
    </row>
    <row r="187" spans="1:23">
      <c r="A187" s="2" t="s">
        <v>860</v>
      </c>
      <c r="B187" s="2" t="e">
        <f ca="1">_xlfn.XLOOKUP(A187,统计表!D:D,统计表!R:R)</f>
        <v>#NAME?</v>
      </c>
      <c r="C187" s="2" t="s">
        <v>4753</v>
      </c>
      <c r="E187" s="2">
        <f>_xlfn.XLOOKUP(D187,统计表!D:D,统计表!L:L)</f>
        <v>0</v>
      </c>
      <c r="F187" s="2" t="s">
        <v>4754</v>
      </c>
      <c r="H187" s="2" t="e">
        <f ca="1">_xlfn.XLOOKUP(G187,统计表!D:D,统计表!M:M)</f>
        <v>#NAME?</v>
      </c>
      <c r="I187" s="2" t="s">
        <v>4755</v>
      </c>
      <c r="J187" s="2" t="s">
        <v>1793</v>
      </c>
      <c r="K187" s="2">
        <f>_xlfn.XLOOKUP(J187,统计表!D:D,统计表!P:P)</f>
        <v>5175</v>
      </c>
      <c r="L187" s="2" t="s">
        <v>4756</v>
      </c>
      <c r="O187" s="2" t="s">
        <v>4760</v>
      </c>
      <c r="U187" s="2">
        <f>_xlfn.XLOOKUP(S187,统计表!D:D,统计表!V:V)</f>
        <v>0</v>
      </c>
      <c r="W187" s="2" t="str">
        <f t="shared" si="2"/>
        <v/>
      </c>
    </row>
    <row r="188" spans="1:23">
      <c r="A188" s="2" t="s">
        <v>868</v>
      </c>
      <c r="B188" s="2" t="e">
        <f ca="1">_xlfn.XLOOKUP(A188,统计表!D:D,统计表!R:R)</f>
        <v>#NAME?</v>
      </c>
      <c r="C188" s="2" t="s">
        <v>4753</v>
      </c>
      <c r="E188" s="2">
        <f>_xlfn.XLOOKUP(D188,统计表!D:D,统计表!L:L)</f>
        <v>0</v>
      </c>
      <c r="F188" s="2" t="s">
        <v>4754</v>
      </c>
      <c r="H188" s="2" t="e">
        <f ca="1">_xlfn.XLOOKUP(G188,统计表!D:D,统计表!M:M)</f>
        <v>#NAME?</v>
      </c>
      <c r="I188" s="2" t="s">
        <v>4755</v>
      </c>
      <c r="J188" s="2" t="s">
        <v>1814</v>
      </c>
      <c r="K188" s="2">
        <f>_xlfn.XLOOKUP(J188,统计表!D:D,统计表!P:P)</f>
        <v>3595</v>
      </c>
      <c r="L188" s="2" t="s">
        <v>4756</v>
      </c>
      <c r="O188" s="2" t="s">
        <v>4760</v>
      </c>
      <c r="U188" s="2">
        <f>_xlfn.XLOOKUP(S188,统计表!D:D,统计表!V:V)</f>
        <v>0</v>
      </c>
      <c r="W188" s="2" t="str">
        <f t="shared" si="2"/>
        <v/>
      </c>
    </row>
    <row r="189" spans="1:23">
      <c r="A189" s="2" t="s">
        <v>872</v>
      </c>
      <c r="B189" s="2" t="e">
        <f ca="1">_xlfn.XLOOKUP(A189,统计表!D:D,统计表!R:R)</f>
        <v>#NAME?</v>
      </c>
      <c r="C189" s="2" t="s">
        <v>4753</v>
      </c>
      <c r="E189" s="2">
        <f>_xlfn.XLOOKUP(D189,统计表!D:D,统计表!L:L)</f>
        <v>0</v>
      </c>
      <c r="F189" s="2" t="s">
        <v>4754</v>
      </c>
      <c r="H189" s="2" t="e">
        <f ca="1">_xlfn.XLOOKUP(G189,统计表!D:D,统计表!M:M)</f>
        <v>#NAME?</v>
      </c>
      <c r="I189" s="2" t="s">
        <v>4755</v>
      </c>
      <c r="J189" s="2" t="s">
        <v>1818</v>
      </c>
      <c r="K189" s="2">
        <f>_xlfn.XLOOKUP(J189,统计表!D:D,统计表!P:P)</f>
        <v>17180</v>
      </c>
      <c r="L189" s="2" t="s">
        <v>4756</v>
      </c>
      <c r="O189" s="2" t="s">
        <v>4760</v>
      </c>
      <c r="U189" s="2">
        <f>_xlfn.XLOOKUP(S189,统计表!D:D,统计表!V:V)</f>
        <v>0</v>
      </c>
      <c r="W189" s="2" t="str">
        <f t="shared" si="2"/>
        <v/>
      </c>
    </row>
    <row r="190" spans="1:23">
      <c r="A190" s="2" t="s">
        <v>872</v>
      </c>
      <c r="B190" s="2" t="e">
        <f ca="1">_xlfn.XLOOKUP(A190,统计表!D:D,统计表!R:R)</f>
        <v>#NAME?</v>
      </c>
      <c r="C190" s="2" t="s">
        <v>4753</v>
      </c>
      <c r="E190" s="2">
        <f>_xlfn.XLOOKUP(D190,统计表!D:D,统计表!L:L)</f>
        <v>0</v>
      </c>
      <c r="F190" s="2" t="s">
        <v>4754</v>
      </c>
      <c r="H190" s="2" t="e">
        <f ca="1">_xlfn.XLOOKUP(G190,统计表!D:D,统计表!M:M)</f>
        <v>#NAME?</v>
      </c>
      <c r="I190" s="2" t="s">
        <v>4755</v>
      </c>
      <c r="J190" s="2" t="s">
        <v>1818</v>
      </c>
      <c r="K190" s="2">
        <f>_xlfn.XLOOKUP(J190,统计表!D:D,统计表!P:P)</f>
        <v>17180</v>
      </c>
      <c r="L190" s="2" t="s">
        <v>4756</v>
      </c>
      <c r="O190" s="2" t="s">
        <v>4760</v>
      </c>
      <c r="U190" s="2">
        <f>_xlfn.XLOOKUP(S190,统计表!D:D,统计表!V:V)</f>
        <v>0</v>
      </c>
      <c r="W190" s="2" t="str">
        <f t="shared" si="2"/>
        <v/>
      </c>
    </row>
    <row r="191" spans="1:23">
      <c r="A191" s="2" t="s">
        <v>876</v>
      </c>
      <c r="B191" s="2" t="e">
        <f ca="1">_xlfn.XLOOKUP(A191,统计表!D:D,统计表!R:R)</f>
        <v>#NAME?</v>
      </c>
      <c r="C191" s="2" t="s">
        <v>4753</v>
      </c>
      <c r="E191" s="2">
        <f>_xlfn.XLOOKUP(D191,统计表!D:D,统计表!L:L)</f>
        <v>0</v>
      </c>
      <c r="F191" s="2" t="s">
        <v>4754</v>
      </c>
      <c r="H191" s="2" t="e">
        <f ca="1">_xlfn.XLOOKUP(G191,统计表!D:D,统计表!M:M)</f>
        <v>#NAME?</v>
      </c>
      <c r="I191" s="2" t="s">
        <v>4755</v>
      </c>
      <c r="J191" s="2" t="s">
        <v>1818</v>
      </c>
      <c r="K191" s="2">
        <f>_xlfn.XLOOKUP(J191,统计表!D:D,统计表!P:P)</f>
        <v>17180</v>
      </c>
      <c r="L191" s="2" t="s">
        <v>4756</v>
      </c>
      <c r="O191" s="2" t="s">
        <v>4760</v>
      </c>
      <c r="U191" s="2">
        <f>_xlfn.XLOOKUP(S191,统计表!D:D,统计表!V:V)</f>
        <v>0</v>
      </c>
      <c r="W191" s="2" t="str">
        <f t="shared" si="2"/>
        <v/>
      </c>
    </row>
    <row r="192" spans="1:23">
      <c r="A192" s="2" t="s">
        <v>876</v>
      </c>
      <c r="B192" s="2" t="e">
        <f ca="1">_xlfn.XLOOKUP(A192,统计表!D:D,统计表!R:R)</f>
        <v>#NAME?</v>
      </c>
      <c r="C192" s="2" t="s">
        <v>4753</v>
      </c>
      <c r="E192" s="2">
        <f>_xlfn.XLOOKUP(D192,统计表!D:D,统计表!L:L)</f>
        <v>0</v>
      </c>
      <c r="F192" s="2" t="s">
        <v>4754</v>
      </c>
      <c r="H192" s="2" t="e">
        <f ca="1">_xlfn.XLOOKUP(G192,统计表!D:D,统计表!M:M)</f>
        <v>#NAME?</v>
      </c>
      <c r="I192" s="2" t="s">
        <v>4755</v>
      </c>
      <c r="J192" s="2" t="s">
        <v>1818</v>
      </c>
      <c r="K192" s="2">
        <f>_xlfn.XLOOKUP(J192,统计表!D:D,统计表!P:P)</f>
        <v>17180</v>
      </c>
      <c r="L192" s="2" t="s">
        <v>4756</v>
      </c>
      <c r="O192" s="2" t="s">
        <v>4760</v>
      </c>
      <c r="U192" s="2">
        <f>_xlfn.XLOOKUP(S192,统计表!D:D,统计表!V:V)</f>
        <v>0</v>
      </c>
      <c r="W192" s="2" t="str">
        <f t="shared" si="2"/>
        <v/>
      </c>
    </row>
    <row r="193" spans="1:23">
      <c r="A193" s="2" t="s">
        <v>895</v>
      </c>
      <c r="B193" s="2" t="e">
        <f ca="1">_xlfn.XLOOKUP(A193,统计表!D:D,统计表!R:R)</f>
        <v>#NAME?</v>
      </c>
      <c r="C193" s="2" t="s">
        <v>4753</v>
      </c>
      <c r="E193" s="2">
        <f>_xlfn.XLOOKUP(D193,统计表!D:D,统计表!L:L)</f>
        <v>0</v>
      </c>
      <c r="F193" s="2" t="s">
        <v>4754</v>
      </c>
      <c r="H193" s="2" t="e">
        <f ca="1">_xlfn.XLOOKUP(G193,统计表!D:D,统计表!M:M)</f>
        <v>#NAME?</v>
      </c>
      <c r="I193" s="2" t="s">
        <v>4755</v>
      </c>
      <c r="J193" s="2" t="s">
        <v>1839</v>
      </c>
      <c r="K193" s="2">
        <f>_xlfn.XLOOKUP(J193,统计表!D:D,统计表!P:P)</f>
        <v>9830</v>
      </c>
      <c r="L193" s="2" t="s">
        <v>4756</v>
      </c>
      <c r="O193" s="2" t="s">
        <v>4760</v>
      </c>
      <c r="U193" s="2">
        <f>_xlfn.XLOOKUP(S193,统计表!D:D,统计表!V:V)</f>
        <v>0</v>
      </c>
      <c r="W193" s="2" t="str">
        <f t="shared" si="2"/>
        <v/>
      </c>
    </row>
    <row r="194" spans="1:23">
      <c r="A194" s="2" t="s">
        <v>905</v>
      </c>
      <c r="B194" s="2" t="e">
        <f ca="1">_xlfn.XLOOKUP(A194,统计表!D:D,统计表!R:R)</f>
        <v>#NAME?</v>
      </c>
      <c r="C194" s="2" t="s">
        <v>4753</v>
      </c>
      <c r="E194" s="2">
        <f>_xlfn.XLOOKUP(D194,统计表!D:D,统计表!L:L)</f>
        <v>0</v>
      </c>
      <c r="F194" s="2" t="s">
        <v>4754</v>
      </c>
      <c r="H194" s="2" t="e">
        <f ca="1">_xlfn.XLOOKUP(G194,统计表!D:D,统计表!M:M)</f>
        <v>#NAME?</v>
      </c>
      <c r="I194" s="2" t="s">
        <v>4755</v>
      </c>
      <c r="J194" s="2" t="s">
        <v>1839</v>
      </c>
      <c r="K194" s="2">
        <f>_xlfn.XLOOKUP(J194,统计表!D:D,统计表!P:P)</f>
        <v>9830</v>
      </c>
      <c r="L194" s="2" t="s">
        <v>4756</v>
      </c>
      <c r="O194" s="2" t="s">
        <v>4760</v>
      </c>
      <c r="U194" s="2">
        <f>_xlfn.XLOOKUP(S194,统计表!D:D,统计表!V:V)</f>
        <v>0</v>
      </c>
      <c r="W194" s="2" t="str">
        <f t="shared" si="2"/>
        <v/>
      </c>
    </row>
    <row r="195" spans="1:23">
      <c r="A195" s="2" t="s">
        <v>905</v>
      </c>
      <c r="B195" s="2" t="e">
        <f ca="1">_xlfn.XLOOKUP(A195,统计表!D:D,统计表!R:R)</f>
        <v>#NAME?</v>
      </c>
      <c r="C195" s="2" t="s">
        <v>4753</v>
      </c>
      <c r="E195" s="2">
        <f>_xlfn.XLOOKUP(D195,统计表!D:D,统计表!L:L)</f>
        <v>0</v>
      </c>
      <c r="F195" s="2" t="s">
        <v>4754</v>
      </c>
      <c r="H195" s="2" t="e">
        <f ca="1">_xlfn.XLOOKUP(G195,统计表!D:D,统计表!M:M)</f>
        <v>#NAME?</v>
      </c>
      <c r="I195" s="2" t="s">
        <v>4755</v>
      </c>
      <c r="J195" s="2" t="s">
        <v>1852</v>
      </c>
      <c r="K195" s="2">
        <f>_xlfn.XLOOKUP(J195,统计表!D:D,统计表!P:P)</f>
        <v>3595</v>
      </c>
      <c r="L195" s="2" t="s">
        <v>4756</v>
      </c>
      <c r="O195" s="2" t="s">
        <v>4760</v>
      </c>
      <c r="U195" s="2">
        <f>_xlfn.XLOOKUP(S195,统计表!D:D,统计表!V:V)</f>
        <v>0</v>
      </c>
      <c r="W195" s="2" t="str">
        <f t="shared" ref="W195:W258" si="3">V195&amp;T195</f>
        <v/>
      </c>
    </row>
    <row r="196" spans="1:23">
      <c r="A196" s="2" t="s">
        <v>909</v>
      </c>
      <c r="B196" s="2" t="e">
        <f ca="1">_xlfn.XLOOKUP(A196,统计表!D:D,统计表!R:R)</f>
        <v>#NAME?</v>
      </c>
      <c r="C196" s="2" t="s">
        <v>4753</v>
      </c>
      <c r="E196" s="2">
        <f>_xlfn.XLOOKUP(D196,统计表!D:D,统计表!L:L)</f>
        <v>0</v>
      </c>
      <c r="F196" s="2" t="s">
        <v>4754</v>
      </c>
      <c r="H196" s="2" t="e">
        <f ca="1">_xlfn.XLOOKUP(G196,统计表!D:D,统计表!M:M)</f>
        <v>#NAME?</v>
      </c>
      <c r="I196" s="2" t="s">
        <v>4755</v>
      </c>
      <c r="J196" s="2" t="s">
        <v>1868</v>
      </c>
      <c r="K196" s="2">
        <f>_xlfn.XLOOKUP(J196,统计表!D:D,统计表!P:P)</f>
        <v>4295</v>
      </c>
      <c r="L196" s="2" t="s">
        <v>4756</v>
      </c>
      <c r="O196" s="2" t="s">
        <v>4760</v>
      </c>
      <c r="U196" s="2">
        <f>_xlfn.XLOOKUP(S196,统计表!D:D,统计表!V:V)</f>
        <v>0</v>
      </c>
      <c r="W196" s="2" t="str">
        <f t="shared" si="3"/>
        <v/>
      </c>
    </row>
    <row r="197" spans="1:23">
      <c r="A197" s="2" t="s">
        <v>918</v>
      </c>
      <c r="B197" s="2" t="e">
        <f ca="1">_xlfn.XLOOKUP(A197,统计表!D:D,统计表!R:R)</f>
        <v>#NAME?</v>
      </c>
      <c r="C197" s="2" t="s">
        <v>4753</v>
      </c>
      <c r="E197" s="2">
        <f>_xlfn.XLOOKUP(D197,统计表!D:D,统计表!L:L)</f>
        <v>0</v>
      </c>
      <c r="F197" s="2" t="s">
        <v>4754</v>
      </c>
      <c r="H197" s="2" t="e">
        <f ca="1">_xlfn.XLOOKUP(G197,统计表!D:D,统计表!M:M)</f>
        <v>#NAME?</v>
      </c>
      <c r="I197" s="2" t="s">
        <v>4755</v>
      </c>
      <c r="J197" s="2" t="s">
        <v>1868</v>
      </c>
      <c r="K197" s="2">
        <f>_xlfn.XLOOKUP(J197,统计表!D:D,统计表!P:P)</f>
        <v>4295</v>
      </c>
      <c r="L197" s="2" t="s">
        <v>4756</v>
      </c>
      <c r="O197" s="2" t="s">
        <v>4760</v>
      </c>
      <c r="U197" s="2">
        <f>_xlfn.XLOOKUP(S197,统计表!D:D,统计表!V:V)</f>
        <v>0</v>
      </c>
      <c r="W197" s="2" t="str">
        <f t="shared" si="3"/>
        <v/>
      </c>
    </row>
    <row r="198" spans="1:23">
      <c r="A198" s="2" t="s">
        <v>922</v>
      </c>
      <c r="B198" s="2" t="e">
        <f ca="1">_xlfn.XLOOKUP(A198,统计表!D:D,统计表!R:R)</f>
        <v>#NAME?</v>
      </c>
      <c r="C198" s="2" t="s">
        <v>4753</v>
      </c>
      <c r="E198" s="2">
        <f>_xlfn.XLOOKUP(D198,统计表!D:D,统计表!L:L)</f>
        <v>0</v>
      </c>
      <c r="F198" s="2" t="s">
        <v>4754</v>
      </c>
      <c r="H198" s="2" t="e">
        <f ca="1">_xlfn.XLOOKUP(G198,统计表!D:D,统计表!M:M)</f>
        <v>#NAME?</v>
      </c>
      <c r="I198" s="2" t="s">
        <v>4755</v>
      </c>
      <c r="J198" s="2" t="s">
        <v>1876</v>
      </c>
      <c r="K198" s="2">
        <f>_xlfn.XLOOKUP(J198,统计表!D:D,统计表!P:P)</f>
        <v>4295</v>
      </c>
      <c r="L198" s="2" t="s">
        <v>4756</v>
      </c>
      <c r="O198" s="2" t="s">
        <v>4760</v>
      </c>
      <c r="U198" s="2">
        <f>_xlfn.XLOOKUP(S198,统计表!D:D,统计表!V:V)</f>
        <v>0</v>
      </c>
      <c r="W198" s="2" t="str">
        <f t="shared" si="3"/>
        <v/>
      </c>
    </row>
    <row r="199" spans="1:23">
      <c r="A199" s="2" t="s">
        <v>922</v>
      </c>
      <c r="B199" s="2" t="e">
        <f ca="1">_xlfn.XLOOKUP(A199,统计表!D:D,统计表!R:R)</f>
        <v>#NAME?</v>
      </c>
      <c r="C199" s="2" t="s">
        <v>4753</v>
      </c>
      <c r="E199" s="2">
        <f>_xlfn.XLOOKUP(D199,统计表!D:D,统计表!L:L)</f>
        <v>0</v>
      </c>
      <c r="F199" s="2" t="s">
        <v>4754</v>
      </c>
      <c r="H199" s="2" t="e">
        <f ca="1">_xlfn.XLOOKUP(G199,统计表!D:D,统计表!M:M)</f>
        <v>#NAME?</v>
      </c>
      <c r="I199" s="2" t="s">
        <v>4755</v>
      </c>
      <c r="J199" s="2" t="s">
        <v>1876</v>
      </c>
      <c r="K199" s="2">
        <f>_xlfn.XLOOKUP(J199,统计表!D:D,统计表!P:P)</f>
        <v>4295</v>
      </c>
      <c r="L199" s="2" t="s">
        <v>4756</v>
      </c>
      <c r="O199" s="2" t="s">
        <v>4760</v>
      </c>
      <c r="U199" s="2">
        <f>_xlfn.XLOOKUP(S199,统计表!D:D,统计表!V:V)</f>
        <v>0</v>
      </c>
      <c r="W199" s="2" t="str">
        <f t="shared" si="3"/>
        <v/>
      </c>
    </row>
    <row r="200" spans="1:23">
      <c r="A200" s="2" t="s">
        <v>926</v>
      </c>
      <c r="B200" s="2" t="e">
        <f ca="1">_xlfn.XLOOKUP(A200,统计表!D:D,统计表!R:R)</f>
        <v>#NAME?</v>
      </c>
      <c r="C200" s="2" t="s">
        <v>4753</v>
      </c>
      <c r="E200" s="2">
        <f>_xlfn.XLOOKUP(D200,统计表!D:D,统计表!L:L)</f>
        <v>0</v>
      </c>
      <c r="F200" s="2" t="s">
        <v>4754</v>
      </c>
      <c r="H200" s="2" t="e">
        <f ca="1">_xlfn.XLOOKUP(G200,统计表!D:D,统计表!M:M)</f>
        <v>#NAME?</v>
      </c>
      <c r="I200" s="2" t="s">
        <v>4755</v>
      </c>
      <c r="J200" s="2" t="s">
        <v>1884</v>
      </c>
      <c r="K200" s="2">
        <f>_xlfn.XLOOKUP(J200,统计表!D:D,统计表!P:P)</f>
        <v>8590</v>
      </c>
      <c r="L200" s="2" t="s">
        <v>4756</v>
      </c>
      <c r="O200" s="2" t="s">
        <v>4760</v>
      </c>
      <c r="U200" s="2">
        <f>_xlfn.XLOOKUP(S200,统计表!D:D,统计表!V:V)</f>
        <v>0</v>
      </c>
      <c r="W200" s="2" t="str">
        <f t="shared" si="3"/>
        <v/>
      </c>
    </row>
    <row r="201" spans="1:23">
      <c r="A201" s="2" t="s">
        <v>930</v>
      </c>
      <c r="B201" s="2" t="e">
        <f ca="1">_xlfn.XLOOKUP(A201,统计表!D:D,统计表!R:R)</f>
        <v>#NAME?</v>
      </c>
      <c r="C201" s="2" t="s">
        <v>4753</v>
      </c>
      <c r="E201" s="2">
        <f>_xlfn.XLOOKUP(D201,统计表!D:D,统计表!L:L)</f>
        <v>0</v>
      </c>
      <c r="F201" s="2" t="s">
        <v>4754</v>
      </c>
      <c r="H201" s="2" t="e">
        <f ca="1">_xlfn.XLOOKUP(G201,统计表!D:D,统计表!M:M)</f>
        <v>#NAME?</v>
      </c>
      <c r="I201" s="2" t="s">
        <v>4755</v>
      </c>
      <c r="J201" s="2" t="s">
        <v>1884</v>
      </c>
      <c r="K201" s="2">
        <f>_xlfn.XLOOKUP(J201,统计表!D:D,统计表!P:P)</f>
        <v>8590</v>
      </c>
      <c r="L201" s="2" t="s">
        <v>4756</v>
      </c>
      <c r="O201" s="2" t="s">
        <v>4760</v>
      </c>
      <c r="U201" s="2">
        <f>_xlfn.XLOOKUP(S201,统计表!D:D,统计表!V:V)</f>
        <v>0</v>
      </c>
      <c r="W201" s="2" t="str">
        <f t="shared" si="3"/>
        <v/>
      </c>
    </row>
    <row r="202" spans="1:23">
      <c r="A202" s="2" t="s">
        <v>934</v>
      </c>
      <c r="B202" s="2" t="e">
        <f ca="1">_xlfn.XLOOKUP(A202,统计表!D:D,统计表!R:R)</f>
        <v>#NAME?</v>
      </c>
      <c r="C202" s="2" t="s">
        <v>4753</v>
      </c>
      <c r="E202" s="2">
        <f>_xlfn.XLOOKUP(D202,统计表!D:D,统计表!L:L)</f>
        <v>0</v>
      </c>
      <c r="F202" s="2" t="s">
        <v>4754</v>
      </c>
      <c r="H202" s="2" t="e">
        <f ca="1">_xlfn.XLOOKUP(G202,统计表!D:D,统计表!M:M)</f>
        <v>#NAME?</v>
      </c>
      <c r="I202" s="2" t="s">
        <v>4755</v>
      </c>
      <c r="J202" s="2" t="s">
        <v>1934</v>
      </c>
      <c r="K202" s="2">
        <f>_xlfn.XLOOKUP(J202,统计表!D:D,统计表!P:P)</f>
        <v>4395</v>
      </c>
      <c r="L202" s="2" t="s">
        <v>4756</v>
      </c>
      <c r="O202" s="2" t="s">
        <v>4760</v>
      </c>
      <c r="U202" s="2">
        <f>_xlfn.XLOOKUP(S202,统计表!D:D,统计表!V:V)</f>
        <v>0</v>
      </c>
      <c r="W202" s="2" t="str">
        <f t="shared" si="3"/>
        <v/>
      </c>
    </row>
    <row r="203" spans="1:23">
      <c r="A203" s="2" t="s">
        <v>938</v>
      </c>
      <c r="B203" s="2" t="e">
        <f ca="1">_xlfn.XLOOKUP(A203,统计表!D:D,统计表!R:R)</f>
        <v>#NAME?</v>
      </c>
      <c r="C203" s="2" t="s">
        <v>4753</v>
      </c>
      <c r="E203" s="2">
        <f>_xlfn.XLOOKUP(D203,统计表!D:D,统计表!L:L)</f>
        <v>0</v>
      </c>
      <c r="F203" s="2" t="s">
        <v>4754</v>
      </c>
      <c r="H203" s="2" t="e">
        <f ca="1">_xlfn.XLOOKUP(G203,统计表!D:D,统计表!M:M)</f>
        <v>#NAME?</v>
      </c>
      <c r="I203" s="2" t="s">
        <v>4755</v>
      </c>
      <c r="J203" s="2" t="s">
        <v>1959</v>
      </c>
      <c r="K203" s="2">
        <f>_xlfn.XLOOKUP(J203,统计表!D:D,统计表!P:P)</f>
        <v>4295</v>
      </c>
      <c r="L203" s="2" t="s">
        <v>4756</v>
      </c>
      <c r="O203" s="2" t="s">
        <v>4760</v>
      </c>
      <c r="U203" s="2">
        <f>_xlfn.XLOOKUP(S203,统计表!D:D,统计表!V:V)</f>
        <v>0</v>
      </c>
      <c r="W203" s="2" t="str">
        <f t="shared" si="3"/>
        <v/>
      </c>
    </row>
    <row r="204" spans="1:23">
      <c r="A204" s="2" t="s">
        <v>943</v>
      </c>
      <c r="B204" s="2" t="e">
        <f ca="1">_xlfn.XLOOKUP(A204,统计表!D:D,统计表!R:R)</f>
        <v>#NAME?</v>
      </c>
      <c r="C204" s="2" t="s">
        <v>4753</v>
      </c>
      <c r="E204" s="2">
        <f>_xlfn.XLOOKUP(D204,统计表!D:D,统计表!L:L)</f>
        <v>0</v>
      </c>
      <c r="F204" s="2" t="s">
        <v>4754</v>
      </c>
      <c r="H204" s="2" t="e">
        <f ca="1">_xlfn.XLOOKUP(G204,统计表!D:D,统计表!M:M)</f>
        <v>#NAME?</v>
      </c>
      <c r="I204" s="2" t="s">
        <v>4755</v>
      </c>
      <c r="J204" s="2" t="s">
        <v>1963</v>
      </c>
      <c r="K204" s="2">
        <f>_xlfn.XLOOKUP(J204,统计表!D:D,统计表!P:P)</f>
        <v>4495</v>
      </c>
      <c r="L204" s="2" t="s">
        <v>4756</v>
      </c>
      <c r="O204" s="2" t="s">
        <v>4760</v>
      </c>
      <c r="U204" s="2">
        <f>_xlfn.XLOOKUP(S204,统计表!D:D,统计表!V:V)</f>
        <v>0</v>
      </c>
      <c r="W204" s="2" t="str">
        <f t="shared" si="3"/>
        <v/>
      </c>
    </row>
    <row r="205" spans="1:23">
      <c r="A205" s="2" t="s">
        <v>943</v>
      </c>
      <c r="B205" s="2" t="e">
        <f ca="1">_xlfn.XLOOKUP(A205,统计表!D:D,统计表!R:R)</f>
        <v>#NAME?</v>
      </c>
      <c r="C205" s="2" t="s">
        <v>4753</v>
      </c>
      <c r="E205" s="2">
        <f>_xlfn.XLOOKUP(D205,统计表!D:D,统计表!L:L)</f>
        <v>0</v>
      </c>
      <c r="F205" s="2" t="s">
        <v>4754</v>
      </c>
      <c r="H205" s="2" t="e">
        <f ca="1">_xlfn.XLOOKUP(G205,统计表!D:D,统计表!M:M)</f>
        <v>#NAME?</v>
      </c>
      <c r="I205" s="2" t="s">
        <v>4755</v>
      </c>
      <c r="J205" s="2" t="s">
        <v>1979</v>
      </c>
      <c r="K205" s="2">
        <f>_xlfn.XLOOKUP(J205,统计表!D:D,统计表!P:P)</f>
        <v>8590</v>
      </c>
      <c r="L205" s="2" t="s">
        <v>4756</v>
      </c>
      <c r="O205" s="2" t="s">
        <v>4760</v>
      </c>
      <c r="U205" s="2">
        <f>_xlfn.XLOOKUP(S205,统计表!D:D,统计表!V:V)</f>
        <v>0</v>
      </c>
      <c r="W205" s="2" t="str">
        <f t="shared" si="3"/>
        <v/>
      </c>
    </row>
    <row r="206" spans="1:23">
      <c r="A206" s="2" t="s">
        <v>947</v>
      </c>
      <c r="B206" s="2" t="e">
        <f ca="1">_xlfn.XLOOKUP(A206,统计表!D:D,统计表!R:R)</f>
        <v>#NAME?</v>
      </c>
      <c r="C206" s="2" t="s">
        <v>4753</v>
      </c>
      <c r="E206" s="2">
        <f>_xlfn.XLOOKUP(D206,统计表!D:D,统计表!L:L)</f>
        <v>0</v>
      </c>
      <c r="F206" s="2" t="s">
        <v>4754</v>
      </c>
      <c r="H206" s="2" t="e">
        <f ca="1">_xlfn.XLOOKUP(G206,统计表!D:D,统计表!M:M)</f>
        <v>#NAME?</v>
      </c>
      <c r="I206" s="2" t="s">
        <v>4755</v>
      </c>
      <c r="J206" s="2" t="s">
        <v>1979</v>
      </c>
      <c r="K206" s="2">
        <f>_xlfn.XLOOKUP(J206,统计表!D:D,统计表!P:P)</f>
        <v>8590</v>
      </c>
      <c r="L206" s="2" t="s">
        <v>4756</v>
      </c>
      <c r="O206" s="2" t="s">
        <v>4760</v>
      </c>
      <c r="U206" s="2">
        <f>_xlfn.XLOOKUP(S206,统计表!D:D,统计表!V:V)</f>
        <v>0</v>
      </c>
      <c r="W206" s="2" t="str">
        <f t="shared" si="3"/>
        <v/>
      </c>
    </row>
    <row r="207" spans="1:23">
      <c r="A207" s="2" t="s">
        <v>951</v>
      </c>
      <c r="B207" s="2" t="e">
        <f ca="1">_xlfn.XLOOKUP(A207,统计表!D:D,统计表!R:R)</f>
        <v>#NAME?</v>
      </c>
      <c r="C207" s="2" t="s">
        <v>4753</v>
      </c>
      <c r="E207" s="2">
        <f>_xlfn.XLOOKUP(D207,统计表!D:D,统计表!L:L)</f>
        <v>0</v>
      </c>
      <c r="F207" s="2" t="s">
        <v>4754</v>
      </c>
      <c r="H207" s="2" t="e">
        <f ca="1">_xlfn.XLOOKUP(G207,统计表!D:D,统计表!M:M)</f>
        <v>#NAME?</v>
      </c>
      <c r="I207" s="2" t="s">
        <v>4755</v>
      </c>
      <c r="J207" s="2" t="s">
        <v>1991</v>
      </c>
      <c r="K207" s="2">
        <f>_xlfn.XLOOKUP(J207,统计表!D:D,统计表!P:P)</f>
        <v>4295</v>
      </c>
      <c r="L207" s="2" t="s">
        <v>4756</v>
      </c>
      <c r="O207" s="2" t="s">
        <v>4760</v>
      </c>
      <c r="U207" s="2">
        <f>_xlfn.XLOOKUP(S207,统计表!D:D,统计表!V:V)</f>
        <v>0</v>
      </c>
      <c r="W207" s="2" t="str">
        <f t="shared" si="3"/>
        <v/>
      </c>
    </row>
    <row r="208" spans="1:23">
      <c r="A208" s="2" t="s">
        <v>958</v>
      </c>
      <c r="B208" s="2" t="e">
        <f ca="1">_xlfn.XLOOKUP(A208,统计表!D:D,统计表!R:R)</f>
        <v>#NAME?</v>
      </c>
      <c r="C208" s="2" t="s">
        <v>4753</v>
      </c>
      <c r="E208" s="2">
        <f>_xlfn.XLOOKUP(D208,统计表!D:D,统计表!L:L)</f>
        <v>0</v>
      </c>
      <c r="F208" s="2" t="s">
        <v>4754</v>
      </c>
      <c r="H208" s="2" t="e">
        <f ca="1">_xlfn.XLOOKUP(G208,统计表!D:D,统计表!M:M)</f>
        <v>#NAME?</v>
      </c>
      <c r="I208" s="2" t="s">
        <v>4755</v>
      </c>
      <c r="J208" s="2" t="s">
        <v>2023</v>
      </c>
      <c r="K208" s="2">
        <f>_xlfn.XLOOKUP(J208,统计表!D:D,统计表!P:P)</f>
        <v>4295</v>
      </c>
      <c r="L208" s="2" t="s">
        <v>4756</v>
      </c>
      <c r="O208" s="2" t="s">
        <v>4760</v>
      </c>
      <c r="U208" s="2">
        <f>_xlfn.XLOOKUP(S208,统计表!D:D,统计表!V:V)</f>
        <v>0</v>
      </c>
      <c r="W208" s="2" t="str">
        <f t="shared" si="3"/>
        <v/>
      </c>
    </row>
    <row r="209" spans="1:23">
      <c r="A209" s="2" t="s">
        <v>958</v>
      </c>
      <c r="B209" s="2" t="e">
        <f ca="1">_xlfn.XLOOKUP(A209,统计表!D:D,统计表!R:R)</f>
        <v>#NAME?</v>
      </c>
      <c r="C209" s="2" t="s">
        <v>4753</v>
      </c>
      <c r="E209" s="2">
        <f>_xlfn.XLOOKUP(D209,统计表!D:D,统计表!L:L)</f>
        <v>0</v>
      </c>
      <c r="F209" s="2" t="s">
        <v>4754</v>
      </c>
      <c r="H209" s="2" t="e">
        <f ca="1">_xlfn.XLOOKUP(G209,统计表!D:D,统计表!M:M)</f>
        <v>#NAME?</v>
      </c>
      <c r="I209" s="2" t="s">
        <v>4755</v>
      </c>
      <c r="J209" s="2" t="s">
        <v>2128</v>
      </c>
      <c r="K209" s="2">
        <f>_xlfn.XLOOKUP(J209,统计表!D:D,统计表!P:P)</f>
        <v>8590</v>
      </c>
      <c r="L209" s="2" t="s">
        <v>4756</v>
      </c>
      <c r="O209" s="2" t="s">
        <v>4760</v>
      </c>
      <c r="U209" s="2">
        <f>_xlfn.XLOOKUP(S209,统计表!D:D,统计表!V:V)</f>
        <v>0</v>
      </c>
      <c r="W209" s="2" t="str">
        <f t="shared" si="3"/>
        <v/>
      </c>
    </row>
    <row r="210" spans="1:23">
      <c r="A210" s="2" t="s">
        <v>962</v>
      </c>
      <c r="B210" s="2" t="e">
        <f ca="1">_xlfn.XLOOKUP(A210,统计表!D:D,统计表!R:R)</f>
        <v>#NAME?</v>
      </c>
      <c r="C210" s="2" t="s">
        <v>4753</v>
      </c>
      <c r="E210" s="2">
        <f>_xlfn.XLOOKUP(D210,统计表!D:D,统计表!L:L)</f>
        <v>0</v>
      </c>
      <c r="F210" s="2" t="s">
        <v>4754</v>
      </c>
      <c r="H210" s="2" t="e">
        <f ca="1">_xlfn.XLOOKUP(G210,统计表!D:D,统计表!M:M)</f>
        <v>#NAME?</v>
      </c>
      <c r="I210" s="2" t="s">
        <v>4755</v>
      </c>
      <c r="J210" s="2" t="s">
        <v>2128</v>
      </c>
      <c r="K210" s="2">
        <f>_xlfn.XLOOKUP(J210,统计表!D:D,统计表!P:P)</f>
        <v>8590</v>
      </c>
      <c r="L210" s="2" t="s">
        <v>4756</v>
      </c>
      <c r="O210" s="2" t="s">
        <v>4760</v>
      </c>
      <c r="U210" s="2">
        <f>_xlfn.XLOOKUP(S210,统计表!D:D,统计表!V:V)</f>
        <v>0</v>
      </c>
      <c r="W210" s="2" t="str">
        <f t="shared" si="3"/>
        <v/>
      </c>
    </row>
    <row r="211" spans="1:23">
      <c r="A211" s="2" t="s">
        <v>962</v>
      </c>
      <c r="B211" s="2" t="e">
        <f ca="1">_xlfn.XLOOKUP(A211,统计表!D:D,统计表!R:R)</f>
        <v>#NAME?</v>
      </c>
      <c r="C211" s="2" t="s">
        <v>4753</v>
      </c>
      <c r="E211" s="2">
        <f>_xlfn.XLOOKUP(D211,统计表!D:D,统计表!L:L)</f>
        <v>0</v>
      </c>
      <c r="F211" s="2" t="s">
        <v>4754</v>
      </c>
      <c r="H211" s="2" t="e">
        <f ca="1">_xlfn.XLOOKUP(G211,统计表!D:D,统计表!M:M)</f>
        <v>#NAME?</v>
      </c>
      <c r="I211" s="2" t="s">
        <v>4755</v>
      </c>
      <c r="J211" s="2" t="s">
        <v>2152</v>
      </c>
      <c r="K211" s="2">
        <f>_xlfn.XLOOKUP(J211,统计表!D:D,统计表!P:P)</f>
        <v>12591</v>
      </c>
      <c r="L211" s="2" t="s">
        <v>4756</v>
      </c>
      <c r="O211" s="2" t="s">
        <v>4760</v>
      </c>
      <c r="U211" s="2">
        <f>_xlfn.XLOOKUP(S211,统计表!D:D,统计表!V:V)</f>
        <v>0</v>
      </c>
      <c r="W211" s="2" t="str">
        <f t="shared" si="3"/>
        <v/>
      </c>
    </row>
    <row r="212" spans="1:23">
      <c r="A212" s="2" t="s">
        <v>971</v>
      </c>
      <c r="B212" s="2" t="e">
        <f ca="1">_xlfn.XLOOKUP(A212,统计表!D:D,统计表!R:R)</f>
        <v>#NAME?</v>
      </c>
      <c r="C212" s="2" t="s">
        <v>4753</v>
      </c>
      <c r="E212" s="2">
        <f>_xlfn.XLOOKUP(D212,统计表!D:D,统计表!L:L)</f>
        <v>0</v>
      </c>
      <c r="F212" s="2" t="s">
        <v>4754</v>
      </c>
      <c r="H212" s="2" t="e">
        <f ca="1">_xlfn.XLOOKUP(G212,统计表!D:D,统计表!M:M)</f>
        <v>#NAME?</v>
      </c>
      <c r="I212" s="2" t="s">
        <v>4755</v>
      </c>
      <c r="J212" s="2" t="s">
        <v>2152</v>
      </c>
      <c r="K212" s="2">
        <f>_xlfn.XLOOKUP(J212,统计表!D:D,统计表!P:P)</f>
        <v>12591</v>
      </c>
      <c r="L212" s="2" t="s">
        <v>4756</v>
      </c>
      <c r="O212" s="2" t="s">
        <v>4760</v>
      </c>
      <c r="U212" s="2">
        <f>_xlfn.XLOOKUP(S212,统计表!D:D,统计表!V:V)</f>
        <v>0</v>
      </c>
      <c r="W212" s="2" t="str">
        <f t="shared" si="3"/>
        <v/>
      </c>
    </row>
    <row r="213" spans="1:23">
      <c r="A213" s="2" t="s">
        <v>975</v>
      </c>
      <c r="B213" s="2" t="e">
        <f ca="1">_xlfn.XLOOKUP(A213,统计表!D:D,统计表!R:R)</f>
        <v>#NAME?</v>
      </c>
      <c r="C213" s="2" t="s">
        <v>4753</v>
      </c>
      <c r="E213" s="2">
        <f>_xlfn.XLOOKUP(D213,统计表!D:D,统计表!L:L)</f>
        <v>0</v>
      </c>
      <c r="F213" s="2" t="s">
        <v>4754</v>
      </c>
      <c r="H213" s="2" t="e">
        <f ca="1">_xlfn.XLOOKUP(G213,统计表!D:D,统计表!M:M)</f>
        <v>#NAME?</v>
      </c>
      <c r="I213" s="2" t="s">
        <v>4755</v>
      </c>
      <c r="J213" s="2" t="s">
        <v>2152</v>
      </c>
      <c r="K213" s="2">
        <f>_xlfn.XLOOKUP(J213,统计表!D:D,统计表!P:P)</f>
        <v>12591</v>
      </c>
      <c r="L213" s="2" t="s">
        <v>4756</v>
      </c>
      <c r="O213" s="2" t="s">
        <v>4760</v>
      </c>
      <c r="U213" s="2">
        <f>_xlfn.XLOOKUP(S213,统计表!D:D,统计表!V:V)</f>
        <v>0</v>
      </c>
      <c r="W213" s="2" t="str">
        <f t="shared" si="3"/>
        <v/>
      </c>
    </row>
    <row r="214" spans="1:23">
      <c r="A214" s="2" t="s">
        <v>975</v>
      </c>
      <c r="B214" s="2" t="e">
        <f ca="1">_xlfn.XLOOKUP(A214,统计表!D:D,统计表!R:R)</f>
        <v>#NAME?</v>
      </c>
      <c r="C214" s="2" t="s">
        <v>4753</v>
      </c>
      <c r="E214" s="2">
        <f>_xlfn.XLOOKUP(D214,统计表!D:D,统计表!L:L)</f>
        <v>0</v>
      </c>
      <c r="F214" s="2" t="s">
        <v>4754</v>
      </c>
      <c r="H214" s="2" t="e">
        <f ca="1">_xlfn.XLOOKUP(G214,统计表!D:D,统计表!M:M)</f>
        <v>#NAME?</v>
      </c>
      <c r="I214" s="2" t="s">
        <v>4755</v>
      </c>
      <c r="J214" s="2" t="s">
        <v>2176</v>
      </c>
      <c r="K214" s="2">
        <f>_xlfn.XLOOKUP(J214,统计表!D:D,统计表!P:P)</f>
        <v>2150</v>
      </c>
      <c r="L214" s="2" t="s">
        <v>4756</v>
      </c>
      <c r="O214" s="2" t="s">
        <v>4760</v>
      </c>
      <c r="U214" s="2">
        <f>_xlfn.XLOOKUP(S214,统计表!D:D,统计表!V:V)</f>
        <v>0</v>
      </c>
      <c r="W214" s="2" t="str">
        <f t="shared" si="3"/>
        <v/>
      </c>
    </row>
    <row r="215" spans="1:23">
      <c r="A215" s="2" t="s">
        <v>979</v>
      </c>
      <c r="B215" s="2" t="e">
        <f ca="1">_xlfn.XLOOKUP(A215,统计表!D:D,统计表!R:R)</f>
        <v>#NAME?</v>
      </c>
      <c r="C215" s="2" t="s">
        <v>4753</v>
      </c>
      <c r="E215" s="2">
        <f>_xlfn.XLOOKUP(D215,统计表!D:D,统计表!L:L)</f>
        <v>0</v>
      </c>
      <c r="F215" s="2" t="s">
        <v>4754</v>
      </c>
      <c r="H215" s="2" t="e">
        <f ca="1">_xlfn.XLOOKUP(G215,统计表!D:D,统计表!M:M)</f>
        <v>#NAME?</v>
      </c>
      <c r="I215" s="2" t="s">
        <v>4755</v>
      </c>
      <c r="J215" s="2" t="s">
        <v>2188</v>
      </c>
      <c r="K215" s="2">
        <f>_xlfn.XLOOKUP(J215,统计表!D:D,统计表!P:P)</f>
        <v>4295</v>
      </c>
      <c r="L215" s="2" t="s">
        <v>4756</v>
      </c>
      <c r="O215" s="2" t="s">
        <v>4760</v>
      </c>
      <c r="U215" s="2">
        <f>_xlfn.XLOOKUP(S215,统计表!D:D,统计表!V:V)</f>
        <v>0</v>
      </c>
      <c r="W215" s="2" t="str">
        <f t="shared" si="3"/>
        <v/>
      </c>
    </row>
    <row r="216" spans="1:23">
      <c r="A216" s="2" t="s">
        <v>979</v>
      </c>
      <c r="B216" s="2" t="e">
        <f ca="1">_xlfn.XLOOKUP(A216,统计表!D:D,统计表!R:R)</f>
        <v>#NAME?</v>
      </c>
      <c r="C216" s="2" t="s">
        <v>4753</v>
      </c>
      <c r="E216" s="2">
        <f>_xlfn.XLOOKUP(D216,统计表!D:D,统计表!L:L)</f>
        <v>0</v>
      </c>
      <c r="F216" s="2" t="s">
        <v>4754</v>
      </c>
      <c r="H216" s="2" t="e">
        <f ca="1">_xlfn.XLOOKUP(G216,统计表!D:D,统计表!M:M)</f>
        <v>#NAME?</v>
      </c>
      <c r="I216" s="2" t="s">
        <v>4755</v>
      </c>
      <c r="J216" s="2" t="s">
        <v>2201</v>
      </c>
      <c r="K216" s="2">
        <f>_xlfn.XLOOKUP(J216,统计表!D:D,统计表!P:P)</f>
        <v>4295</v>
      </c>
      <c r="L216" s="2" t="s">
        <v>4756</v>
      </c>
      <c r="O216" s="2" t="s">
        <v>4760</v>
      </c>
      <c r="U216" s="2">
        <f>_xlfn.XLOOKUP(S216,统计表!D:D,统计表!V:V)</f>
        <v>0</v>
      </c>
      <c r="W216" s="2" t="str">
        <f t="shared" si="3"/>
        <v/>
      </c>
    </row>
    <row r="217" spans="1:23">
      <c r="A217" s="2" t="s">
        <v>983</v>
      </c>
      <c r="B217" s="2" t="e">
        <f ca="1">_xlfn.XLOOKUP(A217,统计表!D:D,统计表!R:R)</f>
        <v>#NAME?</v>
      </c>
      <c r="C217" s="2" t="s">
        <v>4753</v>
      </c>
      <c r="E217" s="2">
        <f>_xlfn.XLOOKUP(D217,统计表!D:D,统计表!L:L)</f>
        <v>0</v>
      </c>
      <c r="F217" s="2" t="s">
        <v>4754</v>
      </c>
      <c r="H217" s="2" t="e">
        <f ca="1">_xlfn.XLOOKUP(G217,统计表!D:D,统计表!M:M)</f>
        <v>#NAME?</v>
      </c>
      <c r="I217" s="2" t="s">
        <v>4755</v>
      </c>
      <c r="J217" s="2" t="s">
        <v>2218</v>
      </c>
      <c r="K217" s="2">
        <f>_xlfn.XLOOKUP(J217,统计表!D:D,统计表!P:P)</f>
        <v>4295</v>
      </c>
      <c r="L217" s="2" t="s">
        <v>4756</v>
      </c>
      <c r="O217" s="2" t="s">
        <v>4760</v>
      </c>
      <c r="U217" s="2">
        <f>_xlfn.XLOOKUP(S217,统计表!D:D,统计表!V:V)</f>
        <v>0</v>
      </c>
      <c r="W217" s="2" t="str">
        <f t="shared" si="3"/>
        <v/>
      </c>
    </row>
    <row r="218" spans="1:23">
      <c r="A218" s="2" t="s">
        <v>983</v>
      </c>
      <c r="B218" s="2" t="e">
        <f ca="1">_xlfn.XLOOKUP(A218,统计表!D:D,统计表!R:R)</f>
        <v>#NAME?</v>
      </c>
      <c r="C218" s="2" t="s">
        <v>4753</v>
      </c>
      <c r="E218" s="2">
        <f>_xlfn.XLOOKUP(D218,统计表!D:D,统计表!L:L)</f>
        <v>0</v>
      </c>
      <c r="F218" s="2" t="s">
        <v>4754</v>
      </c>
      <c r="H218" s="2" t="e">
        <f ca="1">_xlfn.XLOOKUP(G218,统计表!D:D,统计表!M:M)</f>
        <v>#NAME?</v>
      </c>
      <c r="I218" s="2" t="s">
        <v>4755</v>
      </c>
      <c r="J218" s="2" t="s">
        <v>2234</v>
      </c>
      <c r="K218" s="2">
        <f>_xlfn.XLOOKUP(J218,统计表!D:D,统计表!P:P)</f>
        <v>4295</v>
      </c>
      <c r="L218" s="2" t="s">
        <v>4756</v>
      </c>
      <c r="O218" s="2" t="s">
        <v>4760</v>
      </c>
      <c r="U218" s="2">
        <f>_xlfn.XLOOKUP(S218,统计表!D:D,统计表!V:V)</f>
        <v>0</v>
      </c>
      <c r="W218" s="2" t="str">
        <f t="shared" si="3"/>
        <v/>
      </c>
    </row>
    <row r="219" spans="1:23">
      <c r="A219" s="2" t="s">
        <v>987</v>
      </c>
      <c r="B219" s="2" t="e">
        <f ca="1">_xlfn.XLOOKUP(A219,统计表!D:D,统计表!R:R)</f>
        <v>#NAME?</v>
      </c>
      <c r="C219" s="2" t="s">
        <v>4753</v>
      </c>
      <c r="E219" s="2">
        <f>_xlfn.XLOOKUP(D219,统计表!D:D,统计表!L:L)</f>
        <v>0</v>
      </c>
      <c r="F219" s="2" t="s">
        <v>4754</v>
      </c>
      <c r="H219" s="2" t="e">
        <f ca="1">_xlfn.XLOOKUP(G219,统计表!D:D,统计表!M:M)</f>
        <v>#NAME?</v>
      </c>
      <c r="I219" s="2" t="s">
        <v>4755</v>
      </c>
      <c r="J219" s="2" t="s">
        <v>2283</v>
      </c>
      <c r="K219" s="2">
        <f>_xlfn.XLOOKUP(J219,统计表!D:D,统计表!P:P)</f>
        <v>8590</v>
      </c>
      <c r="L219" s="2" t="s">
        <v>4756</v>
      </c>
      <c r="O219" s="2" t="s">
        <v>4760</v>
      </c>
      <c r="U219" s="2">
        <f>_xlfn.XLOOKUP(S219,统计表!D:D,统计表!V:V)</f>
        <v>0</v>
      </c>
      <c r="W219" s="2" t="str">
        <f t="shared" si="3"/>
        <v/>
      </c>
    </row>
    <row r="220" spans="1:23">
      <c r="A220" s="2" t="s">
        <v>991</v>
      </c>
      <c r="B220" s="2" t="e">
        <f ca="1">_xlfn.XLOOKUP(A220,统计表!D:D,统计表!R:R)</f>
        <v>#NAME?</v>
      </c>
      <c r="C220" s="2" t="s">
        <v>4753</v>
      </c>
      <c r="E220" s="2">
        <f>_xlfn.XLOOKUP(D220,统计表!D:D,统计表!L:L)</f>
        <v>0</v>
      </c>
      <c r="F220" s="2" t="s">
        <v>4754</v>
      </c>
      <c r="H220" s="2" t="e">
        <f ca="1">_xlfn.XLOOKUP(G220,统计表!D:D,统计表!M:M)</f>
        <v>#NAME?</v>
      </c>
      <c r="I220" s="2" t="s">
        <v>4755</v>
      </c>
      <c r="J220" s="2" t="s">
        <v>2283</v>
      </c>
      <c r="K220" s="2">
        <f>_xlfn.XLOOKUP(J220,统计表!D:D,统计表!P:P)</f>
        <v>8590</v>
      </c>
      <c r="L220" s="2" t="s">
        <v>4756</v>
      </c>
      <c r="O220" s="2" t="s">
        <v>4760</v>
      </c>
      <c r="U220" s="2">
        <f>_xlfn.XLOOKUP(S220,统计表!D:D,统计表!V:V)</f>
        <v>0</v>
      </c>
      <c r="W220" s="2" t="str">
        <f t="shared" si="3"/>
        <v/>
      </c>
    </row>
    <row r="221" spans="1:23">
      <c r="A221" s="2" t="s">
        <v>991</v>
      </c>
      <c r="B221" s="2" t="e">
        <f ca="1">_xlfn.XLOOKUP(A221,统计表!D:D,统计表!R:R)</f>
        <v>#NAME?</v>
      </c>
      <c r="C221" s="2" t="s">
        <v>4753</v>
      </c>
      <c r="E221" s="2">
        <f>_xlfn.XLOOKUP(D221,统计表!D:D,统计表!L:L)</f>
        <v>0</v>
      </c>
      <c r="F221" s="2" t="s">
        <v>4754</v>
      </c>
      <c r="H221" s="2" t="e">
        <f ca="1">_xlfn.XLOOKUP(G221,统计表!D:D,统计表!M:M)</f>
        <v>#NAME?</v>
      </c>
      <c r="I221" s="2" t="s">
        <v>4755</v>
      </c>
      <c r="J221" s="2" t="s">
        <v>2287</v>
      </c>
      <c r="K221" s="2">
        <f>_xlfn.XLOOKUP(J221,统计表!D:D,统计表!P:P)</f>
        <v>4295</v>
      </c>
      <c r="L221" s="2" t="s">
        <v>4756</v>
      </c>
      <c r="O221" s="2" t="s">
        <v>4760</v>
      </c>
      <c r="U221" s="2">
        <f>_xlfn.XLOOKUP(S221,统计表!D:D,统计表!V:V)</f>
        <v>0</v>
      </c>
      <c r="W221" s="2" t="str">
        <f t="shared" si="3"/>
        <v/>
      </c>
    </row>
    <row r="222" spans="1:23">
      <c r="A222" s="2" t="s">
        <v>995</v>
      </c>
      <c r="B222" s="2" t="e">
        <f ca="1">_xlfn.XLOOKUP(A222,统计表!D:D,统计表!R:R)</f>
        <v>#NAME?</v>
      </c>
      <c r="C222" s="2" t="s">
        <v>4753</v>
      </c>
      <c r="E222" s="2">
        <f>_xlfn.XLOOKUP(D222,统计表!D:D,统计表!L:L)</f>
        <v>0</v>
      </c>
      <c r="F222" s="2" t="s">
        <v>4754</v>
      </c>
      <c r="H222" s="2" t="e">
        <f ca="1">_xlfn.XLOOKUP(G222,统计表!D:D,统计表!M:M)</f>
        <v>#NAME?</v>
      </c>
      <c r="I222" s="2" t="s">
        <v>4755</v>
      </c>
      <c r="J222" s="2" t="s">
        <v>2291</v>
      </c>
      <c r="K222" s="2">
        <f>_xlfn.XLOOKUP(J222,统计表!D:D,统计表!P:P)</f>
        <v>4295</v>
      </c>
      <c r="L222" s="2" t="s">
        <v>4756</v>
      </c>
      <c r="O222" s="2" t="s">
        <v>4760</v>
      </c>
      <c r="U222" s="2">
        <f>_xlfn.XLOOKUP(S222,统计表!D:D,统计表!V:V)</f>
        <v>0</v>
      </c>
      <c r="W222" s="2" t="str">
        <f t="shared" si="3"/>
        <v/>
      </c>
    </row>
    <row r="223" spans="1:23">
      <c r="A223" s="2" t="s">
        <v>995</v>
      </c>
      <c r="B223" s="2" t="e">
        <f ca="1">_xlfn.XLOOKUP(A223,统计表!D:D,统计表!R:R)</f>
        <v>#NAME?</v>
      </c>
      <c r="C223" s="2" t="s">
        <v>4753</v>
      </c>
      <c r="E223" s="2">
        <f>_xlfn.XLOOKUP(D223,统计表!D:D,统计表!L:L)</f>
        <v>0</v>
      </c>
      <c r="F223" s="2" t="s">
        <v>4754</v>
      </c>
      <c r="H223" s="2" t="e">
        <f ca="1">_xlfn.XLOOKUP(G223,统计表!D:D,统计表!M:M)</f>
        <v>#NAME?</v>
      </c>
      <c r="I223" s="2" t="s">
        <v>4755</v>
      </c>
      <c r="J223" s="2" t="s">
        <v>2295</v>
      </c>
      <c r="K223" s="2">
        <f>_xlfn.XLOOKUP(J223,统计表!D:D,统计表!P:P)</f>
        <v>5415</v>
      </c>
      <c r="L223" s="2" t="s">
        <v>4756</v>
      </c>
      <c r="O223" s="2" t="s">
        <v>4760</v>
      </c>
      <c r="U223" s="2">
        <f>_xlfn.XLOOKUP(S223,统计表!D:D,统计表!V:V)</f>
        <v>0</v>
      </c>
      <c r="W223" s="2" t="str">
        <f t="shared" si="3"/>
        <v/>
      </c>
    </row>
    <row r="224" spans="1:23">
      <c r="A224" s="2" t="s">
        <v>999</v>
      </c>
      <c r="B224" s="2" t="e">
        <f ca="1">_xlfn.XLOOKUP(A224,统计表!D:D,统计表!R:R)</f>
        <v>#NAME?</v>
      </c>
      <c r="C224" s="2" t="s">
        <v>4753</v>
      </c>
      <c r="E224" s="2">
        <f>_xlfn.XLOOKUP(D224,统计表!D:D,统计表!L:L)</f>
        <v>0</v>
      </c>
      <c r="F224" s="2" t="s">
        <v>4754</v>
      </c>
      <c r="H224" s="2" t="e">
        <f ca="1">_xlfn.XLOOKUP(G224,统计表!D:D,统计表!M:M)</f>
        <v>#NAME?</v>
      </c>
      <c r="I224" s="2" t="s">
        <v>4755</v>
      </c>
      <c r="J224" s="2" t="s">
        <v>2312</v>
      </c>
      <c r="K224" s="2">
        <f>_xlfn.XLOOKUP(J224,统计表!D:D,统计表!P:P)</f>
        <v>4295</v>
      </c>
      <c r="L224" s="2" t="s">
        <v>4756</v>
      </c>
      <c r="O224" s="2" t="s">
        <v>4760</v>
      </c>
      <c r="U224" s="2">
        <f>_xlfn.XLOOKUP(S224,统计表!D:D,统计表!V:V)</f>
        <v>0</v>
      </c>
      <c r="W224" s="2" t="str">
        <f t="shared" si="3"/>
        <v/>
      </c>
    </row>
    <row r="225" spans="1:23">
      <c r="A225" s="2" t="s">
        <v>999</v>
      </c>
      <c r="B225" s="2" t="e">
        <f ca="1">_xlfn.XLOOKUP(A225,统计表!D:D,统计表!R:R)</f>
        <v>#NAME?</v>
      </c>
      <c r="C225" s="2" t="s">
        <v>4753</v>
      </c>
      <c r="E225" s="2">
        <f>_xlfn.XLOOKUP(D225,统计表!D:D,统计表!L:L)</f>
        <v>0</v>
      </c>
      <c r="F225" s="2" t="s">
        <v>4754</v>
      </c>
      <c r="H225" s="2" t="e">
        <f ca="1">_xlfn.XLOOKUP(G225,统计表!D:D,统计表!M:M)</f>
        <v>#NAME?</v>
      </c>
      <c r="I225" s="2" t="s">
        <v>4755</v>
      </c>
      <c r="J225" s="2" t="s">
        <v>2324</v>
      </c>
      <c r="K225" s="2">
        <f>_xlfn.XLOOKUP(J225,统计表!D:D,统计表!P:P)</f>
        <v>8590</v>
      </c>
      <c r="L225" s="2" t="s">
        <v>4756</v>
      </c>
      <c r="O225" s="2" t="s">
        <v>4760</v>
      </c>
      <c r="U225" s="2">
        <f>_xlfn.XLOOKUP(S225,统计表!D:D,统计表!V:V)</f>
        <v>0</v>
      </c>
      <c r="W225" s="2" t="str">
        <f t="shared" si="3"/>
        <v/>
      </c>
    </row>
    <row r="226" spans="1:23">
      <c r="A226" s="2" t="s">
        <v>1004</v>
      </c>
      <c r="B226" s="2" t="e">
        <f ca="1">_xlfn.XLOOKUP(A226,统计表!D:D,统计表!R:R)</f>
        <v>#NAME?</v>
      </c>
      <c r="C226" s="2" t="s">
        <v>4753</v>
      </c>
      <c r="E226" s="2">
        <f>_xlfn.XLOOKUP(D226,统计表!D:D,统计表!L:L)</f>
        <v>0</v>
      </c>
      <c r="F226" s="2" t="s">
        <v>4754</v>
      </c>
      <c r="H226" s="2" t="e">
        <f ca="1">_xlfn.XLOOKUP(G226,统计表!D:D,统计表!M:M)</f>
        <v>#NAME?</v>
      </c>
      <c r="I226" s="2" t="s">
        <v>4755</v>
      </c>
      <c r="J226" s="2" t="s">
        <v>2324</v>
      </c>
      <c r="K226" s="2">
        <f>_xlfn.XLOOKUP(J226,统计表!D:D,统计表!P:P)</f>
        <v>8590</v>
      </c>
      <c r="L226" s="2" t="s">
        <v>4756</v>
      </c>
      <c r="O226" s="2" t="s">
        <v>4760</v>
      </c>
      <c r="U226" s="2">
        <f>_xlfn.XLOOKUP(S226,统计表!D:D,统计表!V:V)</f>
        <v>0</v>
      </c>
      <c r="W226" s="2" t="str">
        <f t="shared" si="3"/>
        <v/>
      </c>
    </row>
    <row r="227" spans="1:23">
      <c r="A227" s="2" t="s">
        <v>1012</v>
      </c>
      <c r="B227" s="2" t="e">
        <f ca="1">_xlfn.XLOOKUP(A227,统计表!D:D,统计表!R:R)</f>
        <v>#NAME?</v>
      </c>
      <c r="C227" s="2" t="s">
        <v>4753</v>
      </c>
      <c r="E227" s="2">
        <f>_xlfn.XLOOKUP(D227,统计表!D:D,统计表!L:L)</f>
        <v>0</v>
      </c>
      <c r="F227" s="2" t="s">
        <v>4754</v>
      </c>
      <c r="H227" s="2" t="e">
        <f ca="1">_xlfn.XLOOKUP(G227,统计表!D:D,统计表!M:M)</f>
        <v>#NAME?</v>
      </c>
      <c r="I227" s="2" t="s">
        <v>4755</v>
      </c>
      <c r="J227" s="2" t="s">
        <v>2328</v>
      </c>
      <c r="K227" s="2">
        <f>_xlfn.XLOOKUP(J227,统计表!D:D,统计表!P:P)</f>
        <v>8590</v>
      </c>
      <c r="L227" s="2" t="s">
        <v>4756</v>
      </c>
      <c r="O227" s="2" t="s">
        <v>4760</v>
      </c>
      <c r="U227" s="2">
        <f>_xlfn.XLOOKUP(S227,统计表!D:D,统计表!V:V)</f>
        <v>0</v>
      </c>
      <c r="W227" s="2" t="str">
        <f t="shared" si="3"/>
        <v/>
      </c>
    </row>
    <row r="228" spans="1:23">
      <c r="A228" s="2" t="s">
        <v>1012</v>
      </c>
      <c r="B228" s="2" t="e">
        <f ca="1">_xlfn.XLOOKUP(A228,统计表!D:D,统计表!R:R)</f>
        <v>#NAME?</v>
      </c>
      <c r="C228" s="2" t="s">
        <v>4753</v>
      </c>
      <c r="E228" s="2">
        <f>_xlfn.XLOOKUP(D228,统计表!D:D,统计表!L:L)</f>
        <v>0</v>
      </c>
      <c r="F228" s="2" t="s">
        <v>4754</v>
      </c>
      <c r="H228" s="2" t="e">
        <f ca="1">_xlfn.XLOOKUP(G228,统计表!D:D,统计表!M:M)</f>
        <v>#NAME?</v>
      </c>
      <c r="I228" s="2" t="s">
        <v>4755</v>
      </c>
      <c r="J228" s="2" t="s">
        <v>2328</v>
      </c>
      <c r="K228" s="2">
        <f>_xlfn.XLOOKUP(J228,统计表!D:D,统计表!P:P)</f>
        <v>8590</v>
      </c>
      <c r="L228" s="2" t="s">
        <v>4756</v>
      </c>
      <c r="O228" s="2" t="s">
        <v>4760</v>
      </c>
      <c r="U228" s="2">
        <f>_xlfn.XLOOKUP(S228,统计表!D:D,统计表!V:V)</f>
        <v>0</v>
      </c>
      <c r="W228" s="2" t="str">
        <f t="shared" si="3"/>
        <v/>
      </c>
    </row>
    <row r="229" spans="1:23">
      <c r="A229" s="2" t="s">
        <v>1020</v>
      </c>
      <c r="B229" s="2" t="e">
        <f ca="1">_xlfn.XLOOKUP(A229,统计表!D:D,统计表!R:R)</f>
        <v>#NAME?</v>
      </c>
      <c r="C229" s="2" t="s">
        <v>4753</v>
      </c>
      <c r="E229" s="2">
        <f>_xlfn.XLOOKUP(D229,统计表!D:D,统计表!L:L)</f>
        <v>0</v>
      </c>
      <c r="F229" s="2" t="s">
        <v>4754</v>
      </c>
      <c r="H229" s="2" t="e">
        <f ca="1">_xlfn.XLOOKUP(G229,统计表!D:D,统计表!M:M)</f>
        <v>#NAME?</v>
      </c>
      <c r="I229" s="2" t="s">
        <v>4755</v>
      </c>
      <c r="J229" s="2" t="s">
        <v>2344</v>
      </c>
      <c r="K229" s="2">
        <f>_xlfn.XLOOKUP(J229,统计表!D:D,统计表!P:P)</f>
        <v>4295</v>
      </c>
      <c r="L229" s="2" t="s">
        <v>4756</v>
      </c>
      <c r="O229" s="2" t="s">
        <v>4760</v>
      </c>
      <c r="U229" s="2">
        <f>_xlfn.XLOOKUP(S229,统计表!D:D,统计表!V:V)</f>
        <v>0</v>
      </c>
      <c r="W229" s="2" t="str">
        <f t="shared" si="3"/>
        <v/>
      </c>
    </row>
    <row r="230" spans="1:23">
      <c r="A230" s="2" t="s">
        <v>1024</v>
      </c>
      <c r="B230" s="2" t="e">
        <f ca="1">_xlfn.XLOOKUP(A230,统计表!D:D,统计表!R:R)</f>
        <v>#NAME?</v>
      </c>
      <c r="C230" s="2" t="s">
        <v>4753</v>
      </c>
      <c r="E230" s="2">
        <f>_xlfn.XLOOKUP(D230,统计表!D:D,统计表!L:L)</f>
        <v>0</v>
      </c>
      <c r="F230" s="2" t="s">
        <v>4754</v>
      </c>
      <c r="H230" s="2" t="e">
        <f ca="1">_xlfn.XLOOKUP(G230,统计表!D:D,统计表!M:M)</f>
        <v>#NAME?</v>
      </c>
      <c r="I230" s="2" t="s">
        <v>4755</v>
      </c>
      <c r="J230" s="2" t="s">
        <v>2348</v>
      </c>
      <c r="K230" s="2">
        <f>_xlfn.XLOOKUP(J230,统计表!D:D,统计表!P:P)</f>
        <v>4295</v>
      </c>
      <c r="L230" s="2" t="s">
        <v>4756</v>
      </c>
      <c r="O230" s="2" t="s">
        <v>4760</v>
      </c>
      <c r="U230" s="2">
        <f>_xlfn.XLOOKUP(S230,统计表!D:D,统计表!V:V)</f>
        <v>0</v>
      </c>
      <c r="W230" s="2" t="str">
        <f t="shared" si="3"/>
        <v/>
      </c>
    </row>
    <row r="231" spans="1:23">
      <c r="A231" s="2" t="s">
        <v>1024</v>
      </c>
      <c r="B231" s="2" t="e">
        <f ca="1">_xlfn.XLOOKUP(A231,统计表!D:D,统计表!R:R)</f>
        <v>#NAME?</v>
      </c>
      <c r="C231" s="2" t="s">
        <v>4753</v>
      </c>
      <c r="E231" s="2">
        <f>_xlfn.XLOOKUP(D231,统计表!D:D,统计表!L:L)</f>
        <v>0</v>
      </c>
      <c r="F231" s="2" t="s">
        <v>4754</v>
      </c>
      <c r="H231" s="2" t="e">
        <f ca="1">_xlfn.XLOOKUP(G231,统计表!D:D,统计表!M:M)</f>
        <v>#NAME?</v>
      </c>
      <c r="I231" s="2" t="s">
        <v>4755</v>
      </c>
      <c r="J231" s="2" t="s">
        <v>2390</v>
      </c>
      <c r="K231" s="2">
        <f>_xlfn.XLOOKUP(J231,统计表!D:D,统计表!P:P)</f>
        <v>4295</v>
      </c>
      <c r="L231" s="2" t="s">
        <v>4756</v>
      </c>
      <c r="O231" s="2" t="s">
        <v>4760</v>
      </c>
      <c r="U231" s="2">
        <f>_xlfn.XLOOKUP(S231,统计表!D:D,统计表!V:V)</f>
        <v>0</v>
      </c>
      <c r="W231" s="2" t="str">
        <f t="shared" si="3"/>
        <v/>
      </c>
    </row>
    <row r="232" spans="1:23">
      <c r="A232" s="2" t="s">
        <v>1032</v>
      </c>
      <c r="B232" s="2" t="e">
        <f ca="1">_xlfn.XLOOKUP(A232,统计表!D:D,统计表!R:R)</f>
        <v>#NAME?</v>
      </c>
      <c r="C232" s="2" t="s">
        <v>4753</v>
      </c>
      <c r="E232" s="2">
        <f>_xlfn.XLOOKUP(D232,统计表!D:D,统计表!L:L)</f>
        <v>0</v>
      </c>
      <c r="F232" s="2" t="s">
        <v>4754</v>
      </c>
      <c r="H232" s="2" t="e">
        <f ca="1">_xlfn.XLOOKUP(G232,统计表!D:D,统计表!M:M)</f>
        <v>#NAME?</v>
      </c>
      <c r="I232" s="2" t="s">
        <v>4755</v>
      </c>
      <c r="J232" s="2" t="s">
        <v>2395</v>
      </c>
      <c r="K232" s="2">
        <f>_xlfn.XLOOKUP(J232,统计表!D:D,统计表!P:P)</f>
        <v>4295</v>
      </c>
      <c r="L232" s="2" t="s">
        <v>4756</v>
      </c>
      <c r="O232" s="2" t="s">
        <v>4760</v>
      </c>
      <c r="U232" s="2">
        <f>_xlfn.XLOOKUP(S232,统计表!D:D,统计表!V:V)</f>
        <v>0</v>
      </c>
      <c r="W232" s="2" t="str">
        <f t="shared" si="3"/>
        <v/>
      </c>
    </row>
    <row r="233" spans="1:23">
      <c r="A233" s="2" t="s">
        <v>1036</v>
      </c>
      <c r="B233" s="2" t="e">
        <f ca="1">_xlfn.XLOOKUP(A233,统计表!D:D,统计表!R:R)</f>
        <v>#NAME?</v>
      </c>
      <c r="C233" s="2" t="s">
        <v>4753</v>
      </c>
      <c r="E233" s="2">
        <f>_xlfn.XLOOKUP(D233,统计表!D:D,统计表!L:L)</f>
        <v>0</v>
      </c>
      <c r="F233" s="2" t="s">
        <v>4754</v>
      </c>
      <c r="H233" s="2" t="e">
        <f ca="1">_xlfn.XLOOKUP(G233,统计表!D:D,统计表!M:M)</f>
        <v>#NAME?</v>
      </c>
      <c r="I233" s="2" t="s">
        <v>4755</v>
      </c>
      <c r="J233" s="2" t="s">
        <v>2407</v>
      </c>
      <c r="K233" s="2">
        <f>_xlfn.XLOOKUP(J233,统计表!D:D,统计表!P:P)</f>
        <v>3595</v>
      </c>
      <c r="L233" s="2" t="s">
        <v>4756</v>
      </c>
      <c r="O233" s="2" t="s">
        <v>4760</v>
      </c>
      <c r="U233" s="2">
        <f>_xlfn.XLOOKUP(S233,统计表!D:D,统计表!V:V)</f>
        <v>0</v>
      </c>
      <c r="W233" s="2" t="str">
        <f t="shared" si="3"/>
        <v/>
      </c>
    </row>
    <row r="234" spans="1:23">
      <c r="A234" s="2" t="s">
        <v>1036</v>
      </c>
      <c r="B234" s="2" t="e">
        <f ca="1">_xlfn.XLOOKUP(A234,统计表!D:D,统计表!R:R)</f>
        <v>#NAME?</v>
      </c>
      <c r="C234" s="2" t="s">
        <v>4753</v>
      </c>
      <c r="E234" s="2">
        <f>_xlfn.XLOOKUP(D234,统计表!D:D,统计表!L:L)</f>
        <v>0</v>
      </c>
      <c r="F234" s="2" t="s">
        <v>4754</v>
      </c>
      <c r="H234" s="2" t="e">
        <f ca="1">_xlfn.XLOOKUP(G234,统计表!D:D,统计表!M:M)</f>
        <v>#NAME?</v>
      </c>
      <c r="I234" s="2" t="s">
        <v>4755</v>
      </c>
      <c r="J234" s="2" t="s">
        <v>2475</v>
      </c>
      <c r="K234" s="2">
        <f>_xlfn.XLOOKUP(J234,统计表!D:D,统计表!P:P)</f>
        <v>5295</v>
      </c>
      <c r="L234" s="2" t="s">
        <v>4756</v>
      </c>
      <c r="O234" s="2" t="s">
        <v>4760</v>
      </c>
      <c r="U234" s="2">
        <f>_xlfn.XLOOKUP(S234,统计表!D:D,统计表!V:V)</f>
        <v>0</v>
      </c>
      <c r="W234" s="2" t="str">
        <f t="shared" si="3"/>
        <v/>
      </c>
    </row>
    <row r="235" spans="1:23">
      <c r="A235" s="2" t="s">
        <v>1045</v>
      </c>
      <c r="B235" s="2" t="e">
        <f ca="1">_xlfn.XLOOKUP(A235,统计表!D:D,统计表!R:R)</f>
        <v>#NAME?</v>
      </c>
      <c r="C235" s="2" t="s">
        <v>4753</v>
      </c>
      <c r="E235" s="2">
        <f>_xlfn.XLOOKUP(D235,统计表!D:D,统计表!L:L)</f>
        <v>0</v>
      </c>
      <c r="F235" s="2" t="s">
        <v>4754</v>
      </c>
      <c r="H235" s="2" t="e">
        <f ca="1">_xlfn.XLOOKUP(G235,统计表!D:D,统计表!M:M)</f>
        <v>#NAME?</v>
      </c>
      <c r="I235" s="2" t="s">
        <v>4755</v>
      </c>
      <c r="J235" s="2" t="s">
        <v>2492</v>
      </c>
      <c r="K235" s="2">
        <f>_xlfn.XLOOKUP(J235,统计表!D:D,统计表!P:P)</f>
        <v>5535</v>
      </c>
      <c r="L235" s="2" t="s">
        <v>4756</v>
      </c>
      <c r="O235" s="2" t="s">
        <v>4760</v>
      </c>
      <c r="U235" s="2">
        <f>_xlfn.XLOOKUP(S235,统计表!D:D,统计表!V:V)</f>
        <v>0</v>
      </c>
      <c r="W235" s="2" t="str">
        <f t="shared" si="3"/>
        <v/>
      </c>
    </row>
    <row r="236" spans="1:23">
      <c r="A236" s="2" t="s">
        <v>1045</v>
      </c>
      <c r="B236" s="2" t="e">
        <f ca="1">_xlfn.XLOOKUP(A236,统计表!D:D,统计表!R:R)</f>
        <v>#NAME?</v>
      </c>
      <c r="C236" s="2" t="s">
        <v>4753</v>
      </c>
      <c r="E236" s="2">
        <f>_xlfn.XLOOKUP(D236,统计表!D:D,统计表!L:L)</f>
        <v>0</v>
      </c>
      <c r="F236" s="2" t="s">
        <v>4754</v>
      </c>
      <c r="H236" s="2" t="e">
        <f ca="1">_xlfn.XLOOKUP(G236,统计表!D:D,统计表!M:M)</f>
        <v>#NAME?</v>
      </c>
      <c r="I236" s="2" t="s">
        <v>4755</v>
      </c>
      <c r="J236" s="2" t="s">
        <v>2500</v>
      </c>
      <c r="K236" s="2">
        <f>_xlfn.XLOOKUP(J236,统计表!D:D,统计表!P:P)</f>
        <v>3595</v>
      </c>
      <c r="L236" s="2" t="s">
        <v>4756</v>
      </c>
      <c r="O236" s="2" t="s">
        <v>4760</v>
      </c>
      <c r="U236" s="2">
        <f>_xlfn.XLOOKUP(S236,统计表!D:D,统计表!V:V)</f>
        <v>0</v>
      </c>
      <c r="W236" s="2" t="str">
        <f t="shared" si="3"/>
        <v/>
      </c>
    </row>
    <row r="237" spans="1:23">
      <c r="A237" s="2" t="s">
        <v>1049</v>
      </c>
      <c r="B237" s="2" t="e">
        <f ca="1">_xlfn.XLOOKUP(A237,统计表!D:D,统计表!R:R)</f>
        <v>#NAME?</v>
      </c>
      <c r="C237" s="2" t="s">
        <v>4753</v>
      </c>
      <c r="E237" s="2">
        <f>_xlfn.XLOOKUP(D237,统计表!D:D,统计表!L:L)</f>
        <v>0</v>
      </c>
      <c r="F237" s="2" t="s">
        <v>4754</v>
      </c>
      <c r="H237" s="2" t="e">
        <f ca="1">_xlfn.XLOOKUP(G237,统计表!D:D,统计表!M:M)</f>
        <v>#NAME?</v>
      </c>
      <c r="I237" s="2" t="s">
        <v>4755</v>
      </c>
      <c r="J237" s="2" t="s">
        <v>2524</v>
      </c>
      <c r="K237" s="2">
        <f>_xlfn.XLOOKUP(J237,统计表!D:D,统计表!P:P)</f>
        <v>4295</v>
      </c>
      <c r="L237" s="2" t="s">
        <v>4756</v>
      </c>
      <c r="O237" s="2" t="s">
        <v>4760</v>
      </c>
      <c r="U237" s="2">
        <f>_xlfn.XLOOKUP(S237,统计表!D:D,统计表!V:V)</f>
        <v>0</v>
      </c>
      <c r="W237" s="2" t="str">
        <f t="shared" si="3"/>
        <v/>
      </c>
    </row>
    <row r="238" spans="1:23">
      <c r="A238" s="2" t="s">
        <v>1049</v>
      </c>
      <c r="B238" s="2" t="e">
        <f ca="1">_xlfn.XLOOKUP(A238,统计表!D:D,统计表!R:R)</f>
        <v>#NAME?</v>
      </c>
      <c r="C238" s="2" t="s">
        <v>4753</v>
      </c>
      <c r="E238" s="2">
        <f>_xlfn.XLOOKUP(D238,统计表!D:D,统计表!L:L)</f>
        <v>0</v>
      </c>
      <c r="F238" s="2" t="s">
        <v>4754</v>
      </c>
      <c r="H238" s="2" t="e">
        <f ca="1">_xlfn.XLOOKUP(G238,统计表!D:D,统计表!M:M)</f>
        <v>#NAME?</v>
      </c>
      <c r="I238" s="2" t="s">
        <v>4755</v>
      </c>
      <c r="J238" s="2" t="s">
        <v>2536</v>
      </c>
      <c r="K238" s="2">
        <f>_xlfn.XLOOKUP(J238,统计表!D:D,统计表!P:P)</f>
        <v>5295</v>
      </c>
      <c r="L238" s="2" t="s">
        <v>4756</v>
      </c>
      <c r="O238" s="2" t="s">
        <v>4760</v>
      </c>
      <c r="U238" s="2">
        <f>_xlfn.XLOOKUP(S238,统计表!D:D,统计表!V:V)</f>
        <v>0</v>
      </c>
      <c r="W238" s="2" t="str">
        <f t="shared" si="3"/>
        <v/>
      </c>
    </row>
    <row r="239" spans="1:23">
      <c r="A239" s="2" t="s">
        <v>1058</v>
      </c>
      <c r="B239" s="2" t="e">
        <f ca="1">_xlfn.XLOOKUP(A239,统计表!D:D,统计表!R:R)</f>
        <v>#NAME?</v>
      </c>
      <c r="C239" s="2" t="s">
        <v>4753</v>
      </c>
      <c r="E239" s="2">
        <f>_xlfn.XLOOKUP(D239,统计表!D:D,统计表!L:L)</f>
        <v>0</v>
      </c>
      <c r="F239" s="2" t="s">
        <v>4754</v>
      </c>
      <c r="H239" s="2" t="e">
        <f ca="1">_xlfn.XLOOKUP(G239,统计表!D:D,统计表!M:M)</f>
        <v>#NAME?</v>
      </c>
      <c r="I239" s="2" t="s">
        <v>4755</v>
      </c>
      <c r="J239" s="2" t="s">
        <v>2541</v>
      </c>
      <c r="K239" s="2">
        <f>_xlfn.XLOOKUP(J239,统计表!D:D,统计表!P:P)</f>
        <v>4295</v>
      </c>
      <c r="L239" s="2" t="s">
        <v>4756</v>
      </c>
      <c r="O239" s="2" t="s">
        <v>4760</v>
      </c>
      <c r="U239" s="2">
        <f>_xlfn.XLOOKUP(S239,统计表!D:D,统计表!V:V)</f>
        <v>0</v>
      </c>
      <c r="W239" s="2" t="str">
        <f t="shared" si="3"/>
        <v/>
      </c>
    </row>
    <row r="240" spans="1:23">
      <c r="A240" s="2" t="s">
        <v>1058</v>
      </c>
      <c r="B240" s="2" t="e">
        <f ca="1">_xlfn.XLOOKUP(A240,统计表!D:D,统计表!R:R)</f>
        <v>#NAME?</v>
      </c>
      <c r="C240" s="2" t="s">
        <v>4753</v>
      </c>
      <c r="E240" s="2">
        <f>_xlfn.XLOOKUP(D240,统计表!D:D,统计表!L:L)</f>
        <v>0</v>
      </c>
      <c r="F240" s="2" t="s">
        <v>4754</v>
      </c>
      <c r="H240" s="2" t="e">
        <f ca="1">_xlfn.XLOOKUP(G240,统计表!D:D,统计表!M:M)</f>
        <v>#NAME?</v>
      </c>
      <c r="I240" s="2" t="s">
        <v>4755</v>
      </c>
      <c r="J240" s="2" t="s">
        <v>2545</v>
      </c>
      <c r="K240" s="2">
        <f>_xlfn.XLOOKUP(J240,统计表!D:D,统计表!P:P)</f>
        <v>4295</v>
      </c>
      <c r="L240" s="2" t="s">
        <v>4756</v>
      </c>
      <c r="O240" s="2" t="s">
        <v>4760</v>
      </c>
      <c r="U240" s="2">
        <f>_xlfn.XLOOKUP(S240,统计表!D:D,统计表!V:V)</f>
        <v>0</v>
      </c>
      <c r="W240" s="2" t="str">
        <f t="shared" si="3"/>
        <v/>
      </c>
    </row>
    <row r="241" spans="1:23">
      <c r="A241" s="2" t="s">
        <v>1083</v>
      </c>
      <c r="B241" s="2" t="e">
        <f ca="1">_xlfn.XLOOKUP(A241,统计表!D:D,统计表!R:R)</f>
        <v>#NAME?</v>
      </c>
      <c r="C241" s="2" t="s">
        <v>4753</v>
      </c>
      <c r="E241" s="2">
        <f>_xlfn.XLOOKUP(D241,统计表!D:D,统计表!L:L)</f>
        <v>0</v>
      </c>
      <c r="F241" s="2" t="s">
        <v>4754</v>
      </c>
      <c r="H241" s="2" t="e">
        <f ca="1">_xlfn.XLOOKUP(G241,统计表!D:D,统计表!M:M)</f>
        <v>#NAME?</v>
      </c>
      <c r="I241" s="2" t="s">
        <v>4755</v>
      </c>
      <c r="J241" s="2" t="s">
        <v>2561</v>
      </c>
      <c r="K241" s="2">
        <f>_xlfn.XLOOKUP(J241,统计表!D:D,统计表!P:P)</f>
        <v>3595</v>
      </c>
      <c r="L241" s="2" t="s">
        <v>4756</v>
      </c>
      <c r="O241" s="2" t="s">
        <v>4760</v>
      </c>
      <c r="U241" s="2">
        <f>_xlfn.XLOOKUP(S241,统计表!D:D,统计表!V:V)</f>
        <v>0</v>
      </c>
      <c r="W241" s="2" t="str">
        <f t="shared" si="3"/>
        <v/>
      </c>
    </row>
    <row r="242" spans="1:23">
      <c r="A242" s="2" t="s">
        <v>1083</v>
      </c>
      <c r="B242" s="2" t="e">
        <f ca="1">_xlfn.XLOOKUP(A242,统计表!D:D,统计表!R:R)</f>
        <v>#NAME?</v>
      </c>
      <c r="C242" s="2" t="s">
        <v>4753</v>
      </c>
      <c r="E242" s="2">
        <f>_xlfn.XLOOKUP(D242,统计表!D:D,统计表!L:L)</f>
        <v>0</v>
      </c>
      <c r="F242" s="2" t="s">
        <v>4754</v>
      </c>
      <c r="H242" s="2" t="e">
        <f ca="1">_xlfn.XLOOKUP(G242,统计表!D:D,统计表!M:M)</f>
        <v>#NAME?</v>
      </c>
      <c r="I242" s="2" t="s">
        <v>4755</v>
      </c>
      <c r="J242" s="2" t="s">
        <v>2567</v>
      </c>
      <c r="K242" s="2">
        <f>_xlfn.XLOOKUP(J242,统计表!D:D,统计表!P:P)</f>
        <v>10790</v>
      </c>
      <c r="L242" s="2" t="s">
        <v>4756</v>
      </c>
      <c r="O242" s="2" t="s">
        <v>4760</v>
      </c>
      <c r="U242" s="2">
        <f>_xlfn.XLOOKUP(S242,统计表!D:D,统计表!V:V)</f>
        <v>0</v>
      </c>
      <c r="W242" s="2" t="str">
        <f t="shared" si="3"/>
        <v/>
      </c>
    </row>
    <row r="243" spans="1:23">
      <c r="A243" s="2" t="s">
        <v>1090</v>
      </c>
      <c r="B243" s="2" t="e">
        <f ca="1">_xlfn.XLOOKUP(A243,统计表!D:D,统计表!R:R)</f>
        <v>#NAME?</v>
      </c>
      <c r="C243" s="2" t="s">
        <v>4753</v>
      </c>
      <c r="E243" s="2">
        <f>_xlfn.XLOOKUP(D243,统计表!D:D,统计表!L:L)</f>
        <v>0</v>
      </c>
      <c r="F243" s="2" t="s">
        <v>4754</v>
      </c>
      <c r="H243" s="2" t="e">
        <f ca="1">_xlfn.XLOOKUP(G243,统计表!D:D,统计表!M:M)</f>
        <v>#NAME?</v>
      </c>
      <c r="I243" s="2" t="s">
        <v>4755</v>
      </c>
      <c r="J243" s="2" t="s">
        <v>2567</v>
      </c>
      <c r="K243" s="2">
        <f>_xlfn.XLOOKUP(J243,统计表!D:D,统计表!P:P)</f>
        <v>10790</v>
      </c>
      <c r="L243" s="2" t="s">
        <v>4756</v>
      </c>
      <c r="O243" s="2" t="s">
        <v>4760</v>
      </c>
      <c r="U243" s="2">
        <f>_xlfn.XLOOKUP(S243,统计表!D:D,统计表!V:V)</f>
        <v>0</v>
      </c>
      <c r="W243" s="2" t="str">
        <f t="shared" si="3"/>
        <v/>
      </c>
    </row>
    <row r="244" spans="1:23">
      <c r="A244" s="2" t="s">
        <v>1098</v>
      </c>
      <c r="B244" s="2" t="e">
        <f ca="1">_xlfn.XLOOKUP(A244,统计表!D:D,统计表!R:R)</f>
        <v>#NAME?</v>
      </c>
      <c r="C244" s="2" t="s">
        <v>4753</v>
      </c>
      <c r="E244" s="2">
        <f>_xlfn.XLOOKUP(D244,统计表!D:D,统计表!L:L)</f>
        <v>0</v>
      </c>
      <c r="F244" s="2" t="s">
        <v>4754</v>
      </c>
      <c r="H244" s="2" t="e">
        <f ca="1">_xlfn.XLOOKUP(G244,统计表!D:D,统计表!M:M)</f>
        <v>#NAME?</v>
      </c>
      <c r="I244" s="2" t="s">
        <v>4755</v>
      </c>
      <c r="J244" s="2" t="s">
        <v>2579</v>
      </c>
      <c r="K244" s="2">
        <f>_xlfn.XLOOKUP(J244,统计表!D:D,统计表!P:P)</f>
        <v>4295</v>
      </c>
      <c r="L244" s="2" t="s">
        <v>4756</v>
      </c>
      <c r="O244" s="2" t="s">
        <v>4760</v>
      </c>
      <c r="U244" s="2">
        <f>_xlfn.XLOOKUP(S244,统计表!D:D,统计表!V:V)</f>
        <v>0</v>
      </c>
      <c r="W244" s="2" t="str">
        <f t="shared" si="3"/>
        <v/>
      </c>
    </row>
    <row r="245" spans="1:23">
      <c r="A245" s="2" t="s">
        <v>1106</v>
      </c>
      <c r="B245" s="2" t="e">
        <f ca="1">_xlfn.XLOOKUP(A245,统计表!D:D,统计表!R:R)</f>
        <v>#NAME?</v>
      </c>
      <c r="C245" s="2" t="s">
        <v>4753</v>
      </c>
      <c r="E245" s="2">
        <f>_xlfn.XLOOKUP(D245,统计表!D:D,统计表!L:L)</f>
        <v>0</v>
      </c>
      <c r="F245" s="2" t="s">
        <v>4754</v>
      </c>
      <c r="H245" s="2" t="e">
        <f ca="1">_xlfn.XLOOKUP(G245,统计表!D:D,统计表!M:M)</f>
        <v>#NAME?</v>
      </c>
      <c r="I245" s="2" t="s">
        <v>4755</v>
      </c>
      <c r="J245" s="2" t="s">
        <v>2584</v>
      </c>
      <c r="K245" s="2">
        <f>_xlfn.XLOOKUP(J245,统计表!D:D,统计表!P:P)</f>
        <v>4295</v>
      </c>
      <c r="L245" s="2" t="s">
        <v>4756</v>
      </c>
      <c r="O245" s="2" t="s">
        <v>4760</v>
      </c>
      <c r="U245" s="2">
        <f>_xlfn.XLOOKUP(S245,统计表!D:D,统计表!V:V)</f>
        <v>0</v>
      </c>
      <c r="W245" s="2" t="str">
        <f t="shared" si="3"/>
        <v/>
      </c>
    </row>
    <row r="246" spans="1:23">
      <c r="A246" s="2" t="s">
        <v>1106</v>
      </c>
      <c r="B246" s="2" t="e">
        <f ca="1">_xlfn.XLOOKUP(A246,统计表!D:D,统计表!R:R)</f>
        <v>#NAME?</v>
      </c>
      <c r="C246" s="2" t="s">
        <v>4753</v>
      </c>
      <c r="E246" s="2">
        <f>_xlfn.XLOOKUP(D246,统计表!D:D,统计表!L:L)</f>
        <v>0</v>
      </c>
      <c r="F246" s="2" t="s">
        <v>4754</v>
      </c>
      <c r="H246" s="2" t="e">
        <f ca="1">_xlfn.XLOOKUP(G246,统计表!D:D,统计表!M:M)</f>
        <v>#NAME?</v>
      </c>
      <c r="I246" s="2" t="s">
        <v>4755</v>
      </c>
      <c r="J246" s="2" t="s">
        <v>2587</v>
      </c>
      <c r="K246" s="2">
        <f>_xlfn.XLOOKUP(J246,统计表!D:D,统计表!P:P)</f>
        <v>4295</v>
      </c>
      <c r="L246" s="2" t="s">
        <v>4756</v>
      </c>
      <c r="O246" s="2" t="s">
        <v>4760</v>
      </c>
      <c r="U246" s="2">
        <f>_xlfn.XLOOKUP(S246,统计表!D:D,统计表!V:V)</f>
        <v>0</v>
      </c>
      <c r="W246" s="2" t="str">
        <f t="shared" si="3"/>
        <v/>
      </c>
    </row>
    <row r="247" spans="1:23">
      <c r="A247" s="2" t="s">
        <v>1110</v>
      </c>
      <c r="B247" s="2" t="e">
        <f ca="1">_xlfn.XLOOKUP(A247,统计表!D:D,统计表!R:R)</f>
        <v>#NAME?</v>
      </c>
      <c r="C247" s="2" t="s">
        <v>4753</v>
      </c>
      <c r="E247" s="2">
        <f>_xlfn.XLOOKUP(D247,统计表!D:D,统计表!L:L)</f>
        <v>0</v>
      </c>
      <c r="F247" s="2" t="s">
        <v>4754</v>
      </c>
      <c r="H247" s="2" t="e">
        <f ca="1">_xlfn.XLOOKUP(G247,统计表!D:D,统计表!M:M)</f>
        <v>#NAME?</v>
      </c>
      <c r="I247" s="2" t="s">
        <v>4755</v>
      </c>
      <c r="J247" s="2" t="s">
        <v>2604</v>
      </c>
      <c r="K247" s="2">
        <f>_xlfn.XLOOKUP(J247,统计表!D:D,统计表!P:P)</f>
        <v>10830</v>
      </c>
      <c r="L247" s="2" t="s">
        <v>4756</v>
      </c>
      <c r="O247" s="2" t="s">
        <v>4760</v>
      </c>
      <c r="U247" s="2">
        <f>_xlfn.XLOOKUP(S247,统计表!D:D,统计表!V:V)</f>
        <v>0</v>
      </c>
      <c r="W247" s="2" t="str">
        <f t="shared" si="3"/>
        <v/>
      </c>
    </row>
    <row r="248" spans="1:23">
      <c r="A248" s="2" t="s">
        <v>1114</v>
      </c>
      <c r="B248" s="2" t="e">
        <f ca="1">_xlfn.XLOOKUP(A248,统计表!D:D,统计表!R:R)</f>
        <v>#NAME?</v>
      </c>
      <c r="C248" s="2" t="s">
        <v>4753</v>
      </c>
      <c r="E248" s="2">
        <f>_xlfn.XLOOKUP(D248,统计表!D:D,统计表!L:L)</f>
        <v>0</v>
      </c>
      <c r="F248" s="2" t="s">
        <v>4754</v>
      </c>
      <c r="H248" s="2" t="e">
        <f ca="1">_xlfn.XLOOKUP(G248,统计表!D:D,统计表!M:M)</f>
        <v>#NAME?</v>
      </c>
      <c r="I248" s="2" t="s">
        <v>4755</v>
      </c>
      <c r="J248" s="2" t="s">
        <v>2604</v>
      </c>
      <c r="K248" s="2">
        <f>_xlfn.XLOOKUP(J248,统计表!D:D,统计表!P:P)</f>
        <v>10830</v>
      </c>
      <c r="L248" s="2" t="s">
        <v>4756</v>
      </c>
      <c r="O248" s="2" t="s">
        <v>4760</v>
      </c>
      <c r="U248" s="2">
        <f>_xlfn.XLOOKUP(S248,统计表!D:D,统计表!V:V)</f>
        <v>0</v>
      </c>
      <c r="W248" s="2" t="str">
        <f t="shared" si="3"/>
        <v/>
      </c>
    </row>
    <row r="249" spans="1:23">
      <c r="A249" s="2" t="s">
        <v>1118</v>
      </c>
      <c r="B249" s="2" t="e">
        <f ca="1">_xlfn.XLOOKUP(A249,统计表!D:D,统计表!R:R)</f>
        <v>#NAME?</v>
      </c>
      <c r="C249" s="2" t="s">
        <v>4753</v>
      </c>
      <c r="E249" s="2">
        <f>_xlfn.XLOOKUP(D249,统计表!D:D,统计表!L:L)</f>
        <v>0</v>
      </c>
      <c r="F249" s="2" t="s">
        <v>4754</v>
      </c>
      <c r="H249" s="2" t="e">
        <f ca="1">_xlfn.XLOOKUP(G249,统计表!D:D,统计表!M:M)</f>
        <v>#NAME?</v>
      </c>
      <c r="I249" s="2" t="s">
        <v>4755</v>
      </c>
      <c r="J249" s="2" t="s">
        <v>2618</v>
      </c>
      <c r="K249" s="2">
        <f>_xlfn.XLOOKUP(J249,统计表!D:D,统计表!P:P)</f>
        <v>5015</v>
      </c>
      <c r="L249" s="2" t="s">
        <v>4756</v>
      </c>
      <c r="O249" s="2" t="s">
        <v>4760</v>
      </c>
      <c r="U249" s="2">
        <f>_xlfn.XLOOKUP(S249,统计表!D:D,统计表!V:V)</f>
        <v>0</v>
      </c>
      <c r="W249" s="2" t="str">
        <f t="shared" si="3"/>
        <v/>
      </c>
    </row>
    <row r="250" spans="1:23">
      <c r="A250" s="2" t="s">
        <v>1121</v>
      </c>
      <c r="B250" s="2" t="e">
        <f ca="1">_xlfn.XLOOKUP(A250,统计表!D:D,统计表!R:R)</f>
        <v>#NAME?</v>
      </c>
      <c r="C250" s="2" t="s">
        <v>4753</v>
      </c>
      <c r="E250" s="2">
        <f>_xlfn.XLOOKUP(D250,统计表!D:D,统计表!L:L)</f>
        <v>0</v>
      </c>
      <c r="F250" s="2" t="s">
        <v>4754</v>
      </c>
      <c r="H250" s="2" t="e">
        <f ca="1">_xlfn.XLOOKUP(G250,统计表!D:D,统计表!M:M)</f>
        <v>#NAME?</v>
      </c>
      <c r="I250" s="2" t="s">
        <v>4755</v>
      </c>
      <c r="J250" s="2" t="s">
        <v>2622</v>
      </c>
      <c r="K250" s="2">
        <f>_xlfn.XLOOKUP(J250,统计表!D:D,统计表!P:P)</f>
        <v>8455</v>
      </c>
      <c r="L250" s="2" t="s">
        <v>4756</v>
      </c>
      <c r="O250" s="2" t="s">
        <v>4760</v>
      </c>
      <c r="U250" s="2">
        <f>_xlfn.XLOOKUP(S250,统计表!D:D,统计表!V:V)</f>
        <v>0</v>
      </c>
      <c r="W250" s="2" t="str">
        <f t="shared" si="3"/>
        <v/>
      </c>
    </row>
    <row r="251" spans="1:23">
      <c r="A251" s="2" t="s">
        <v>1125</v>
      </c>
      <c r="B251" s="2" t="e">
        <f ca="1">_xlfn.XLOOKUP(A251,统计表!D:D,统计表!R:R)</f>
        <v>#NAME?</v>
      </c>
      <c r="C251" s="2" t="s">
        <v>4753</v>
      </c>
      <c r="E251" s="2">
        <f>_xlfn.XLOOKUP(D251,统计表!D:D,统计表!L:L)</f>
        <v>0</v>
      </c>
      <c r="F251" s="2" t="s">
        <v>4754</v>
      </c>
      <c r="H251" s="2" t="e">
        <f ca="1">_xlfn.XLOOKUP(G251,统计表!D:D,统计表!M:M)</f>
        <v>#NAME?</v>
      </c>
      <c r="I251" s="2" t="s">
        <v>4755</v>
      </c>
      <c r="J251" s="2" t="s">
        <v>2634</v>
      </c>
      <c r="K251" s="2">
        <f>_xlfn.XLOOKUP(J251,统计表!D:D,统计表!P:P)</f>
        <v>9830</v>
      </c>
      <c r="L251" s="2" t="s">
        <v>4756</v>
      </c>
      <c r="O251" s="2" t="s">
        <v>4760</v>
      </c>
      <c r="U251" s="2">
        <f>_xlfn.XLOOKUP(S251,统计表!D:D,统计表!V:V)</f>
        <v>0</v>
      </c>
      <c r="W251" s="2" t="str">
        <f t="shared" si="3"/>
        <v/>
      </c>
    </row>
    <row r="252" spans="1:23">
      <c r="A252" s="2" t="s">
        <v>1129</v>
      </c>
      <c r="B252" s="2" t="e">
        <f ca="1">_xlfn.XLOOKUP(A252,统计表!D:D,统计表!R:R)</f>
        <v>#NAME?</v>
      </c>
      <c r="C252" s="2" t="s">
        <v>4753</v>
      </c>
      <c r="E252" s="2">
        <f>_xlfn.XLOOKUP(D252,统计表!D:D,统计表!L:L)</f>
        <v>0</v>
      </c>
      <c r="F252" s="2" t="s">
        <v>4754</v>
      </c>
      <c r="H252" s="2" t="e">
        <f ca="1">_xlfn.XLOOKUP(G252,统计表!D:D,统计表!M:M)</f>
        <v>#NAME?</v>
      </c>
      <c r="I252" s="2" t="s">
        <v>4755</v>
      </c>
      <c r="J252" s="2" t="s">
        <v>2634</v>
      </c>
      <c r="K252" s="2">
        <f>_xlfn.XLOOKUP(J252,统计表!D:D,统计表!P:P)</f>
        <v>9830</v>
      </c>
      <c r="L252" s="2" t="s">
        <v>4756</v>
      </c>
      <c r="O252" s="2" t="s">
        <v>4760</v>
      </c>
      <c r="U252" s="2">
        <f>_xlfn.XLOOKUP(S252,统计表!D:D,统计表!V:V)</f>
        <v>0</v>
      </c>
      <c r="W252" s="2" t="str">
        <f t="shared" si="3"/>
        <v/>
      </c>
    </row>
    <row r="253" spans="1:23">
      <c r="A253" s="2" t="s">
        <v>1141</v>
      </c>
      <c r="B253" s="2" t="e">
        <f ca="1">_xlfn.XLOOKUP(A253,统计表!D:D,统计表!R:R)</f>
        <v>#NAME?</v>
      </c>
      <c r="C253" s="2" t="s">
        <v>4753</v>
      </c>
      <c r="E253" s="2">
        <f>_xlfn.XLOOKUP(D253,统计表!D:D,统计表!L:L)</f>
        <v>0</v>
      </c>
      <c r="F253" s="2" t="s">
        <v>4754</v>
      </c>
      <c r="H253" s="2" t="e">
        <f ca="1">_xlfn.XLOOKUP(G253,统计表!D:D,统计表!M:M)</f>
        <v>#NAME?</v>
      </c>
      <c r="I253" s="2" t="s">
        <v>4755</v>
      </c>
      <c r="J253" s="2" t="s">
        <v>2638</v>
      </c>
      <c r="K253" s="2">
        <f>_xlfn.XLOOKUP(J253,统计表!D:D,统计表!P:P)</f>
        <v>5535</v>
      </c>
      <c r="L253" s="2" t="s">
        <v>4756</v>
      </c>
      <c r="O253" s="2" t="s">
        <v>4760</v>
      </c>
      <c r="U253" s="2">
        <f>_xlfn.XLOOKUP(S253,统计表!D:D,统计表!V:V)</f>
        <v>0</v>
      </c>
      <c r="W253" s="2" t="str">
        <f t="shared" si="3"/>
        <v/>
      </c>
    </row>
    <row r="254" spans="1:23">
      <c r="A254" s="2" t="s">
        <v>1157</v>
      </c>
      <c r="B254" s="2" t="e">
        <f ca="1">_xlfn.XLOOKUP(A254,统计表!D:D,统计表!R:R)</f>
        <v>#NAME?</v>
      </c>
      <c r="C254" s="2" t="s">
        <v>4753</v>
      </c>
      <c r="E254" s="2">
        <f>_xlfn.XLOOKUP(D254,统计表!D:D,统计表!L:L)</f>
        <v>0</v>
      </c>
      <c r="F254" s="2" t="s">
        <v>4754</v>
      </c>
      <c r="H254" s="2" t="e">
        <f ca="1">_xlfn.XLOOKUP(G254,统计表!D:D,统计表!M:M)</f>
        <v>#NAME?</v>
      </c>
      <c r="I254" s="2" t="s">
        <v>4755</v>
      </c>
      <c r="J254" s="2" t="s">
        <v>2651</v>
      </c>
      <c r="K254" s="2">
        <f>_xlfn.XLOOKUP(J254,统计表!D:D,统计表!P:P)</f>
        <v>4295</v>
      </c>
      <c r="L254" s="2" t="s">
        <v>4756</v>
      </c>
      <c r="O254" s="2" t="s">
        <v>4760</v>
      </c>
      <c r="U254" s="2">
        <f>_xlfn.XLOOKUP(S254,统计表!D:D,统计表!V:V)</f>
        <v>0</v>
      </c>
      <c r="W254" s="2" t="str">
        <f t="shared" si="3"/>
        <v/>
      </c>
    </row>
    <row r="255" spans="1:23">
      <c r="A255" s="2" t="s">
        <v>1169</v>
      </c>
      <c r="B255" s="2" t="e">
        <f ca="1">_xlfn.XLOOKUP(A255,统计表!D:D,统计表!R:R)</f>
        <v>#NAME?</v>
      </c>
      <c r="C255" s="2" t="s">
        <v>4753</v>
      </c>
      <c r="E255" s="2">
        <f>_xlfn.XLOOKUP(D255,统计表!D:D,统计表!L:L)</f>
        <v>0</v>
      </c>
      <c r="F255" s="2" t="s">
        <v>4754</v>
      </c>
      <c r="H255" s="2" t="e">
        <f ca="1">_xlfn.XLOOKUP(G255,统计表!D:D,统计表!M:M)</f>
        <v>#NAME?</v>
      </c>
      <c r="I255" s="2" t="s">
        <v>4755</v>
      </c>
      <c r="J255" s="2" t="s">
        <v>2655</v>
      </c>
      <c r="K255" s="2">
        <f>_xlfn.XLOOKUP(J255,统计表!D:D,统计表!P:P)</f>
        <v>8590</v>
      </c>
      <c r="L255" s="2" t="s">
        <v>4756</v>
      </c>
      <c r="O255" s="2" t="s">
        <v>4760</v>
      </c>
      <c r="U255" s="2">
        <f>_xlfn.XLOOKUP(S255,统计表!D:D,统计表!V:V)</f>
        <v>0</v>
      </c>
      <c r="W255" s="2" t="str">
        <f t="shared" si="3"/>
        <v/>
      </c>
    </row>
    <row r="256" spans="1:23">
      <c r="A256" s="2" t="s">
        <v>1169</v>
      </c>
      <c r="B256" s="2" t="e">
        <f ca="1">_xlfn.XLOOKUP(A256,统计表!D:D,统计表!R:R)</f>
        <v>#NAME?</v>
      </c>
      <c r="C256" s="2" t="s">
        <v>4753</v>
      </c>
      <c r="E256" s="2">
        <f>_xlfn.XLOOKUP(D256,统计表!D:D,统计表!L:L)</f>
        <v>0</v>
      </c>
      <c r="F256" s="2" t="s">
        <v>4754</v>
      </c>
      <c r="H256" s="2" t="e">
        <f ca="1">_xlfn.XLOOKUP(G256,统计表!D:D,统计表!M:M)</f>
        <v>#NAME?</v>
      </c>
      <c r="I256" s="2" t="s">
        <v>4755</v>
      </c>
      <c r="J256" s="2" t="s">
        <v>2655</v>
      </c>
      <c r="K256" s="2">
        <f>_xlfn.XLOOKUP(J256,统计表!D:D,统计表!P:P)</f>
        <v>8590</v>
      </c>
      <c r="L256" s="2" t="s">
        <v>4756</v>
      </c>
      <c r="O256" s="2" t="s">
        <v>4760</v>
      </c>
      <c r="U256" s="2">
        <f>_xlfn.XLOOKUP(S256,统计表!D:D,统计表!V:V)</f>
        <v>0</v>
      </c>
      <c r="W256" s="2" t="str">
        <f t="shared" si="3"/>
        <v/>
      </c>
    </row>
    <row r="257" spans="1:23">
      <c r="A257" s="2" t="s">
        <v>1173</v>
      </c>
      <c r="B257" s="2" t="e">
        <f ca="1">_xlfn.XLOOKUP(A257,统计表!D:D,统计表!R:R)</f>
        <v>#NAME?</v>
      </c>
      <c r="C257" s="2" t="s">
        <v>4753</v>
      </c>
      <c r="E257" s="2">
        <f>_xlfn.XLOOKUP(D257,统计表!D:D,统计表!L:L)</f>
        <v>0</v>
      </c>
      <c r="F257" s="2" t="s">
        <v>4754</v>
      </c>
      <c r="H257" s="2" t="e">
        <f ca="1">_xlfn.XLOOKUP(G257,统计表!D:D,统计表!M:M)</f>
        <v>#NAME?</v>
      </c>
      <c r="I257" s="2" t="s">
        <v>4755</v>
      </c>
      <c r="J257" s="2" t="s">
        <v>2677</v>
      </c>
      <c r="K257" s="2">
        <f>_xlfn.XLOOKUP(J257,统计表!D:D,统计表!P:P)</f>
        <v>4320</v>
      </c>
      <c r="L257" s="2" t="s">
        <v>4756</v>
      </c>
      <c r="O257" s="2" t="s">
        <v>4760</v>
      </c>
      <c r="U257" s="2">
        <f>_xlfn.XLOOKUP(S257,统计表!D:D,统计表!V:V)</f>
        <v>0</v>
      </c>
      <c r="W257" s="2" t="str">
        <f t="shared" si="3"/>
        <v/>
      </c>
    </row>
    <row r="258" spans="1:23">
      <c r="A258" s="2" t="s">
        <v>1173</v>
      </c>
      <c r="B258" s="2" t="e">
        <f ca="1">_xlfn.XLOOKUP(A258,统计表!D:D,统计表!R:R)</f>
        <v>#NAME?</v>
      </c>
      <c r="C258" s="2" t="s">
        <v>4753</v>
      </c>
      <c r="E258" s="2">
        <f>_xlfn.XLOOKUP(D258,统计表!D:D,统计表!L:L)</f>
        <v>0</v>
      </c>
      <c r="F258" s="2" t="s">
        <v>4754</v>
      </c>
      <c r="H258" s="2" t="e">
        <f ca="1">_xlfn.XLOOKUP(G258,统计表!D:D,统计表!M:M)</f>
        <v>#NAME?</v>
      </c>
      <c r="I258" s="2" t="s">
        <v>4755</v>
      </c>
      <c r="J258" s="2" t="s">
        <v>2682</v>
      </c>
      <c r="K258" s="2">
        <f>_xlfn.XLOOKUP(J258,统计表!D:D,统计表!P:P)</f>
        <v>8640</v>
      </c>
      <c r="L258" s="2" t="s">
        <v>4756</v>
      </c>
      <c r="O258" s="2" t="s">
        <v>4760</v>
      </c>
      <c r="U258" s="2">
        <f>_xlfn.XLOOKUP(S258,统计表!D:D,统计表!V:V)</f>
        <v>0</v>
      </c>
      <c r="W258" s="2" t="str">
        <f t="shared" si="3"/>
        <v/>
      </c>
    </row>
    <row r="259" spans="1:23">
      <c r="A259" s="2" t="s">
        <v>1182</v>
      </c>
      <c r="B259" s="2" t="e">
        <f ca="1">_xlfn.XLOOKUP(A259,统计表!D:D,统计表!R:R)</f>
        <v>#NAME?</v>
      </c>
      <c r="C259" s="2" t="s">
        <v>4753</v>
      </c>
      <c r="E259" s="2">
        <f>_xlfn.XLOOKUP(D259,统计表!D:D,统计表!L:L)</f>
        <v>0</v>
      </c>
      <c r="F259" s="2" t="s">
        <v>4754</v>
      </c>
      <c r="H259" s="2" t="e">
        <f ca="1">_xlfn.XLOOKUP(G259,统计表!D:D,统计表!M:M)</f>
        <v>#NAME?</v>
      </c>
      <c r="I259" s="2" t="s">
        <v>4755</v>
      </c>
      <c r="J259" s="2" t="s">
        <v>2682</v>
      </c>
      <c r="K259" s="2">
        <f>_xlfn.XLOOKUP(J259,统计表!D:D,统计表!P:P)</f>
        <v>8640</v>
      </c>
      <c r="L259" s="2" t="s">
        <v>4756</v>
      </c>
      <c r="O259" s="2" t="s">
        <v>4760</v>
      </c>
      <c r="U259" s="2">
        <f>_xlfn.XLOOKUP(S259,统计表!D:D,统计表!V:V)</f>
        <v>0</v>
      </c>
      <c r="W259" s="2" t="str">
        <f t="shared" ref="W259:W322" si="4">V259&amp;T259</f>
        <v/>
      </c>
    </row>
    <row r="260" spans="1:23">
      <c r="A260" s="2" t="s">
        <v>1182</v>
      </c>
      <c r="B260" s="2" t="e">
        <f ca="1">_xlfn.XLOOKUP(A260,统计表!D:D,统计表!R:R)</f>
        <v>#NAME?</v>
      </c>
      <c r="C260" s="2" t="s">
        <v>4753</v>
      </c>
      <c r="E260" s="2">
        <f>_xlfn.XLOOKUP(D260,统计表!D:D,统计表!L:L)</f>
        <v>0</v>
      </c>
      <c r="F260" s="2" t="s">
        <v>4754</v>
      </c>
      <c r="H260" s="2" t="e">
        <f ca="1">_xlfn.XLOOKUP(G260,统计表!D:D,统计表!M:M)</f>
        <v>#NAME?</v>
      </c>
      <c r="I260" s="2" t="s">
        <v>4755</v>
      </c>
      <c r="J260" s="2" t="s">
        <v>2694</v>
      </c>
      <c r="K260" s="2">
        <f>_xlfn.XLOOKUP(J260,统计表!D:D,统计表!P:P)</f>
        <v>4320</v>
      </c>
      <c r="L260" s="2" t="s">
        <v>4756</v>
      </c>
      <c r="O260" s="2" t="s">
        <v>4760</v>
      </c>
      <c r="U260" s="2">
        <f>_xlfn.XLOOKUP(S260,统计表!D:D,统计表!V:V)</f>
        <v>0</v>
      </c>
      <c r="W260" s="2" t="str">
        <f t="shared" si="4"/>
        <v/>
      </c>
    </row>
    <row r="261" spans="1:23">
      <c r="A261" s="2" t="s">
        <v>1190</v>
      </c>
      <c r="B261" s="2" t="e">
        <f ca="1">_xlfn.XLOOKUP(A261,统计表!D:D,统计表!R:R)</f>
        <v>#NAME?</v>
      </c>
      <c r="C261" s="2" t="s">
        <v>4753</v>
      </c>
      <c r="E261" s="2">
        <f>_xlfn.XLOOKUP(D261,统计表!D:D,统计表!L:L)</f>
        <v>0</v>
      </c>
      <c r="F261" s="2" t="s">
        <v>4754</v>
      </c>
      <c r="H261" s="2" t="e">
        <f ca="1">_xlfn.XLOOKUP(G261,统计表!D:D,统计表!M:M)</f>
        <v>#NAME?</v>
      </c>
      <c r="I261" s="2" t="s">
        <v>4755</v>
      </c>
      <c r="J261" s="2" t="s">
        <v>2699</v>
      </c>
      <c r="K261" s="2">
        <f>_xlfn.XLOOKUP(J261,统计表!D:D,统计表!P:P)</f>
        <v>8590</v>
      </c>
      <c r="L261" s="2" t="s">
        <v>4756</v>
      </c>
      <c r="O261" s="2" t="s">
        <v>4760</v>
      </c>
      <c r="U261" s="2">
        <f>_xlfn.XLOOKUP(S261,统计表!D:D,统计表!V:V)</f>
        <v>0</v>
      </c>
      <c r="W261" s="2" t="str">
        <f t="shared" si="4"/>
        <v/>
      </c>
    </row>
    <row r="262" spans="1:23">
      <c r="A262" s="2" t="s">
        <v>1198</v>
      </c>
      <c r="B262" s="2" t="e">
        <f ca="1">_xlfn.XLOOKUP(A262,统计表!D:D,统计表!R:R)</f>
        <v>#NAME?</v>
      </c>
      <c r="C262" s="2" t="s">
        <v>4753</v>
      </c>
      <c r="E262" s="2">
        <f>_xlfn.XLOOKUP(D262,统计表!D:D,统计表!L:L)</f>
        <v>0</v>
      </c>
      <c r="F262" s="2" t="s">
        <v>4754</v>
      </c>
      <c r="H262" s="2" t="e">
        <f ca="1">_xlfn.XLOOKUP(G262,统计表!D:D,统计表!M:M)</f>
        <v>#NAME?</v>
      </c>
      <c r="I262" s="2" t="s">
        <v>4755</v>
      </c>
      <c r="J262" s="2" t="s">
        <v>2699</v>
      </c>
      <c r="K262" s="2">
        <f>_xlfn.XLOOKUP(J262,统计表!D:D,统计表!P:P)</f>
        <v>8590</v>
      </c>
      <c r="L262" s="2" t="s">
        <v>4756</v>
      </c>
      <c r="O262" s="2" t="s">
        <v>4760</v>
      </c>
      <c r="U262" s="2">
        <f>_xlfn.XLOOKUP(S262,统计表!D:D,统计表!V:V)</f>
        <v>0</v>
      </c>
      <c r="W262" s="2" t="str">
        <f t="shared" si="4"/>
        <v/>
      </c>
    </row>
    <row r="263" spans="1:23">
      <c r="A263" s="2" t="s">
        <v>1198</v>
      </c>
      <c r="B263" s="2" t="e">
        <f ca="1">_xlfn.XLOOKUP(A263,统计表!D:D,统计表!R:R)</f>
        <v>#NAME?</v>
      </c>
      <c r="C263" s="2" t="s">
        <v>4753</v>
      </c>
      <c r="E263" s="2">
        <f>_xlfn.XLOOKUP(D263,统计表!D:D,统计表!L:L)</f>
        <v>0</v>
      </c>
      <c r="F263" s="2" t="s">
        <v>4754</v>
      </c>
      <c r="H263" s="2" t="e">
        <f ca="1">_xlfn.XLOOKUP(G263,统计表!D:D,统计表!M:M)</f>
        <v>#NAME?</v>
      </c>
      <c r="I263" s="2" t="s">
        <v>4755</v>
      </c>
      <c r="J263" s="2" t="s">
        <v>2708</v>
      </c>
      <c r="K263" s="2">
        <f>_xlfn.XLOOKUP(J263,统计表!D:D,统计表!P:P)</f>
        <v>4415</v>
      </c>
      <c r="L263" s="2" t="s">
        <v>4756</v>
      </c>
      <c r="O263" s="2" t="s">
        <v>4760</v>
      </c>
      <c r="U263" s="2">
        <f>_xlfn.XLOOKUP(S263,统计表!D:D,统计表!V:V)</f>
        <v>0</v>
      </c>
      <c r="W263" s="2" t="str">
        <f t="shared" si="4"/>
        <v/>
      </c>
    </row>
    <row r="264" spans="1:23">
      <c r="A264" s="2" t="s">
        <v>1206</v>
      </c>
      <c r="B264" s="2" t="e">
        <f ca="1">_xlfn.XLOOKUP(A264,统计表!D:D,统计表!R:R)</f>
        <v>#NAME?</v>
      </c>
      <c r="C264" s="2" t="s">
        <v>4753</v>
      </c>
      <c r="E264" s="2">
        <f>_xlfn.XLOOKUP(D264,统计表!D:D,统计表!L:L)</f>
        <v>0</v>
      </c>
      <c r="F264" s="2" t="s">
        <v>4754</v>
      </c>
      <c r="H264" s="2" t="e">
        <f ca="1">_xlfn.XLOOKUP(G264,统计表!D:D,统计表!M:M)</f>
        <v>#NAME?</v>
      </c>
      <c r="I264" s="2" t="s">
        <v>4755</v>
      </c>
      <c r="J264" s="2" t="s">
        <v>2717</v>
      </c>
      <c r="K264" s="2">
        <f>_xlfn.XLOOKUP(J264,统计表!D:D,统计表!P:P)</f>
        <v>8590</v>
      </c>
      <c r="L264" s="2" t="s">
        <v>4756</v>
      </c>
      <c r="O264" s="2" t="s">
        <v>4760</v>
      </c>
      <c r="U264" s="2">
        <f>_xlfn.XLOOKUP(S264,统计表!D:D,统计表!V:V)</f>
        <v>0</v>
      </c>
      <c r="W264" s="2" t="str">
        <f t="shared" si="4"/>
        <v/>
      </c>
    </row>
    <row r="265" spans="1:23">
      <c r="A265" s="2" t="s">
        <v>1231</v>
      </c>
      <c r="B265" s="2" t="e">
        <f ca="1">_xlfn.XLOOKUP(A265,统计表!D:D,统计表!R:R)</f>
        <v>#NAME?</v>
      </c>
      <c r="C265" s="2" t="s">
        <v>4753</v>
      </c>
      <c r="E265" s="2">
        <f>_xlfn.XLOOKUP(D265,统计表!D:D,统计表!L:L)</f>
        <v>0</v>
      </c>
      <c r="F265" s="2" t="s">
        <v>4754</v>
      </c>
      <c r="H265" s="2" t="e">
        <f ca="1">_xlfn.XLOOKUP(G265,统计表!D:D,统计表!M:M)</f>
        <v>#NAME?</v>
      </c>
      <c r="I265" s="2" t="s">
        <v>4755</v>
      </c>
      <c r="J265" s="2" t="s">
        <v>2717</v>
      </c>
      <c r="K265" s="2">
        <f>_xlfn.XLOOKUP(J265,统计表!D:D,统计表!P:P)</f>
        <v>8590</v>
      </c>
      <c r="L265" s="2" t="s">
        <v>4756</v>
      </c>
      <c r="O265" s="2" t="s">
        <v>4760</v>
      </c>
      <c r="U265" s="2">
        <f>_xlfn.XLOOKUP(S265,统计表!D:D,统计表!V:V)</f>
        <v>0</v>
      </c>
      <c r="W265" s="2" t="str">
        <f t="shared" si="4"/>
        <v/>
      </c>
    </row>
    <row r="266" spans="1:23">
      <c r="A266" s="2" t="s">
        <v>1231</v>
      </c>
      <c r="B266" s="2" t="e">
        <f ca="1">_xlfn.XLOOKUP(A266,统计表!D:D,统计表!R:R)</f>
        <v>#NAME?</v>
      </c>
      <c r="C266" s="2" t="s">
        <v>4753</v>
      </c>
      <c r="E266" s="2">
        <f>_xlfn.XLOOKUP(D266,统计表!D:D,统计表!L:L)</f>
        <v>0</v>
      </c>
      <c r="F266" s="2" t="s">
        <v>4754</v>
      </c>
      <c r="H266" s="2" t="e">
        <f ca="1">_xlfn.XLOOKUP(G266,统计表!D:D,统计表!M:M)</f>
        <v>#NAME?</v>
      </c>
      <c r="I266" s="2" t="s">
        <v>4755</v>
      </c>
      <c r="J266" s="2" t="s">
        <v>2733</v>
      </c>
      <c r="K266" s="2">
        <f>_xlfn.XLOOKUP(J266,统计表!D:D,统计表!P:P)</f>
        <v>4295</v>
      </c>
      <c r="L266" s="2" t="s">
        <v>4756</v>
      </c>
      <c r="O266" s="2" t="s">
        <v>4760</v>
      </c>
      <c r="U266" s="2">
        <f>_xlfn.XLOOKUP(S266,统计表!D:D,统计表!V:V)</f>
        <v>0</v>
      </c>
      <c r="W266" s="2" t="str">
        <f t="shared" si="4"/>
        <v/>
      </c>
    </row>
    <row r="267" spans="1:23">
      <c r="A267" s="2" t="s">
        <v>1269</v>
      </c>
      <c r="B267" s="2" t="e">
        <f ca="1">_xlfn.XLOOKUP(A267,统计表!D:D,统计表!R:R)</f>
        <v>#NAME?</v>
      </c>
      <c r="C267" s="2" t="s">
        <v>4753</v>
      </c>
      <c r="E267" s="2">
        <f>_xlfn.XLOOKUP(D267,统计表!D:D,统计表!L:L)</f>
        <v>0</v>
      </c>
      <c r="F267" s="2" t="s">
        <v>4754</v>
      </c>
      <c r="H267" s="2" t="e">
        <f ca="1">_xlfn.XLOOKUP(G267,统计表!D:D,统计表!M:M)</f>
        <v>#NAME?</v>
      </c>
      <c r="I267" s="2" t="s">
        <v>4755</v>
      </c>
      <c r="J267" s="2" t="s">
        <v>2758</v>
      </c>
      <c r="K267" s="2">
        <f>_xlfn.XLOOKUP(J267,统计表!D:D,统计表!P:P)</f>
        <v>4295</v>
      </c>
      <c r="L267" s="2" t="s">
        <v>4756</v>
      </c>
      <c r="O267" s="2" t="s">
        <v>4760</v>
      </c>
      <c r="U267" s="2">
        <f>_xlfn.XLOOKUP(S267,统计表!D:D,统计表!V:V)</f>
        <v>0</v>
      </c>
      <c r="W267" s="2" t="str">
        <f t="shared" si="4"/>
        <v/>
      </c>
    </row>
    <row r="268" spans="1:23">
      <c r="A268" s="2" t="s">
        <v>1269</v>
      </c>
      <c r="B268" s="2" t="e">
        <f ca="1">_xlfn.XLOOKUP(A268,统计表!D:D,统计表!R:R)</f>
        <v>#NAME?</v>
      </c>
      <c r="C268" s="2" t="s">
        <v>4753</v>
      </c>
      <c r="E268" s="2">
        <f>_xlfn.XLOOKUP(D268,统计表!D:D,统计表!L:L)</f>
        <v>0</v>
      </c>
      <c r="F268" s="2" t="s">
        <v>4754</v>
      </c>
      <c r="H268" s="2" t="e">
        <f ca="1">_xlfn.XLOOKUP(G268,统计表!D:D,统计表!M:M)</f>
        <v>#NAME?</v>
      </c>
      <c r="I268" s="2" t="s">
        <v>4755</v>
      </c>
      <c r="J268" s="2" t="s">
        <v>2762</v>
      </c>
      <c r="K268" s="2">
        <f>_xlfn.XLOOKUP(J268,统计表!D:D,统计表!P:P)</f>
        <v>4295</v>
      </c>
      <c r="L268" s="2" t="s">
        <v>4756</v>
      </c>
      <c r="O268" s="2" t="s">
        <v>4760</v>
      </c>
      <c r="U268" s="2">
        <f>_xlfn.XLOOKUP(S268,统计表!D:D,统计表!V:V)</f>
        <v>0</v>
      </c>
      <c r="W268" s="2" t="str">
        <f t="shared" si="4"/>
        <v/>
      </c>
    </row>
    <row r="269" spans="1:23">
      <c r="A269" s="2" t="s">
        <v>1277</v>
      </c>
      <c r="B269" s="2" t="e">
        <f ca="1">_xlfn.XLOOKUP(A269,统计表!D:D,统计表!R:R)</f>
        <v>#NAME?</v>
      </c>
      <c r="C269" s="2" t="s">
        <v>4753</v>
      </c>
      <c r="E269" s="2">
        <f>_xlfn.XLOOKUP(D269,统计表!D:D,统计表!L:L)</f>
        <v>0</v>
      </c>
      <c r="F269" s="2" t="s">
        <v>4754</v>
      </c>
      <c r="H269" s="2" t="e">
        <f ca="1">_xlfn.XLOOKUP(G269,统计表!D:D,统计表!M:M)</f>
        <v>#NAME?</v>
      </c>
      <c r="I269" s="2" t="s">
        <v>4755</v>
      </c>
      <c r="J269" s="2" t="s">
        <v>2766</v>
      </c>
      <c r="K269" s="2">
        <f>_xlfn.XLOOKUP(J269,统计表!D:D,统计表!P:P)</f>
        <v>4295</v>
      </c>
      <c r="L269" s="2" t="s">
        <v>4756</v>
      </c>
      <c r="O269" s="2" t="s">
        <v>4760</v>
      </c>
      <c r="U269" s="2">
        <f>_xlfn.XLOOKUP(S269,统计表!D:D,统计表!V:V)</f>
        <v>0</v>
      </c>
      <c r="W269" s="2" t="str">
        <f t="shared" si="4"/>
        <v/>
      </c>
    </row>
    <row r="270" spans="1:23">
      <c r="A270" s="2" t="s">
        <v>1282</v>
      </c>
      <c r="B270" s="2" t="e">
        <f ca="1">_xlfn.XLOOKUP(A270,统计表!D:D,统计表!R:R)</f>
        <v>#NAME?</v>
      </c>
      <c r="C270" s="2" t="s">
        <v>4753</v>
      </c>
      <c r="E270" s="2">
        <f>_xlfn.XLOOKUP(D270,统计表!D:D,统计表!L:L)</f>
        <v>0</v>
      </c>
      <c r="F270" s="2" t="s">
        <v>4754</v>
      </c>
      <c r="H270" s="2" t="e">
        <f ca="1">_xlfn.XLOOKUP(G270,统计表!D:D,统计表!M:M)</f>
        <v>#NAME?</v>
      </c>
      <c r="I270" s="2" t="s">
        <v>4755</v>
      </c>
      <c r="J270" s="2" t="s">
        <v>2770</v>
      </c>
      <c r="K270" s="2">
        <f>_xlfn.XLOOKUP(J270,统计表!D:D,统计表!P:P)</f>
        <v>4295</v>
      </c>
      <c r="L270" s="2" t="s">
        <v>4756</v>
      </c>
      <c r="O270" s="2" t="s">
        <v>4760</v>
      </c>
      <c r="U270" s="2">
        <f>_xlfn.XLOOKUP(S270,统计表!D:D,统计表!V:V)</f>
        <v>0</v>
      </c>
      <c r="W270" s="2" t="str">
        <f t="shared" si="4"/>
        <v/>
      </c>
    </row>
    <row r="271" spans="1:23">
      <c r="A271" s="2" t="s">
        <v>1286</v>
      </c>
      <c r="B271" s="2" t="e">
        <f ca="1">_xlfn.XLOOKUP(A271,统计表!D:D,统计表!R:R)</f>
        <v>#NAME?</v>
      </c>
      <c r="C271" s="2" t="s">
        <v>4753</v>
      </c>
      <c r="E271" s="2">
        <f>_xlfn.XLOOKUP(D271,统计表!D:D,统计表!L:L)</f>
        <v>0</v>
      </c>
      <c r="F271" s="2" t="s">
        <v>4754</v>
      </c>
      <c r="H271" s="2" t="e">
        <f ca="1">_xlfn.XLOOKUP(G271,统计表!D:D,统计表!M:M)</f>
        <v>#NAME?</v>
      </c>
      <c r="I271" s="2" t="s">
        <v>4755</v>
      </c>
      <c r="J271" s="2" t="s">
        <v>2774</v>
      </c>
      <c r="K271" s="2">
        <f>_xlfn.XLOOKUP(J271,统计表!D:D,统计表!P:P)</f>
        <v>5295</v>
      </c>
      <c r="L271" s="2" t="s">
        <v>4756</v>
      </c>
      <c r="O271" s="2" t="s">
        <v>4760</v>
      </c>
      <c r="U271" s="2">
        <f>_xlfn.XLOOKUP(S271,统计表!D:D,统计表!V:V)</f>
        <v>0</v>
      </c>
      <c r="W271" s="2" t="str">
        <f t="shared" si="4"/>
        <v/>
      </c>
    </row>
    <row r="272" spans="1:23">
      <c r="A272" s="2" t="s">
        <v>1286</v>
      </c>
      <c r="B272" s="2" t="e">
        <f ca="1">_xlfn.XLOOKUP(A272,统计表!D:D,统计表!R:R)</f>
        <v>#NAME?</v>
      </c>
      <c r="C272" s="2" t="s">
        <v>4753</v>
      </c>
      <c r="E272" s="2">
        <f>_xlfn.XLOOKUP(D272,统计表!D:D,统计表!L:L)</f>
        <v>0</v>
      </c>
      <c r="F272" s="2" t="s">
        <v>4754</v>
      </c>
      <c r="H272" s="2" t="e">
        <f ca="1">_xlfn.XLOOKUP(G272,统计表!D:D,统计表!M:M)</f>
        <v>#NAME?</v>
      </c>
      <c r="I272" s="2" t="s">
        <v>4755</v>
      </c>
      <c r="J272" s="2" t="s">
        <v>2779</v>
      </c>
      <c r="K272" s="2">
        <f>_xlfn.XLOOKUP(J272,统计表!D:D,统计表!P:P)</f>
        <v>4295</v>
      </c>
      <c r="L272" s="2" t="s">
        <v>4756</v>
      </c>
      <c r="O272" s="2" t="s">
        <v>4760</v>
      </c>
      <c r="U272" s="2">
        <f>_xlfn.XLOOKUP(S272,统计表!D:D,统计表!V:V)</f>
        <v>0</v>
      </c>
      <c r="W272" s="2" t="str">
        <f t="shared" si="4"/>
        <v/>
      </c>
    </row>
    <row r="273" spans="1:23">
      <c r="A273" s="2" t="s">
        <v>1290</v>
      </c>
      <c r="B273" s="2" t="e">
        <f ca="1">_xlfn.XLOOKUP(A273,统计表!D:D,统计表!R:R)</f>
        <v>#NAME?</v>
      </c>
      <c r="C273" s="2" t="s">
        <v>4753</v>
      </c>
      <c r="E273" s="2">
        <f>_xlfn.XLOOKUP(D273,统计表!D:D,统计表!L:L)</f>
        <v>0</v>
      </c>
      <c r="F273" s="2" t="s">
        <v>4754</v>
      </c>
      <c r="H273" s="2" t="e">
        <f ca="1">_xlfn.XLOOKUP(G273,统计表!D:D,统计表!M:M)</f>
        <v>#NAME?</v>
      </c>
      <c r="I273" s="2" t="s">
        <v>4755</v>
      </c>
      <c r="J273" s="2" t="s">
        <v>2787</v>
      </c>
      <c r="K273" s="2">
        <f>_xlfn.XLOOKUP(J273,统计表!D:D,统计表!P:P)</f>
        <v>9070</v>
      </c>
      <c r="L273" s="2" t="s">
        <v>4756</v>
      </c>
      <c r="O273" s="2" t="s">
        <v>4760</v>
      </c>
      <c r="U273" s="2">
        <f>_xlfn.XLOOKUP(S273,统计表!D:D,统计表!V:V)</f>
        <v>0</v>
      </c>
      <c r="W273" s="2" t="str">
        <f t="shared" si="4"/>
        <v/>
      </c>
    </row>
    <row r="274" spans="1:23">
      <c r="A274" s="2" t="s">
        <v>1318</v>
      </c>
      <c r="B274" s="2" t="e">
        <f ca="1">_xlfn.XLOOKUP(A274,统计表!D:D,统计表!R:R)</f>
        <v>#NAME?</v>
      </c>
      <c r="C274" s="2" t="s">
        <v>4753</v>
      </c>
      <c r="E274" s="2">
        <f>_xlfn.XLOOKUP(D274,统计表!D:D,统计表!L:L)</f>
        <v>0</v>
      </c>
      <c r="F274" s="2" t="s">
        <v>4754</v>
      </c>
      <c r="H274" s="2" t="e">
        <f ca="1">_xlfn.XLOOKUP(G274,统计表!D:D,统计表!M:M)</f>
        <v>#NAME?</v>
      </c>
      <c r="I274" s="2" t="s">
        <v>4755</v>
      </c>
      <c r="J274" s="2" t="s">
        <v>2787</v>
      </c>
      <c r="K274" s="2">
        <f>_xlfn.XLOOKUP(J274,统计表!D:D,统计表!P:P)</f>
        <v>9070</v>
      </c>
      <c r="L274" s="2" t="s">
        <v>4756</v>
      </c>
      <c r="O274" s="2" t="s">
        <v>4760</v>
      </c>
      <c r="U274" s="2">
        <f>_xlfn.XLOOKUP(S274,统计表!D:D,统计表!V:V)</f>
        <v>0</v>
      </c>
      <c r="W274" s="2" t="str">
        <f t="shared" si="4"/>
        <v/>
      </c>
    </row>
    <row r="275" spans="1:23">
      <c r="A275" s="2" t="s">
        <v>1330</v>
      </c>
      <c r="B275" s="2" t="e">
        <f ca="1">_xlfn.XLOOKUP(A275,统计表!D:D,统计表!R:R)</f>
        <v>#NAME?</v>
      </c>
      <c r="C275" s="2" t="s">
        <v>4753</v>
      </c>
      <c r="E275" s="2">
        <f>_xlfn.XLOOKUP(D275,统计表!D:D,统计表!L:L)</f>
        <v>0</v>
      </c>
      <c r="F275" s="2" t="s">
        <v>4754</v>
      </c>
      <c r="H275" s="2" t="e">
        <f ca="1">_xlfn.XLOOKUP(G275,统计表!D:D,统计表!M:M)</f>
        <v>#NAME?</v>
      </c>
      <c r="I275" s="2" t="s">
        <v>4755</v>
      </c>
      <c r="J275" s="2" t="s">
        <v>2791</v>
      </c>
      <c r="K275" s="2">
        <f>_xlfn.XLOOKUP(J275,统计表!D:D,统计表!P:P)</f>
        <v>8590</v>
      </c>
      <c r="L275" s="2" t="s">
        <v>4756</v>
      </c>
      <c r="O275" s="2" t="s">
        <v>4760</v>
      </c>
      <c r="U275" s="2">
        <f>_xlfn.XLOOKUP(S275,统计表!D:D,统计表!V:V)</f>
        <v>0</v>
      </c>
      <c r="W275" s="2" t="str">
        <f t="shared" si="4"/>
        <v/>
      </c>
    </row>
    <row r="276" spans="1:23">
      <c r="A276" s="2" t="s">
        <v>1342</v>
      </c>
      <c r="B276" s="2" t="e">
        <f ca="1">_xlfn.XLOOKUP(A276,统计表!D:D,统计表!R:R)</f>
        <v>#NAME?</v>
      </c>
      <c r="C276" s="2" t="s">
        <v>4753</v>
      </c>
      <c r="E276" s="2">
        <f>_xlfn.XLOOKUP(D276,统计表!D:D,统计表!L:L)</f>
        <v>0</v>
      </c>
      <c r="F276" s="2" t="s">
        <v>4754</v>
      </c>
      <c r="H276" s="2" t="e">
        <f ca="1">_xlfn.XLOOKUP(G276,统计表!D:D,统计表!M:M)</f>
        <v>#NAME?</v>
      </c>
      <c r="I276" s="2" t="s">
        <v>4755</v>
      </c>
      <c r="J276" s="2" t="s">
        <v>2791</v>
      </c>
      <c r="K276" s="2">
        <f>_xlfn.XLOOKUP(J276,统计表!D:D,统计表!P:P)</f>
        <v>8590</v>
      </c>
      <c r="L276" s="2" t="s">
        <v>4756</v>
      </c>
      <c r="O276" s="2" t="s">
        <v>4760</v>
      </c>
      <c r="U276" s="2">
        <f>_xlfn.XLOOKUP(S276,统计表!D:D,统计表!V:V)</f>
        <v>0</v>
      </c>
      <c r="W276" s="2" t="str">
        <f t="shared" si="4"/>
        <v/>
      </c>
    </row>
    <row r="277" spans="1:23">
      <c r="A277" s="2" t="s">
        <v>1342</v>
      </c>
      <c r="B277" s="2" t="e">
        <f ca="1">_xlfn.XLOOKUP(A277,统计表!D:D,统计表!R:R)</f>
        <v>#NAME?</v>
      </c>
      <c r="C277" s="2" t="s">
        <v>4753</v>
      </c>
      <c r="E277" s="2">
        <f>_xlfn.XLOOKUP(D277,统计表!D:D,统计表!L:L)</f>
        <v>0</v>
      </c>
      <c r="F277" s="2" t="s">
        <v>4754</v>
      </c>
      <c r="H277" s="2" t="e">
        <f ca="1">_xlfn.XLOOKUP(G277,统计表!D:D,统计表!M:M)</f>
        <v>#NAME?</v>
      </c>
      <c r="I277" s="2" t="s">
        <v>4755</v>
      </c>
      <c r="J277" s="2" t="s">
        <v>2796</v>
      </c>
      <c r="K277" s="2">
        <f>_xlfn.XLOOKUP(J277,统计表!D:D,统计表!P:P)</f>
        <v>8890</v>
      </c>
      <c r="L277" s="2" t="s">
        <v>4756</v>
      </c>
      <c r="O277" s="2" t="s">
        <v>4760</v>
      </c>
      <c r="U277" s="2">
        <f>_xlfn.XLOOKUP(S277,统计表!D:D,统计表!V:V)</f>
        <v>0</v>
      </c>
      <c r="W277" s="2" t="str">
        <f t="shared" si="4"/>
        <v/>
      </c>
    </row>
    <row r="278" spans="1:23">
      <c r="A278" s="2" t="s">
        <v>1359</v>
      </c>
      <c r="B278" s="2" t="e">
        <f ca="1">_xlfn.XLOOKUP(A278,统计表!D:D,统计表!R:R)</f>
        <v>#NAME?</v>
      </c>
      <c r="C278" s="2" t="s">
        <v>4753</v>
      </c>
      <c r="E278" s="2">
        <f>_xlfn.XLOOKUP(D278,统计表!D:D,统计表!L:L)</f>
        <v>0</v>
      </c>
      <c r="F278" s="2" t="s">
        <v>4754</v>
      </c>
      <c r="H278" s="2" t="e">
        <f ca="1">_xlfn.XLOOKUP(G278,统计表!D:D,统计表!M:M)</f>
        <v>#NAME?</v>
      </c>
      <c r="I278" s="2" t="s">
        <v>4755</v>
      </c>
      <c r="J278" s="2" t="s">
        <v>2796</v>
      </c>
      <c r="K278" s="2">
        <f>_xlfn.XLOOKUP(J278,统计表!D:D,统计表!P:P)</f>
        <v>8890</v>
      </c>
      <c r="L278" s="2" t="s">
        <v>4756</v>
      </c>
      <c r="O278" s="2" t="s">
        <v>4760</v>
      </c>
      <c r="U278" s="2">
        <f>_xlfn.XLOOKUP(S278,统计表!D:D,统计表!V:V)</f>
        <v>0</v>
      </c>
      <c r="W278" s="2" t="str">
        <f t="shared" si="4"/>
        <v/>
      </c>
    </row>
    <row r="279" spans="1:23">
      <c r="A279" s="2" t="s">
        <v>1367</v>
      </c>
      <c r="B279" s="2" t="e">
        <f ca="1">_xlfn.XLOOKUP(A279,统计表!D:D,统计表!R:R)</f>
        <v>#NAME?</v>
      </c>
      <c r="C279" s="2" t="s">
        <v>4753</v>
      </c>
      <c r="E279" s="2">
        <f>_xlfn.XLOOKUP(D279,统计表!D:D,统计表!L:L)</f>
        <v>0</v>
      </c>
      <c r="F279" s="2" t="s">
        <v>4754</v>
      </c>
      <c r="H279" s="2" t="e">
        <f ca="1">_xlfn.XLOOKUP(G279,统计表!D:D,统计表!M:M)</f>
        <v>#NAME?</v>
      </c>
      <c r="I279" s="2" t="s">
        <v>4755</v>
      </c>
      <c r="J279" s="2" t="s">
        <v>2801</v>
      </c>
      <c r="K279" s="2">
        <f>_xlfn.XLOOKUP(J279,统计表!D:D,统计表!P:P)</f>
        <v>4295</v>
      </c>
      <c r="L279" s="2" t="s">
        <v>4756</v>
      </c>
      <c r="O279" s="2" t="s">
        <v>4760</v>
      </c>
      <c r="U279" s="2">
        <f>_xlfn.XLOOKUP(S279,统计表!D:D,统计表!V:V)</f>
        <v>0</v>
      </c>
      <c r="W279" s="2" t="str">
        <f t="shared" si="4"/>
        <v/>
      </c>
    </row>
    <row r="280" spans="1:23">
      <c r="A280" s="2" t="s">
        <v>1367</v>
      </c>
      <c r="B280" s="2" t="e">
        <f ca="1">_xlfn.XLOOKUP(A280,统计表!D:D,统计表!R:R)</f>
        <v>#NAME?</v>
      </c>
      <c r="C280" s="2" t="s">
        <v>4753</v>
      </c>
      <c r="E280" s="2">
        <f>_xlfn.XLOOKUP(D280,统计表!D:D,统计表!L:L)</f>
        <v>0</v>
      </c>
      <c r="F280" s="2" t="s">
        <v>4754</v>
      </c>
      <c r="H280" s="2" t="e">
        <f ca="1">_xlfn.XLOOKUP(G280,统计表!D:D,统计表!M:M)</f>
        <v>#NAME?</v>
      </c>
      <c r="I280" s="2" t="s">
        <v>4755</v>
      </c>
      <c r="J280" s="2" t="s">
        <v>2833</v>
      </c>
      <c r="K280" s="2">
        <f>_xlfn.XLOOKUP(J280,统计表!D:D,统计表!P:P)</f>
        <v>2145</v>
      </c>
      <c r="L280" s="2" t="s">
        <v>4756</v>
      </c>
      <c r="O280" s="2" t="s">
        <v>4760</v>
      </c>
      <c r="U280" s="2">
        <f>_xlfn.XLOOKUP(S280,统计表!D:D,统计表!V:V)</f>
        <v>0</v>
      </c>
      <c r="W280" s="2" t="str">
        <f t="shared" si="4"/>
        <v/>
      </c>
    </row>
    <row r="281" spans="1:23">
      <c r="A281" s="2" t="s">
        <v>1371</v>
      </c>
      <c r="B281" s="2" t="e">
        <f ca="1">_xlfn.XLOOKUP(A281,统计表!D:D,统计表!R:R)</f>
        <v>#NAME?</v>
      </c>
      <c r="C281" s="2" t="s">
        <v>4753</v>
      </c>
      <c r="E281" s="2">
        <f>_xlfn.XLOOKUP(D281,统计表!D:D,统计表!L:L)</f>
        <v>0</v>
      </c>
      <c r="F281" s="2" t="s">
        <v>4754</v>
      </c>
      <c r="H281" s="2" t="e">
        <f ca="1">_xlfn.XLOOKUP(G281,统计表!D:D,统计表!M:M)</f>
        <v>#NAME?</v>
      </c>
      <c r="I281" s="2" t="s">
        <v>4755</v>
      </c>
      <c r="J281" s="2" t="s">
        <v>2841</v>
      </c>
      <c r="K281" s="2">
        <f>_xlfn.XLOOKUP(J281,统计表!D:D,统计表!P:P)</f>
        <v>8590</v>
      </c>
      <c r="L281" s="2" t="s">
        <v>4756</v>
      </c>
      <c r="O281" s="2" t="s">
        <v>4760</v>
      </c>
      <c r="U281" s="2">
        <f>_xlfn.XLOOKUP(S281,统计表!D:D,统计表!V:V)</f>
        <v>0</v>
      </c>
      <c r="W281" s="2" t="str">
        <f t="shared" si="4"/>
        <v/>
      </c>
    </row>
    <row r="282" spans="1:23">
      <c r="A282" s="2" t="s">
        <v>1392</v>
      </c>
      <c r="B282" s="2" t="e">
        <f ca="1">_xlfn.XLOOKUP(A282,统计表!D:D,统计表!R:R)</f>
        <v>#NAME?</v>
      </c>
      <c r="C282" s="2" t="s">
        <v>4753</v>
      </c>
      <c r="E282" s="2">
        <f>_xlfn.XLOOKUP(D282,统计表!D:D,统计表!L:L)</f>
        <v>0</v>
      </c>
      <c r="F282" s="2" t="s">
        <v>4754</v>
      </c>
      <c r="H282" s="2" t="e">
        <f ca="1">_xlfn.XLOOKUP(G282,统计表!D:D,统计表!M:M)</f>
        <v>#NAME?</v>
      </c>
      <c r="I282" s="2" t="s">
        <v>4755</v>
      </c>
      <c r="J282" s="2" t="s">
        <v>2841</v>
      </c>
      <c r="K282" s="2">
        <f>_xlfn.XLOOKUP(J282,统计表!D:D,统计表!P:P)</f>
        <v>8590</v>
      </c>
      <c r="L282" s="2" t="s">
        <v>4756</v>
      </c>
      <c r="O282" s="2" t="s">
        <v>4760</v>
      </c>
      <c r="U282" s="2">
        <f>_xlfn.XLOOKUP(S282,统计表!D:D,统计表!V:V)</f>
        <v>0</v>
      </c>
      <c r="W282" s="2" t="str">
        <f t="shared" si="4"/>
        <v/>
      </c>
    </row>
    <row r="283" spans="1:23">
      <c r="A283" s="2" t="s">
        <v>1392</v>
      </c>
      <c r="B283" s="2" t="e">
        <f ca="1">_xlfn.XLOOKUP(A283,统计表!D:D,统计表!R:R)</f>
        <v>#NAME?</v>
      </c>
      <c r="C283" s="2" t="s">
        <v>4753</v>
      </c>
      <c r="E283" s="2">
        <f>_xlfn.XLOOKUP(D283,统计表!D:D,统计表!L:L)</f>
        <v>0</v>
      </c>
      <c r="F283" s="2" t="s">
        <v>4754</v>
      </c>
      <c r="H283" s="2" t="e">
        <f ca="1">_xlfn.XLOOKUP(G283,统计表!D:D,统计表!M:M)</f>
        <v>#NAME?</v>
      </c>
      <c r="I283" s="2" t="s">
        <v>4755</v>
      </c>
      <c r="J283" s="2" t="s">
        <v>2849</v>
      </c>
      <c r="K283" s="2">
        <f>_xlfn.XLOOKUP(J283,统计表!D:D,统计表!P:P)</f>
        <v>10070</v>
      </c>
      <c r="L283" s="2" t="s">
        <v>4756</v>
      </c>
      <c r="O283" s="2" t="s">
        <v>4760</v>
      </c>
      <c r="U283" s="2">
        <f>_xlfn.XLOOKUP(S283,统计表!D:D,统计表!V:V)</f>
        <v>0</v>
      </c>
      <c r="W283" s="2" t="str">
        <f t="shared" si="4"/>
        <v/>
      </c>
    </row>
    <row r="284" spans="1:23">
      <c r="A284" s="2" t="s">
        <v>1396</v>
      </c>
      <c r="B284" s="2" t="e">
        <f ca="1">_xlfn.XLOOKUP(A284,统计表!D:D,统计表!R:R)</f>
        <v>#NAME?</v>
      </c>
      <c r="C284" s="2" t="s">
        <v>4753</v>
      </c>
      <c r="E284" s="2">
        <f>_xlfn.XLOOKUP(D284,统计表!D:D,统计表!L:L)</f>
        <v>0</v>
      </c>
      <c r="F284" s="2" t="s">
        <v>4754</v>
      </c>
      <c r="H284" s="2" t="e">
        <f ca="1">_xlfn.XLOOKUP(G284,统计表!D:D,统计表!M:M)</f>
        <v>#NAME?</v>
      </c>
      <c r="I284" s="2" t="s">
        <v>4755</v>
      </c>
      <c r="J284" s="2" t="s">
        <v>2849</v>
      </c>
      <c r="K284" s="2">
        <f>_xlfn.XLOOKUP(J284,统计表!D:D,统计表!P:P)</f>
        <v>10070</v>
      </c>
      <c r="L284" s="2" t="s">
        <v>4756</v>
      </c>
      <c r="O284" s="2" t="s">
        <v>4760</v>
      </c>
      <c r="U284" s="2">
        <f>_xlfn.XLOOKUP(S284,统计表!D:D,统计表!V:V)</f>
        <v>0</v>
      </c>
      <c r="W284" s="2" t="str">
        <f t="shared" si="4"/>
        <v/>
      </c>
    </row>
    <row r="285" spans="1:23">
      <c r="A285" s="2" t="s">
        <v>1396</v>
      </c>
      <c r="B285" s="2" t="e">
        <f ca="1">_xlfn.XLOOKUP(A285,统计表!D:D,统计表!R:R)</f>
        <v>#NAME?</v>
      </c>
      <c r="C285" s="2" t="s">
        <v>4753</v>
      </c>
      <c r="E285" s="2">
        <f>_xlfn.XLOOKUP(D285,统计表!D:D,统计表!L:L)</f>
        <v>0</v>
      </c>
      <c r="F285" s="2" t="s">
        <v>4754</v>
      </c>
      <c r="H285" s="2" t="e">
        <f ca="1">_xlfn.XLOOKUP(G285,统计表!D:D,统计表!M:M)</f>
        <v>#NAME?</v>
      </c>
      <c r="I285" s="2" t="s">
        <v>4755</v>
      </c>
      <c r="J285" s="2" t="s">
        <v>2858</v>
      </c>
      <c r="K285" s="2">
        <f>_xlfn.XLOOKUP(J285,统计表!D:D,统计表!P:P)</f>
        <v>9780</v>
      </c>
      <c r="L285" s="2" t="s">
        <v>4756</v>
      </c>
      <c r="O285" s="2" t="s">
        <v>4760</v>
      </c>
      <c r="U285" s="2">
        <f>_xlfn.XLOOKUP(S285,统计表!D:D,统计表!V:V)</f>
        <v>0</v>
      </c>
      <c r="W285" s="2" t="str">
        <f t="shared" si="4"/>
        <v/>
      </c>
    </row>
    <row r="286" spans="1:23">
      <c r="A286" s="2" t="s">
        <v>1400</v>
      </c>
      <c r="B286" s="2" t="e">
        <f ca="1">_xlfn.XLOOKUP(A286,统计表!D:D,统计表!R:R)</f>
        <v>#NAME?</v>
      </c>
      <c r="C286" s="2" t="s">
        <v>4753</v>
      </c>
      <c r="E286" s="2">
        <f>_xlfn.XLOOKUP(D286,统计表!D:D,统计表!L:L)</f>
        <v>0</v>
      </c>
      <c r="F286" s="2" t="s">
        <v>4754</v>
      </c>
      <c r="H286" s="2" t="e">
        <f ca="1">_xlfn.XLOOKUP(G286,统计表!D:D,统计表!M:M)</f>
        <v>#NAME?</v>
      </c>
      <c r="I286" s="2" t="s">
        <v>4755</v>
      </c>
      <c r="J286" s="2" t="s">
        <v>2858</v>
      </c>
      <c r="K286" s="2">
        <f>_xlfn.XLOOKUP(J286,统计表!D:D,统计表!P:P)</f>
        <v>9780</v>
      </c>
      <c r="L286" s="2" t="s">
        <v>4756</v>
      </c>
      <c r="O286" s="2" t="s">
        <v>4760</v>
      </c>
      <c r="U286" s="2">
        <f>_xlfn.XLOOKUP(S286,统计表!D:D,统计表!V:V)</f>
        <v>0</v>
      </c>
      <c r="W286" s="2" t="str">
        <f t="shared" si="4"/>
        <v/>
      </c>
    </row>
    <row r="287" spans="1:23">
      <c r="A287" s="2" t="s">
        <v>1433</v>
      </c>
      <c r="B287" s="2" t="e">
        <f ca="1">_xlfn.XLOOKUP(A287,统计表!D:D,统计表!R:R)</f>
        <v>#NAME?</v>
      </c>
      <c r="C287" s="2" t="s">
        <v>4753</v>
      </c>
      <c r="E287" s="2">
        <f>_xlfn.XLOOKUP(D287,统计表!D:D,统计表!L:L)</f>
        <v>0</v>
      </c>
      <c r="F287" s="2" t="s">
        <v>4754</v>
      </c>
      <c r="H287" s="2" t="e">
        <f ca="1">_xlfn.XLOOKUP(G287,统计表!D:D,统计表!M:M)</f>
        <v>#NAME?</v>
      </c>
      <c r="I287" s="2" t="s">
        <v>4755</v>
      </c>
      <c r="J287" s="2" t="s">
        <v>2862</v>
      </c>
      <c r="K287" s="2">
        <f>_xlfn.XLOOKUP(J287,统计表!D:D,统计表!P:P)</f>
        <v>7735</v>
      </c>
      <c r="L287" s="2" t="s">
        <v>4756</v>
      </c>
      <c r="O287" s="2" t="s">
        <v>4760</v>
      </c>
      <c r="U287" s="2">
        <f>_xlfn.XLOOKUP(S287,统计表!D:D,统计表!V:V)</f>
        <v>0</v>
      </c>
      <c r="W287" s="2" t="str">
        <f t="shared" si="4"/>
        <v/>
      </c>
    </row>
    <row r="288" spans="1:23">
      <c r="A288" s="2" t="s">
        <v>1433</v>
      </c>
      <c r="B288" s="2" t="e">
        <f ca="1">_xlfn.XLOOKUP(A288,统计表!D:D,统计表!R:R)</f>
        <v>#NAME?</v>
      </c>
      <c r="C288" s="2" t="s">
        <v>4753</v>
      </c>
      <c r="E288" s="2">
        <f>_xlfn.XLOOKUP(D288,统计表!D:D,统计表!L:L)</f>
        <v>0</v>
      </c>
      <c r="F288" s="2" t="s">
        <v>4754</v>
      </c>
      <c r="H288" s="2" t="e">
        <f ca="1">_xlfn.XLOOKUP(G288,统计表!D:D,统计表!M:M)</f>
        <v>#NAME?</v>
      </c>
      <c r="I288" s="2" t="s">
        <v>4755</v>
      </c>
      <c r="J288" s="2" t="s">
        <v>2875</v>
      </c>
      <c r="K288" s="2">
        <f>_xlfn.XLOOKUP(J288,统计表!D:D,统计表!P:P)</f>
        <v>8830</v>
      </c>
      <c r="L288" s="2" t="s">
        <v>4756</v>
      </c>
      <c r="O288" s="2" t="s">
        <v>4760</v>
      </c>
      <c r="U288" s="2">
        <f>_xlfn.XLOOKUP(S288,统计表!D:D,统计表!V:V)</f>
        <v>0</v>
      </c>
      <c r="W288" s="2" t="str">
        <f t="shared" si="4"/>
        <v/>
      </c>
    </row>
    <row r="289" spans="1:23">
      <c r="A289" s="2" t="s">
        <v>1437</v>
      </c>
      <c r="B289" s="2" t="e">
        <f ca="1">_xlfn.XLOOKUP(A289,统计表!D:D,统计表!R:R)</f>
        <v>#NAME?</v>
      </c>
      <c r="C289" s="2" t="s">
        <v>4753</v>
      </c>
      <c r="E289" s="2">
        <f>_xlfn.XLOOKUP(D289,统计表!D:D,统计表!L:L)</f>
        <v>0</v>
      </c>
      <c r="F289" s="2" t="s">
        <v>4754</v>
      </c>
      <c r="H289" s="2" t="e">
        <f ca="1">_xlfn.XLOOKUP(G289,统计表!D:D,统计表!M:M)</f>
        <v>#NAME?</v>
      </c>
      <c r="I289" s="2" t="s">
        <v>4755</v>
      </c>
      <c r="J289" s="2" t="s">
        <v>2875</v>
      </c>
      <c r="K289" s="2">
        <f>_xlfn.XLOOKUP(J289,统计表!D:D,统计表!P:P)</f>
        <v>8830</v>
      </c>
      <c r="L289" s="2" t="s">
        <v>4756</v>
      </c>
      <c r="O289" s="2" t="s">
        <v>4760</v>
      </c>
      <c r="U289" s="2">
        <f>_xlfn.XLOOKUP(S289,统计表!D:D,统计表!V:V)</f>
        <v>0</v>
      </c>
      <c r="W289" s="2" t="str">
        <f t="shared" si="4"/>
        <v/>
      </c>
    </row>
    <row r="290" spans="1:23">
      <c r="A290" s="2" t="s">
        <v>1437</v>
      </c>
      <c r="B290" s="2" t="e">
        <f ca="1">_xlfn.XLOOKUP(A290,统计表!D:D,统计表!R:R)</f>
        <v>#NAME?</v>
      </c>
      <c r="C290" s="2" t="s">
        <v>4753</v>
      </c>
      <c r="E290" s="2">
        <f>_xlfn.XLOOKUP(D290,统计表!D:D,统计表!L:L)</f>
        <v>0</v>
      </c>
      <c r="F290" s="2" t="s">
        <v>4754</v>
      </c>
      <c r="H290" s="2" t="e">
        <f ca="1">_xlfn.XLOOKUP(G290,统计表!D:D,统计表!M:M)</f>
        <v>#NAME?</v>
      </c>
      <c r="I290" s="2" t="s">
        <v>4755</v>
      </c>
      <c r="J290" s="2" t="s">
        <v>2879</v>
      </c>
      <c r="K290" s="2">
        <f>_xlfn.XLOOKUP(J290,统计表!D:D,统计表!P:P)</f>
        <v>4585</v>
      </c>
      <c r="L290" s="2" t="s">
        <v>4756</v>
      </c>
      <c r="O290" s="2" t="s">
        <v>4760</v>
      </c>
      <c r="U290" s="2">
        <f>_xlfn.XLOOKUP(S290,统计表!D:D,统计表!V:V)</f>
        <v>0</v>
      </c>
      <c r="W290" s="2" t="str">
        <f t="shared" si="4"/>
        <v/>
      </c>
    </row>
    <row r="291" spans="1:23">
      <c r="A291" s="2" t="s">
        <v>1442</v>
      </c>
      <c r="B291" s="2" t="e">
        <f ca="1">_xlfn.XLOOKUP(A291,统计表!D:D,统计表!R:R)</f>
        <v>#NAME?</v>
      </c>
      <c r="C291" s="2" t="s">
        <v>4753</v>
      </c>
      <c r="E291" s="2">
        <f>_xlfn.XLOOKUP(D291,统计表!D:D,统计表!L:L)</f>
        <v>0</v>
      </c>
      <c r="F291" s="2" t="s">
        <v>4754</v>
      </c>
      <c r="H291" s="2" t="e">
        <f ca="1">_xlfn.XLOOKUP(G291,统计表!D:D,统计表!M:M)</f>
        <v>#NAME?</v>
      </c>
      <c r="I291" s="2" t="s">
        <v>4755</v>
      </c>
      <c r="J291" s="2" t="s">
        <v>2883</v>
      </c>
      <c r="K291" s="2">
        <f>_xlfn.XLOOKUP(J291,统计表!D:D,统计表!P:P)</f>
        <v>5259</v>
      </c>
      <c r="L291" s="2" t="s">
        <v>4756</v>
      </c>
      <c r="O291" s="2" t="s">
        <v>4760</v>
      </c>
      <c r="U291" s="2">
        <f>_xlfn.XLOOKUP(S291,统计表!D:D,统计表!V:V)</f>
        <v>0</v>
      </c>
      <c r="W291" s="2" t="str">
        <f t="shared" si="4"/>
        <v/>
      </c>
    </row>
    <row r="292" spans="1:23">
      <c r="A292" s="2" t="s">
        <v>1446</v>
      </c>
      <c r="B292" s="2" t="e">
        <f ca="1">_xlfn.XLOOKUP(A292,统计表!D:D,统计表!R:R)</f>
        <v>#NAME?</v>
      </c>
      <c r="C292" s="2" t="s">
        <v>4753</v>
      </c>
      <c r="E292" s="2">
        <f>_xlfn.XLOOKUP(D292,统计表!D:D,统计表!L:L)</f>
        <v>0</v>
      </c>
      <c r="F292" s="2" t="s">
        <v>4754</v>
      </c>
      <c r="H292" s="2" t="e">
        <f ca="1">_xlfn.XLOOKUP(G292,统计表!D:D,统计表!M:M)</f>
        <v>#NAME?</v>
      </c>
      <c r="I292" s="2" t="s">
        <v>4755</v>
      </c>
      <c r="J292" s="2" t="s">
        <v>2887</v>
      </c>
      <c r="K292" s="2">
        <f>_xlfn.XLOOKUP(J292,统计表!D:D,统计表!P:P)</f>
        <v>9280</v>
      </c>
      <c r="L292" s="2" t="s">
        <v>4756</v>
      </c>
      <c r="O292" s="2" t="s">
        <v>4760</v>
      </c>
      <c r="U292" s="2">
        <f>_xlfn.XLOOKUP(S292,统计表!D:D,统计表!V:V)</f>
        <v>0</v>
      </c>
      <c r="W292" s="2" t="str">
        <f t="shared" si="4"/>
        <v/>
      </c>
    </row>
    <row r="293" spans="1:23">
      <c r="A293" s="2" t="s">
        <v>1450</v>
      </c>
      <c r="B293" s="2" t="e">
        <f ca="1">_xlfn.XLOOKUP(A293,统计表!D:D,统计表!R:R)</f>
        <v>#NAME?</v>
      </c>
      <c r="C293" s="2" t="s">
        <v>4753</v>
      </c>
      <c r="E293" s="2">
        <f>_xlfn.XLOOKUP(D293,统计表!D:D,统计表!L:L)</f>
        <v>0</v>
      </c>
      <c r="F293" s="2" t="s">
        <v>4754</v>
      </c>
      <c r="H293" s="2" t="e">
        <f ca="1">_xlfn.XLOOKUP(G293,统计表!D:D,统计表!M:M)</f>
        <v>#NAME?</v>
      </c>
      <c r="I293" s="2" t="s">
        <v>4755</v>
      </c>
      <c r="J293" s="2" t="s">
        <v>2887</v>
      </c>
      <c r="K293" s="2">
        <f>_xlfn.XLOOKUP(J293,统计表!D:D,统计表!P:P)</f>
        <v>9280</v>
      </c>
      <c r="L293" s="2" t="s">
        <v>4756</v>
      </c>
      <c r="O293" s="2" t="s">
        <v>4760</v>
      </c>
      <c r="U293" s="2">
        <f>_xlfn.XLOOKUP(S293,统计表!D:D,统计表!V:V)</f>
        <v>0</v>
      </c>
      <c r="W293" s="2" t="str">
        <f t="shared" si="4"/>
        <v/>
      </c>
    </row>
    <row r="294" spans="1:23">
      <c r="A294" s="2" t="s">
        <v>1450</v>
      </c>
      <c r="B294" s="2" t="e">
        <f ca="1">_xlfn.XLOOKUP(A294,统计表!D:D,统计表!R:R)</f>
        <v>#NAME?</v>
      </c>
      <c r="C294" s="2" t="s">
        <v>4753</v>
      </c>
      <c r="E294" s="2">
        <f>_xlfn.XLOOKUP(D294,统计表!D:D,统计表!L:L)</f>
        <v>0</v>
      </c>
      <c r="F294" s="2" t="s">
        <v>4754</v>
      </c>
      <c r="H294" s="2" t="e">
        <f ca="1">_xlfn.XLOOKUP(G294,统计表!D:D,统计表!M:M)</f>
        <v>#NAME?</v>
      </c>
      <c r="I294" s="2" t="s">
        <v>4755</v>
      </c>
      <c r="J294" s="2" t="s">
        <v>2891</v>
      </c>
      <c r="K294" s="2">
        <f>_xlfn.XLOOKUP(J294,统计表!D:D,统计表!P:P)</f>
        <v>4280</v>
      </c>
      <c r="L294" s="2" t="s">
        <v>4756</v>
      </c>
      <c r="O294" s="2" t="s">
        <v>4760</v>
      </c>
      <c r="U294" s="2">
        <f>_xlfn.XLOOKUP(S294,统计表!D:D,统计表!V:V)</f>
        <v>0</v>
      </c>
      <c r="W294" s="2" t="str">
        <f t="shared" si="4"/>
        <v/>
      </c>
    </row>
    <row r="295" spans="1:23">
      <c r="A295" s="2" t="s">
        <v>1483</v>
      </c>
      <c r="B295" s="2" t="e">
        <f ca="1">_xlfn.XLOOKUP(A295,统计表!D:D,统计表!R:R)</f>
        <v>#NAME?</v>
      </c>
      <c r="C295" s="2" t="s">
        <v>4753</v>
      </c>
      <c r="E295" s="2">
        <f>_xlfn.XLOOKUP(D295,统计表!D:D,统计表!L:L)</f>
        <v>0</v>
      </c>
      <c r="F295" s="2" t="s">
        <v>4754</v>
      </c>
      <c r="H295" s="2" t="e">
        <f ca="1">_xlfn.XLOOKUP(G295,统计表!D:D,统计表!M:M)</f>
        <v>#NAME?</v>
      </c>
      <c r="I295" s="2" t="s">
        <v>4755</v>
      </c>
      <c r="J295" s="2" t="s">
        <v>2899</v>
      </c>
      <c r="K295" s="2">
        <f>_xlfn.XLOOKUP(J295,统计表!D:D,统计表!P:P)</f>
        <v>7890</v>
      </c>
      <c r="L295" s="2" t="s">
        <v>4756</v>
      </c>
      <c r="O295" s="2" t="s">
        <v>4760</v>
      </c>
      <c r="U295" s="2">
        <f>_xlfn.XLOOKUP(S295,统计表!D:D,统计表!V:V)</f>
        <v>0</v>
      </c>
      <c r="W295" s="2" t="str">
        <f t="shared" si="4"/>
        <v/>
      </c>
    </row>
    <row r="296" spans="1:23">
      <c r="A296" s="2" t="s">
        <v>1483</v>
      </c>
      <c r="B296" s="2" t="e">
        <f ca="1">_xlfn.XLOOKUP(A296,统计表!D:D,统计表!R:R)</f>
        <v>#NAME?</v>
      </c>
      <c r="C296" s="2" t="s">
        <v>4753</v>
      </c>
      <c r="E296" s="2">
        <f>_xlfn.XLOOKUP(D296,统计表!D:D,统计表!L:L)</f>
        <v>0</v>
      </c>
      <c r="F296" s="2" t="s">
        <v>4754</v>
      </c>
      <c r="H296" s="2" t="e">
        <f ca="1">_xlfn.XLOOKUP(G296,统计表!D:D,统计表!M:M)</f>
        <v>#NAME?</v>
      </c>
      <c r="I296" s="2" t="s">
        <v>4755</v>
      </c>
      <c r="J296" s="2" t="s">
        <v>2899</v>
      </c>
      <c r="K296" s="2">
        <f>_xlfn.XLOOKUP(J296,统计表!D:D,统计表!P:P)</f>
        <v>7890</v>
      </c>
      <c r="L296" s="2" t="s">
        <v>4756</v>
      </c>
      <c r="O296" s="2" t="s">
        <v>4760</v>
      </c>
      <c r="U296" s="2">
        <f>_xlfn.XLOOKUP(S296,统计表!D:D,统计表!V:V)</f>
        <v>0</v>
      </c>
      <c r="W296" s="2" t="str">
        <f t="shared" si="4"/>
        <v/>
      </c>
    </row>
    <row r="297" spans="1:23">
      <c r="A297" s="2" t="s">
        <v>1487</v>
      </c>
      <c r="B297" s="2" t="e">
        <f ca="1">_xlfn.XLOOKUP(A297,统计表!D:D,统计表!R:R)</f>
        <v>#NAME?</v>
      </c>
      <c r="C297" s="2" t="s">
        <v>4753</v>
      </c>
      <c r="E297" s="2">
        <f>_xlfn.XLOOKUP(D297,统计表!D:D,统计表!L:L)</f>
        <v>0</v>
      </c>
      <c r="F297" s="2" t="s">
        <v>4754</v>
      </c>
      <c r="H297" s="2" t="e">
        <f ca="1">_xlfn.XLOOKUP(G297,统计表!D:D,统计表!M:M)</f>
        <v>#NAME?</v>
      </c>
      <c r="I297" s="2" t="s">
        <v>4755</v>
      </c>
      <c r="J297" s="2" t="s">
        <v>2902</v>
      </c>
      <c r="K297" s="2">
        <f>_xlfn.XLOOKUP(J297,统计表!D:D,统计表!P:P)</f>
        <v>8590</v>
      </c>
      <c r="L297" s="2" t="s">
        <v>4756</v>
      </c>
      <c r="O297" s="2" t="s">
        <v>4760</v>
      </c>
      <c r="U297" s="2">
        <f>_xlfn.XLOOKUP(S297,统计表!D:D,统计表!V:V)</f>
        <v>0</v>
      </c>
      <c r="W297" s="2" t="str">
        <f t="shared" si="4"/>
        <v/>
      </c>
    </row>
    <row r="298" spans="1:23">
      <c r="A298" s="2" t="s">
        <v>1487</v>
      </c>
      <c r="B298" s="2" t="e">
        <f ca="1">_xlfn.XLOOKUP(A298,统计表!D:D,统计表!R:R)</f>
        <v>#NAME?</v>
      </c>
      <c r="C298" s="2" t="s">
        <v>4753</v>
      </c>
      <c r="E298" s="2">
        <f>_xlfn.XLOOKUP(D298,统计表!D:D,统计表!L:L)</f>
        <v>0</v>
      </c>
      <c r="F298" s="2" t="s">
        <v>4754</v>
      </c>
      <c r="H298" s="2" t="e">
        <f ca="1">_xlfn.XLOOKUP(G298,统计表!D:D,统计表!M:M)</f>
        <v>#NAME?</v>
      </c>
      <c r="I298" s="2" t="s">
        <v>4755</v>
      </c>
      <c r="J298" s="2" t="s">
        <v>2902</v>
      </c>
      <c r="K298" s="2">
        <f>_xlfn.XLOOKUP(J298,统计表!D:D,统计表!P:P)</f>
        <v>8590</v>
      </c>
      <c r="L298" s="2" t="s">
        <v>4756</v>
      </c>
      <c r="O298" s="2" t="s">
        <v>4760</v>
      </c>
      <c r="U298" s="2">
        <f>_xlfn.XLOOKUP(S298,统计表!D:D,统计表!V:V)</f>
        <v>0</v>
      </c>
      <c r="W298" s="2" t="str">
        <f t="shared" si="4"/>
        <v/>
      </c>
    </row>
    <row r="299" spans="1:23">
      <c r="A299" s="2" t="s">
        <v>1495</v>
      </c>
      <c r="B299" s="2" t="e">
        <f ca="1">_xlfn.XLOOKUP(A299,统计表!D:D,统计表!R:R)</f>
        <v>#NAME?</v>
      </c>
      <c r="C299" s="2" t="s">
        <v>4753</v>
      </c>
      <c r="E299" s="2">
        <f>_xlfn.XLOOKUP(D299,统计表!D:D,统计表!L:L)</f>
        <v>0</v>
      </c>
      <c r="F299" s="2" t="s">
        <v>4754</v>
      </c>
      <c r="H299" s="2" t="e">
        <f ca="1">_xlfn.XLOOKUP(G299,统计表!D:D,统计表!M:M)</f>
        <v>#NAME?</v>
      </c>
      <c r="I299" s="2" t="s">
        <v>4755</v>
      </c>
      <c r="J299" s="2" t="s">
        <v>2906</v>
      </c>
      <c r="K299" s="2">
        <f>_xlfn.XLOOKUP(J299,统计表!D:D,统计表!P:P)</f>
        <v>8010</v>
      </c>
      <c r="L299" s="2" t="s">
        <v>4756</v>
      </c>
      <c r="O299" s="2" t="s">
        <v>4760</v>
      </c>
      <c r="U299" s="2">
        <f>_xlfn.XLOOKUP(S299,统计表!D:D,统计表!V:V)</f>
        <v>0</v>
      </c>
      <c r="W299" s="2" t="str">
        <f t="shared" si="4"/>
        <v/>
      </c>
    </row>
    <row r="300" spans="1:23">
      <c r="A300" s="2" t="s">
        <v>1495</v>
      </c>
      <c r="B300" s="2" t="e">
        <f ca="1">_xlfn.XLOOKUP(A300,统计表!D:D,统计表!R:R)</f>
        <v>#NAME?</v>
      </c>
      <c r="C300" s="2" t="s">
        <v>4753</v>
      </c>
      <c r="E300" s="2">
        <f>_xlfn.XLOOKUP(D300,统计表!D:D,统计表!L:L)</f>
        <v>0</v>
      </c>
      <c r="F300" s="2" t="s">
        <v>4754</v>
      </c>
      <c r="H300" s="2" t="e">
        <f ca="1">_xlfn.XLOOKUP(G300,统计表!D:D,统计表!M:M)</f>
        <v>#NAME?</v>
      </c>
      <c r="I300" s="2" t="s">
        <v>4755</v>
      </c>
      <c r="J300" s="2" t="s">
        <v>2906</v>
      </c>
      <c r="K300" s="2">
        <f>_xlfn.XLOOKUP(J300,统计表!D:D,统计表!P:P)</f>
        <v>8010</v>
      </c>
      <c r="L300" s="2" t="s">
        <v>4756</v>
      </c>
      <c r="O300" s="2" t="s">
        <v>4760</v>
      </c>
      <c r="U300" s="2">
        <f>_xlfn.XLOOKUP(S300,统计表!D:D,统计表!V:V)</f>
        <v>0</v>
      </c>
      <c r="W300" s="2" t="str">
        <f t="shared" si="4"/>
        <v/>
      </c>
    </row>
    <row r="301" spans="1:23">
      <c r="A301" s="2" t="s">
        <v>1499</v>
      </c>
      <c r="B301" s="2" t="e">
        <f ca="1">_xlfn.XLOOKUP(A301,统计表!D:D,统计表!R:R)</f>
        <v>#NAME?</v>
      </c>
      <c r="C301" s="2" t="s">
        <v>4753</v>
      </c>
      <c r="E301" s="2">
        <f>_xlfn.XLOOKUP(D301,统计表!D:D,统计表!L:L)</f>
        <v>0</v>
      </c>
      <c r="F301" s="2" t="s">
        <v>4754</v>
      </c>
      <c r="H301" s="2" t="e">
        <f ca="1">_xlfn.XLOOKUP(G301,统计表!D:D,统计表!M:M)</f>
        <v>#NAME?</v>
      </c>
      <c r="I301" s="2" t="s">
        <v>4755</v>
      </c>
      <c r="J301" s="2" t="s">
        <v>2911</v>
      </c>
      <c r="K301" s="2">
        <f>_xlfn.XLOOKUP(J301,统计表!D:D,统计表!P:P)</f>
        <v>8110</v>
      </c>
      <c r="L301" s="2" t="s">
        <v>4756</v>
      </c>
      <c r="O301" s="2" t="s">
        <v>4760</v>
      </c>
      <c r="U301" s="2">
        <f>_xlfn.XLOOKUP(S301,统计表!D:D,统计表!V:V)</f>
        <v>0</v>
      </c>
      <c r="W301" s="2" t="str">
        <f t="shared" si="4"/>
        <v/>
      </c>
    </row>
    <row r="302" spans="1:23">
      <c r="A302" s="2" t="s">
        <v>1499</v>
      </c>
      <c r="B302" s="2" t="e">
        <f ca="1">_xlfn.XLOOKUP(A302,统计表!D:D,统计表!R:R)</f>
        <v>#NAME?</v>
      </c>
      <c r="C302" s="2" t="s">
        <v>4753</v>
      </c>
      <c r="E302" s="2">
        <f>_xlfn.XLOOKUP(D302,统计表!D:D,统计表!L:L)</f>
        <v>0</v>
      </c>
      <c r="F302" s="2" t="s">
        <v>4754</v>
      </c>
      <c r="H302" s="2" t="e">
        <f ca="1">_xlfn.XLOOKUP(G302,统计表!D:D,统计表!M:M)</f>
        <v>#NAME?</v>
      </c>
      <c r="I302" s="2" t="s">
        <v>4755</v>
      </c>
      <c r="J302" s="2" t="s">
        <v>2911</v>
      </c>
      <c r="K302" s="2">
        <f>_xlfn.XLOOKUP(J302,统计表!D:D,统计表!P:P)</f>
        <v>8110</v>
      </c>
      <c r="L302" s="2" t="s">
        <v>4756</v>
      </c>
      <c r="O302" s="2" t="s">
        <v>4760</v>
      </c>
      <c r="U302" s="2">
        <f>_xlfn.XLOOKUP(S302,统计表!D:D,统计表!V:V)</f>
        <v>0</v>
      </c>
      <c r="W302" s="2" t="str">
        <f t="shared" si="4"/>
        <v/>
      </c>
    </row>
    <row r="303" spans="1:23">
      <c r="A303" s="2" t="s">
        <v>1503</v>
      </c>
      <c r="B303" s="2" t="e">
        <f ca="1">_xlfn.XLOOKUP(A303,统计表!D:D,统计表!R:R)</f>
        <v>#NAME?</v>
      </c>
      <c r="C303" s="2" t="s">
        <v>4753</v>
      </c>
      <c r="E303" s="2">
        <f>_xlfn.XLOOKUP(D303,统计表!D:D,统计表!L:L)</f>
        <v>0</v>
      </c>
      <c r="F303" s="2" t="s">
        <v>4754</v>
      </c>
      <c r="H303" s="2" t="e">
        <f ca="1">_xlfn.XLOOKUP(G303,统计表!D:D,统计表!M:M)</f>
        <v>#NAME?</v>
      </c>
      <c r="I303" s="2" t="s">
        <v>4755</v>
      </c>
      <c r="J303" s="2" t="s">
        <v>2929</v>
      </c>
      <c r="K303" s="2">
        <f>_xlfn.XLOOKUP(J303,统计表!D:D,统计表!P:P)</f>
        <v>4295</v>
      </c>
      <c r="L303" s="2" t="s">
        <v>4756</v>
      </c>
      <c r="O303" s="2" t="s">
        <v>4760</v>
      </c>
      <c r="U303" s="2">
        <f>_xlfn.XLOOKUP(S303,统计表!D:D,统计表!V:V)</f>
        <v>0</v>
      </c>
      <c r="W303" s="2" t="str">
        <f t="shared" si="4"/>
        <v/>
      </c>
    </row>
    <row r="304" spans="1:23">
      <c r="A304" s="2" t="s">
        <v>1511</v>
      </c>
      <c r="B304" s="2" t="e">
        <f ca="1">_xlfn.XLOOKUP(A304,统计表!D:D,统计表!R:R)</f>
        <v>#NAME?</v>
      </c>
      <c r="C304" s="2" t="s">
        <v>4753</v>
      </c>
      <c r="E304" s="2">
        <f>_xlfn.XLOOKUP(D304,统计表!D:D,统计表!L:L)</f>
        <v>0</v>
      </c>
      <c r="F304" s="2" t="s">
        <v>4754</v>
      </c>
      <c r="H304" s="2" t="e">
        <f ca="1">_xlfn.XLOOKUP(G304,统计表!D:D,统计表!M:M)</f>
        <v>#NAME?</v>
      </c>
      <c r="I304" s="2" t="s">
        <v>4755</v>
      </c>
      <c r="J304" s="2" t="s">
        <v>3045</v>
      </c>
      <c r="K304" s="2">
        <f>_xlfn.XLOOKUP(J304,统计表!D:D,统计表!P:P)</f>
        <v>4295</v>
      </c>
      <c r="L304" s="2" t="s">
        <v>4756</v>
      </c>
      <c r="O304" s="2" t="s">
        <v>4760</v>
      </c>
      <c r="U304" s="2">
        <f>_xlfn.XLOOKUP(S304,统计表!D:D,统计表!V:V)</f>
        <v>0</v>
      </c>
      <c r="W304" s="2" t="str">
        <f t="shared" si="4"/>
        <v/>
      </c>
    </row>
    <row r="305" spans="1:23">
      <c r="A305" s="2" t="s">
        <v>1519</v>
      </c>
      <c r="B305" s="2" t="e">
        <f ca="1">_xlfn.XLOOKUP(A305,统计表!D:D,统计表!R:R)</f>
        <v>#NAME?</v>
      </c>
      <c r="C305" s="2" t="s">
        <v>4753</v>
      </c>
      <c r="E305" s="2">
        <f>_xlfn.XLOOKUP(D305,统计表!D:D,统计表!L:L)</f>
        <v>0</v>
      </c>
      <c r="F305" s="2" t="s">
        <v>4754</v>
      </c>
      <c r="H305" s="2" t="e">
        <f ca="1">_xlfn.XLOOKUP(G305,统计表!D:D,统计表!M:M)</f>
        <v>#NAME?</v>
      </c>
      <c r="I305" s="2" t="s">
        <v>4755</v>
      </c>
      <c r="J305" s="2" t="s">
        <v>3058</v>
      </c>
      <c r="K305" s="2">
        <f>_xlfn.XLOOKUP(J305,统计表!D:D,统计表!P:P)</f>
        <v>4295</v>
      </c>
      <c r="L305" s="2" t="s">
        <v>4756</v>
      </c>
      <c r="O305" s="2" t="s">
        <v>4760</v>
      </c>
      <c r="U305" s="2">
        <f>_xlfn.XLOOKUP(S305,统计表!D:D,统计表!V:V)</f>
        <v>0</v>
      </c>
      <c r="W305" s="2" t="str">
        <f t="shared" si="4"/>
        <v/>
      </c>
    </row>
    <row r="306" spans="1:23">
      <c r="A306" s="2" t="s">
        <v>1523</v>
      </c>
      <c r="B306" s="2" t="e">
        <f ca="1">_xlfn.XLOOKUP(A306,统计表!D:D,统计表!R:R)</f>
        <v>#NAME?</v>
      </c>
      <c r="C306" s="2" t="s">
        <v>4753</v>
      </c>
      <c r="E306" s="2">
        <f>_xlfn.XLOOKUP(D306,统计表!D:D,统计表!L:L)</f>
        <v>0</v>
      </c>
      <c r="F306" s="2" t="s">
        <v>4754</v>
      </c>
      <c r="H306" s="2" t="e">
        <f ca="1">_xlfn.XLOOKUP(G306,统计表!D:D,统计表!M:M)</f>
        <v>#NAME?</v>
      </c>
      <c r="I306" s="2" t="s">
        <v>4755</v>
      </c>
      <c r="J306" s="2" t="s">
        <v>3063</v>
      </c>
      <c r="K306" s="2">
        <f>_xlfn.XLOOKUP(J306,统计表!D:D,统计表!P:P)</f>
        <v>4895</v>
      </c>
      <c r="L306" s="2" t="s">
        <v>4756</v>
      </c>
      <c r="O306" s="2" t="s">
        <v>4760</v>
      </c>
      <c r="U306" s="2">
        <f>_xlfn.XLOOKUP(S306,统计表!D:D,统计表!V:V)</f>
        <v>0</v>
      </c>
      <c r="W306" s="2" t="str">
        <f t="shared" si="4"/>
        <v/>
      </c>
    </row>
    <row r="307" spans="1:23">
      <c r="A307" s="2" t="s">
        <v>1527</v>
      </c>
      <c r="B307" s="2" t="e">
        <f ca="1">_xlfn.XLOOKUP(A307,统计表!D:D,统计表!R:R)</f>
        <v>#NAME?</v>
      </c>
      <c r="C307" s="2" t="s">
        <v>4753</v>
      </c>
      <c r="E307" s="2">
        <f>_xlfn.XLOOKUP(D307,统计表!D:D,统计表!L:L)</f>
        <v>0</v>
      </c>
      <c r="F307" s="2" t="s">
        <v>4754</v>
      </c>
      <c r="H307" s="2" t="e">
        <f ca="1">_xlfn.XLOOKUP(G307,统计表!D:D,统计表!M:M)</f>
        <v>#NAME?</v>
      </c>
      <c r="I307" s="2" t="s">
        <v>4755</v>
      </c>
      <c r="J307" s="2" t="s">
        <v>3083</v>
      </c>
      <c r="K307" s="2">
        <f>_xlfn.XLOOKUP(J307,统计表!D:D,统计表!P:P)</f>
        <v>9190</v>
      </c>
      <c r="L307" s="2" t="s">
        <v>4756</v>
      </c>
      <c r="O307" s="2" t="s">
        <v>4760</v>
      </c>
      <c r="U307" s="2">
        <f>_xlfn.XLOOKUP(S307,统计表!D:D,统计表!V:V)</f>
        <v>0</v>
      </c>
      <c r="W307" s="2" t="str">
        <f t="shared" si="4"/>
        <v/>
      </c>
    </row>
    <row r="308" spans="1:23">
      <c r="A308" s="2" t="s">
        <v>1527</v>
      </c>
      <c r="B308" s="2" t="e">
        <f ca="1">_xlfn.XLOOKUP(A308,统计表!D:D,统计表!R:R)</f>
        <v>#NAME?</v>
      </c>
      <c r="C308" s="2" t="s">
        <v>4753</v>
      </c>
      <c r="E308" s="2">
        <f>_xlfn.XLOOKUP(D308,统计表!D:D,统计表!L:L)</f>
        <v>0</v>
      </c>
      <c r="F308" s="2" t="s">
        <v>4754</v>
      </c>
      <c r="H308" s="2" t="e">
        <f ca="1">_xlfn.XLOOKUP(G308,统计表!D:D,统计表!M:M)</f>
        <v>#NAME?</v>
      </c>
      <c r="I308" s="2" t="s">
        <v>4755</v>
      </c>
      <c r="J308" s="2" t="s">
        <v>3083</v>
      </c>
      <c r="K308" s="2">
        <f>_xlfn.XLOOKUP(J308,统计表!D:D,统计表!P:P)</f>
        <v>9190</v>
      </c>
      <c r="L308" s="2" t="s">
        <v>4756</v>
      </c>
      <c r="O308" s="2" t="s">
        <v>4760</v>
      </c>
      <c r="U308" s="2">
        <f>_xlfn.XLOOKUP(S308,统计表!D:D,统计表!V:V)</f>
        <v>0</v>
      </c>
      <c r="W308" s="2" t="str">
        <f t="shared" si="4"/>
        <v/>
      </c>
    </row>
    <row r="309" spans="1:23">
      <c r="A309" s="2" t="s">
        <v>1531</v>
      </c>
      <c r="B309" s="2" t="e">
        <f ca="1">_xlfn.XLOOKUP(A309,统计表!D:D,统计表!R:R)</f>
        <v>#NAME?</v>
      </c>
      <c r="C309" s="2" t="s">
        <v>4753</v>
      </c>
      <c r="E309" s="2">
        <f>_xlfn.XLOOKUP(D309,统计表!D:D,统计表!L:L)</f>
        <v>0</v>
      </c>
      <c r="F309" s="2" t="s">
        <v>4754</v>
      </c>
      <c r="H309" s="2" t="e">
        <f ca="1">_xlfn.XLOOKUP(G309,统计表!D:D,统计表!M:M)</f>
        <v>#NAME?</v>
      </c>
      <c r="I309" s="2" t="s">
        <v>4755</v>
      </c>
      <c r="J309" s="2" t="s">
        <v>3099</v>
      </c>
      <c r="K309" s="2">
        <f>_xlfn.XLOOKUP(J309,统计表!D:D,统计表!P:P)</f>
        <v>4545</v>
      </c>
      <c r="L309" s="2" t="s">
        <v>4756</v>
      </c>
      <c r="O309" s="2" t="s">
        <v>4760</v>
      </c>
      <c r="U309" s="2">
        <f>_xlfn.XLOOKUP(S309,统计表!D:D,统计表!V:V)</f>
        <v>0</v>
      </c>
      <c r="W309" s="2" t="str">
        <f t="shared" si="4"/>
        <v/>
      </c>
    </row>
    <row r="310" spans="1:23">
      <c r="A310" s="2" t="s">
        <v>1531</v>
      </c>
      <c r="B310" s="2" t="e">
        <f ca="1">_xlfn.XLOOKUP(A310,统计表!D:D,统计表!R:R)</f>
        <v>#NAME?</v>
      </c>
      <c r="C310" s="2" t="s">
        <v>4753</v>
      </c>
      <c r="E310" s="2">
        <f>_xlfn.XLOOKUP(D310,统计表!D:D,统计表!L:L)</f>
        <v>0</v>
      </c>
      <c r="F310" s="2" t="s">
        <v>4754</v>
      </c>
      <c r="H310" s="2" t="e">
        <f ca="1">_xlfn.XLOOKUP(G310,统计表!D:D,统计表!M:M)</f>
        <v>#NAME?</v>
      </c>
      <c r="I310" s="2" t="s">
        <v>4755</v>
      </c>
      <c r="J310" s="2" t="s">
        <v>3107</v>
      </c>
      <c r="K310" s="2">
        <f>_xlfn.XLOOKUP(J310,统计表!D:D,统计表!P:P)</f>
        <v>4545</v>
      </c>
      <c r="L310" s="2" t="s">
        <v>4756</v>
      </c>
      <c r="O310" s="2" t="s">
        <v>4760</v>
      </c>
      <c r="U310" s="2">
        <f>_xlfn.XLOOKUP(S310,统计表!D:D,统计表!V:V)</f>
        <v>0</v>
      </c>
      <c r="W310" s="2" t="str">
        <f t="shared" si="4"/>
        <v/>
      </c>
    </row>
    <row r="311" spans="1:23">
      <c r="A311" s="2" t="s">
        <v>1535</v>
      </c>
      <c r="B311" s="2" t="e">
        <f ca="1">_xlfn.XLOOKUP(A311,统计表!D:D,统计表!R:R)</f>
        <v>#NAME?</v>
      </c>
      <c r="C311" s="2" t="s">
        <v>4753</v>
      </c>
      <c r="E311" s="2">
        <f>_xlfn.XLOOKUP(D311,统计表!D:D,统计表!L:L)</f>
        <v>0</v>
      </c>
      <c r="F311" s="2" t="s">
        <v>4754</v>
      </c>
      <c r="H311" s="2" t="e">
        <f ca="1">_xlfn.XLOOKUP(G311,统计表!D:D,统计表!M:M)</f>
        <v>#NAME?</v>
      </c>
      <c r="I311" s="2" t="s">
        <v>4755</v>
      </c>
      <c r="J311" s="2" t="s">
        <v>3133</v>
      </c>
      <c r="K311" s="2">
        <f>_xlfn.XLOOKUP(J311,统计表!D:D,统计表!P:P)</f>
        <v>4895</v>
      </c>
      <c r="L311" s="2" t="s">
        <v>4756</v>
      </c>
      <c r="O311" s="2" t="s">
        <v>4760</v>
      </c>
      <c r="U311" s="2">
        <f>_xlfn.XLOOKUP(S311,统计表!D:D,统计表!V:V)</f>
        <v>0</v>
      </c>
      <c r="W311" s="2" t="str">
        <f t="shared" si="4"/>
        <v/>
      </c>
    </row>
    <row r="312" spans="1:23">
      <c r="A312" s="2" t="s">
        <v>1535</v>
      </c>
      <c r="B312" s="2" t="e">
        <f ca="1">_xlfn.XLOOKUP(A312,统计表!D:D,统计表!R:R)</f>
        <v>#NAME?</v>
      </c>
      <c r="C312" s="2" t="s">
        <v>4753</v>
      </c>
      <c r="E312" s="2">
        <f>_xlfn.XLOOKUP(D312,统计表!D:D,统计表!L:L)</f>
        <v>0</v>
      </c>
      <c r="F312" s="2" t="s">
        <v>4754</v>
      </c>
      <c r="H312" s="2" t="e">
        <f ca="1">_xlfn.XLOOKUP(G312,统计表!D:D,统计表!M:M)</f>
        <v>#NAME?</v>
      </c>
      <c r="I312" s="2" t="s">
        <v>4755</v>
      </c>
      <c r="J312" s="2" t="s">
        <v>3137</v>
      </c>
      <c r="K312" s="2">
        <f>_xlfn.XLOOKUP(J312,统计表!D:D,统计表!P:P)</f>
        <v>9790</v>
      </c>
      <c r="L312" s="2" t="s">
        <v>4756</v>
      </c>
      <c r="O312" s="2" t="s">
        <v>4760</v>
      </c>
      <c r="U312" s="2">
        <f>_xlfn.XLOOKUP(S312,统计表!D:D,统计表!V:V)</f>
        <v>0</v>
      </c>
      <c r="W312" s="2" t="str">
        <f t="shared" si="4"/>
        <v/>
      </c>
    </row>
    <row r="313" spans="1:23">
      <c r="A313" s="2" t="s">
        <v>1539</v>
      </c>
      <c r="B313" s="2" t="e">
        <f ca="1">_xlfn.XLOOKUP(A313,统计表!D:D,统计表!R:R)</f>
        <v>#NAME?</v>
      </c>
      <c r="C313" s="2" t="s">
        <v>4753</v>
      </c>
      <c r="E313" s="2">
        <f>_xlfn.XLOOKUP(D313,统计表!D:D,统计表!L:L)</f>
        <v>0</v>
      </c>
      <c r="F313" s="2" t="s">
        <v>4754</v>
      </c>
      <c r="H313" s="2" t="e">
        <f ca="1">_xlfn.XLOOKUP(G313,统计表!D:D,统计表!M:M)</f>
        <v>#NAME?</v>
      </c>
      <c r="I313" s="2" t="s">
        <v>4755</v>
      </c>
      <c r="J313" s="2" t="s">
        <v>3137</v>
      </c>
      <c r="K313" s="2">
        <f>_xlfn.XLOOKUP(J313,统计表!D:D,统计表!P:P)</f>
        <v>9790</v>
      </c>
      <c r="L313" s="2" t="s">
        <v>4756</v>
      </c>
      <c r="O313" s="2" t="s">
        <v>4760</v>
      </c>
      <c r="U313" s="2">
        <f>_xlfn.XLOOKUP(S313,统计表!D:D,统计表!V:V)</f>
        <v>0</v>
      </c>
      <c r="W313" s="2" t="str">
        <f t="shared" si="4"/>
        <v/>
      </c>
    </row>
    <row r="314" spans="1:23">
      <c r="A314" s="2" t="s">
        <v>1543</v>
      </c>
      <c r="B314" s="2" t="e">
        <f ca="1">_xlfn.XLOOKUP(A314,统计表!D:D,统计表!R:R)</f>
        <v>#NAME?</v>
      </c>
      <c r="C314" s="2" t="s">
        <v>4753</v>
      </c>
      <c r="E314" s="2">
        <f>_xlfn.XLOOKUP(D314,统计表!D:D,统计表!L:L)</f>
        <v>0</v>
      </c>
      <c r="F314" s="2" t="s">
        <v>4754</v>
      </c>
      <c r="H314" s="2" t="e">
        <f ca="1">_xlfn.XLOOKUP(G314,统计表!D:D,统计表!M:M)</f>
        <v>#NAME?</v>
      </c>
      <c r="I314" s="2" t="s">
        <v>4755</v>
      </c>
      <c r="J314" s="2" t="s">
        <v>3141</v>
      </c>
      <c r="K314" s="2">
        <f>_xlfn.XLOOKUP(J314,统计表!D:D,统计表!P:P)</f>
        <v>9790</v>
      </c>
      <c r="L314" s="2" t="s">
        <v>4756</v>
      </c>
      <c r="O314" s="2" t="s">
        <v>4760</v>
      </c>
      <c r="U314" s="2">
        <f>_xlfn.XLOOKUP(S314,统计表!D:D,统计表!V:V)</f>
        <v>0</v>
      </c>
      <c r="W314" s="2" t="str">
        <f t="shared" si="4"/>
        <v/>
      </c>
    </row>
    <row r="315" spans="1:23">
      <c r="A315" s="2" t="s">
        <v>1547</v>
      </c>
      <c r="B315" s="2" t="e">
        <f ca="1">_xlfn.XLOOKUP(A315,统计表!D:D,统计表!R:R)</f>
        <v>#NAME?</v>
      </c>
      <c r="C315" s="2" t="s">
        <v>4753</v>
      </c>
      <c r="E315" s="2">
        <f>_xlfn.XLOOKUP(D315,统计表!D:D,统计表!L:L)</f>
        <v>0</v>
      </c>
      <c r="F315" s="2" t="s">
        <v>4754</v>
      </c>
      <c r="H315" s="2" t="e">
        <f ca="1">_xlfn.XLOOKUP(G315,统计表!D:D,统计表!M:M)</f>
        <v>#NAME?</v>
      </c>
      <c r="I315" s="2" t="s">
        <v>4755</v>
      </c>
      <c r="J315" s="2" t="s">
        <v>3141</v>
      </c>
      <c r="K315" s="2">
        <f>_xlfn.XLOOKUP(J315,统计表!D:D,统计表!P:P)</f>
        <v>9790</v>
      </c>
      <c r="L315" s="2" t="s">
        <v>4756</v>
      </c>
      <c r="O315" s="2" t="s">
        <v>4760</v>
      </c>
      <c r="U315" s="2">
        <f>_xlfn.XLOOKUP(S315,统计表!D:D,统计表!V:V)</f>
        <v>0</v>
      </c>
      <c r="W315" s="2" t="str">
        <f t="shared" si="4"/>
        <v/>
      </c>
    </row>
    <row r="316" spans="1:23">
      <c r="A316" s="2" t="s">
        <v>1551</v>
      </c>
      <c r="B316" s="2" t="e">
        <f ca="1">_xlfn.XLOOKUP(A316,统计表!D:D,统计表!R:R)</f>
        <v>#NAME?</v>
      </c>
      <c r="C316" s="2" t="s">
        <v>4753</v>
      </c>
      <c r="E316" s="2">
        <f>_xlfn.XLOOKUP(D316,统计表!D:D,统计表!L:L)</f>
        <v>0</v>
      </c>
      <c r="F316" s="2" t="s">
        <v>4754</v>
      </c>
      <c r="H316" s="2" t="e">
        <f ca="1">_xlfn.XLOOKUP(G316,统计表!D:D,统计表!M:M)</f>
        <v>#NAME?</v>
      </c>
      <c r="I316" s="2" t="s">
        <v>4755</v>
      </c>
      <c r="J316" s="2" t="s">
        <v>3169</v>
      </c>
      <c r="K316" s="2">
        <f>_xlfn.XLOOKUP(J316,统计表!D:D,统计表!P:P)</f>
        <v>8790</v>
      </c>
      <c r="L316" s="2" t="s">
        <v>4756</v>
      </c>
      <c r="O316" s="2" t="s">
        <v>4760</v>
      </c>
      <c r="U316" s="2">
        <f>_xlfn.XLOOKUP(S316,统计表!D:D,统计表!V:V)</f>
        <v>0</v>
      </c>
      <c r="W316" s="2" t="str">
        <f t="shared" si="4"/>
        <v/>
      </c>
    </row>
    <row r="317" spans="1:23">
      <c r="A317" s="2" t="s">
        <v>1555</v>
      </c>
      <c r="B317" s="2" t="e">
        <f ca="1">_xlfn.XLOOKUP(A317,统计表!D:D,统计表!R:R)</f>
        <v>#NAME?</v>
      </c>
      <c r="C317" s="2" t="s">
        <v>4753</v>
      </c>
      <c r="E317" s="2">
        <f>_xlfn.XLOOKUP(D317,统计表!D:D,统计表!L:L)</f>
        <v>0</v>
      </c>
      <c r="F317" s="2" t="s">
        <v>4754</v>
      </c>
      <c r="H317" s="2" t="e">
        <f ca="1">_xlfn.XLOOKUP(G317,统计表!D:D,统计表!M:M)</f>
        <v>#NAME?</v>
      </c>
      <c r="I317" s="2" t="s">
        <v>4755</v>
      </c>
      <c r="J317" s="2" t="s">
        <v>3169</v>
      </c>
      <c r="K317" s="2">
        <f>_xlfn.XLOOKUP(J317,统计表!D:D,统计表!P:P)</f>
        <v>8790</v>
      </c>
      <c r="L317" s="2" t="s">
        <v>4756</v>
      </c>
      <c r="O317" s="2" t="s">
        <v>4760</v>
      </c>
      <c r="U317" s="2">
        <f>_xlfn.XLOOKUP(S317,统计表!D:D,统计表!V:V)</f>
        <v>0</v>
      </c>
      <c r="W317" s="2" t="str">
        <f t="shared" si="4"/>
        <v/>
      </c>
    </row>
    <row r="318" spans="1:23">
      <c r="A318" s="2" t="s">
        <v>1560</v>
      </c>
      <c r="B318" s="2" t="e">
        <f ca="1">_xlfn.XLOOKUP(A318,统计表!D:D,统计表!R:R)</f>
        <v>#NAME?</v>
      </c>
      <c r="C318" s="2" t="s">
        <v>4753</v>
      </c>
      <c r="E318" s="2">
        <f>_xlfn.XLOOKUP(D318,统计表!D:D,统计表!L:L)</f>
        <v>0</v>
      </c>
      <c r="F318" s="2" t="s">
        <v>4754</v>
      </c>
      <c r="H318" s="2" t="e">
        <f ca="1">_xlfn.XLOOKUP(G318,统计表!D:D,统计表!M:M)</f>
        <v>#NAME?</v>
      </c>
      <c r="I318" s="2" t="s">
        <v>4755</v>
      </c>
      <c r="J318" s="2" t="s">
        <v>3189</v>
      </c>
      <c r="K318" s="2">
        <f>_xlfn.XLOOKUP(J318,统计表!D:D,统计表!P:P)</f>
        <v>8740</v>
      </c>
      <c r="L318" s="2" t="s">
        <v>4756</v>
      </c>
      <c r="O318" s="2" t="s">
        <v>4760</v>
      </c>
      <c r="U318" s="2">
        <f>_xlfn.XLOOKUP(S318,统计表!D:D,统计表!V:V)</f>
        <v>0</v>
      </c>
      <c r="W318" s="2" t="str">
        <f t="shared" si="4"/>
        <v/>
      </c>
    </row>
    <row r="319" spans="1:23">
      <c r="A319" s="2" t="s">
        <v>1565</v>
      </c>
      <c r="B319" s="2" t="e">
        <f ca="1">_xlfn.XLOOKUP(A319,统计表!D:D,统计表!R:R)</f>
        <v>#NAME?</v>
      </c>
      <c r="C319" s="2" t="s">
        <v>4753</v>
      </c>
      <c r="E319" s="2">
        <f>_xlfn.XLOOKUP(D319,统计表!D:D,统计表!L:L)</f>
        <v>0</v>
      </c>
      <c r="F319" s="2" t="s">
        <v>4754</v>
      </c>
      <c r="H319" s="2" t="e">
        <f ca="1">_xlfn.XLOOKUP(G319,统计表!D:D,统计表!M:M)</f>
        <v>#NAME?</v>
      </c>
      <c r="I319" s="2" t="s">
        <v>4755</v>
      </c>
      <c r="J319" s="2" t="s">
        <v>3189</v>
      </c>
      <c r="K319" s="2">
        <f>_xlfn.XLOOKUP(J319,统计表!D:D,统计表!P:P)</f>
        <v>8740</v>
      </c>
      <c r="L319" s="2" t="s">
        <v>4756</v>
      </c>
      <c r="O319" s="2" t="s">
        <v>4760</v>
      </c>
      <c r="U319" s="2">
        <f>_xlfn.XLOOKUP(S319,统计表!D:D,统计表!V:V)</f>
        <v>0</v>
      </c>
      <c r="W319" s="2" t="str">
        <f t="shared" si="4"/>
        <v/>
      </c>
    </row>
    <row r="320" spans="1:23">
      <c r="A320" s="2" t="s">
        <v>1565</v>
      </c>
      <c r="B320" s="2" t="e">
        <f ca="1">_xlfn.XLOOKUP(A320,统计表!D:D,统计表!R:R)</f>
        <v>#NAME?</v>
      </c>
      <c r="C320" s="2" t="s">
        <v>4753</v>
      </c>
      <c r="E320" s="2">
        <f>_xlfn.XLOOKUP(D320,统计表!D:D,统计表!L:L)</f>
        <v>0</v>
      </c>
      <c r="F320" s="2" t="s">
        <v>4754</v>
      </c>
      <c r="H320" s="2" t="e">
        <f ca="1">_xlfn.XLOOKUP(G320,统计表!D:D,统计表!M:M)</f>
        <v>#NAME?</v>
      </c>
      <c r="I320" s="2" t="s">
        <v>4755</v>
      </c>
      <c r="J320" s="2" t="s">
        <v>3193</v>
      </c>
      <c r="K320" s="2">
        <f>_xlfn.XLOOKUP(J320,统计表!D:D,统计表!P:P)</f>
        <v>4895</v>
      </c>
      <c r="L320" s="2" t="s">
        <v>4756</v>
      </c>
      <c r="O320" s="2" t="s">
        <v>4760</v>
      </c>
      <c r="U320" s="2">
        <f>_xlfn.XLOOKUP(S320,统计表!D:D,统计表!V:V)</f>
        <v>0</v>
      </c>
      <c r="W320" s="2" t="str">
        <f t="shared" si="4"/>
        <v/>
      </c>
    </row>
    <row r="321" spans="1:23">
      <c r="A321" s="2" t="s">
        <v>1570</v>
      </c>
      <c r="B321" s="2" t="e">
        <f ca="1">_xlfn.XLOOKUP(A321,统计表!D:D,统计表!R:R)</f>
        <v>#NAME?</v>
      </c>
      <c r="C321" s="2" t="s">
        <v>4753</v>
      </c>
      <c r="E321" s="2">
        <f>_xlfn.XLOOKUP(D321,统计表!D:D,统计表!L:L)</f>
        <v>0</v>
      </c>
      <c r="F321" s="2" t="s">
        <v>4754</v>
      </c>
      <c r="H321" s="2" t="e">
        <f ca="1">_xlfn.XLOOKUP(G321,统计表!D:D,统计表!M:M)</f>
        <v>#NAME?</v>
      </c>
      <c r="I321" s="2" t="s">
        <v>4755</v>
      </c>
      <c r="J321" s="2" t="s">
        <v>3197</v>
      </c>
      <c r="K321" s="2">
        <f>_xlfn.XLOOKUP(J321,统计表!D:D,统计表!P:P)</f>
        <v>9790</v>
      </c>
      <c r="L321" s="2" t="s">
        <v>4756</v>
      </c>
      <c r="O321" s="2" t="s">
        <v>4760</v>
      </c>
      <c r="U321" s="2">
        <f>_xlfn.XLOOKUP(S321,统计表!D:D,统计表!V:V)</f>
        <v>0</v>
      </c>
      <c r="W321" s="2" t="str">
        <f t="shared" si="4"/>
        <v/>
      </c>
    </row>
    <row r="322" spans="1:23">
      <c r="A322" s="2" t="s">
        <v>1570</v>
      </c>
      <c r="B322" s="2" t="e">
        <f ca="1">_xlfn.XLOOKUP(A322,统计表!D:D,统计表!R:R)</f>
        <v>#NAME?</v>
      </c>
      <c r="C322" s="2" t="s">
        <v>4753</v>
      </c>
      <c r="E322" s="2">
        <f>_xlfn.XLOOKUP(D322,统计表!D:D,统计表!L:L)</f>
        <v>0</v>
      </c>
      <c r="F322" s="2" t="s">
        <v>4754</v>
      </c>
      <c r="H322" s="2" t="e">
        <f ca="1">_xlfn.XLOOKUP(G322,统计表!D:D,统计表!M:M)</f>
        <v>#NAME?</v>
      </c>
      <c r="I322" s="2" t="s">
        <v>4755</v>
      </c>
      <c r="J322" s="2" t="s">
        <v>3197</v>
      </c>
      <c r="K322" s="2">
        <f>_xlfn.XLOOKUP(J322,统计表!D:D,统计表!P:P)</f>
        <v>9790</v>
      </c>
      <c r="L322" s="2" t="s">
        <v>4756</v>
      </c>
      <c r="O322" s="2" t="s">
        <v>4760</v>
      </c>
      <c r="U322" s="2">
        <f>_xlfn.XLOOKUP(S322,统计表!D:D,统计表!V:V)</f>
        <v>0</v>
      </c>
      <c r="W322" s="2" t="str">
        <f t="shared" si="4"/>
        <v/>
      </c>
    </row>
    <row r="323" spans="1:23">
      <c r="A323" s="2" t="s">
        <v>1575</v>
      </c>
      <c r="B323" s="2" t="e">
        <f ca="1">_xlfn.XLOOKUP(A323,统计表!D:D,统计表!R:R)</f>
        <v>#NAME?</v>
      </c>
      <c r="C323" s="2" t="s">
        <v>4753</v>
      </c>
      <c r="E323" s="2">
        <f>_xlfn.XLOOKUP(D323,统计表!D:D,统计表!L:L)</f>
        <v>0</v>
      </c>
      <c r="F323" s="2" t="s">
        <v>4754</v>
      </c>
      <c r="H323" s="2" t="e">
        <f ca="1">_xlfn.XLOOKUP(G323,统计表!D:D,统计表!M:M)</f>
        <v>#NAME?</v>
      </c>
      <c r="I323" s="2" t="s">
        <v>4755</v>
      </c>
      <c r="J323" s="2" t="s">
        <v>3205</v>
      </c>
      <c r="K323" s="2">
        <f>_xlfn.XLOOKUP(J323,统计表!D:D,统计表!P:P)</f>
        <v>1445</v>
      </c>
      <c r="L323" s="2" t="s">
        <v>4756</v>
      </c>
      <c r="O323" s="2" t="s">
        <v>4760</v>
      </c>
      <c r="U323" s="2">
        <f>_xlfn.XLOOKUP(S323,统计表!D:D,统计表!V:V)</f>
        <v>0</v>
      </c>
      <c r="W323" s="2" t="str">
        <f t="shared" ref="W323:W386" si="5">V323&amp;T323</f>
        <v/>
      </c>
    </row>
    <row r="324" spans="1:23">
      <c r="A324" s="2" t="s">
        <v>1575</v>
      </c>
      <c r="B324" s="2" t="e">
        <f ca="1">_xlfn.XLOOKUP(A324,统计表!D:D,统计表!R:R)</f>
        <v>#NAME?</v>
      </c>
      <c r="C324" s="2" t="s">
        <v>4753</v>
      </c>
      <c r="E324" s="2">
        <f>_xlfn.XLOOKUP(D324,统计表!D:D,统计表!L:L)</f>
        <v>0</v>
      </c>
      <c r="F324" s="2" t="s">
        <v>4754</v>
      </c>
      <c r="H324" s="2" t="e">
        <f ca="1">_xlfn.XLOOKUP(G324,统计表!D:D,统计表!M:M)</f>
        <v>#NAME?</v>
      </c>
      <c r="I324" s="2" t="s">
        <v>4755</v>
      </c>
      <c r="J324" s="2" t="s">
        <v>3230</v>
      </c>
      <c r="K324" s="2">
        <f>_xlfn.XLOOKUP(J324,统计表!D:D,统计表!P:P)</f>
        <v>5655</v>
      </c>
      <c r="L324" s="2" t="s">
        <v>4756</v>
      </c>
      <c r="O324" s="2" t="s">
        <v>4760</v>
      </c>
      <c r="U324" s="2">
        <f>_xlfn.XLOOKUP(S324,统计表!D:D,统计表!V:V)</f>
        <v>0</v>
      </c>
      <c r="W324" s="2" t="str">
        <f t="shared" si="5"/>
        <v/>
      </c>
    </row>
    <row r="325" spans="1:23">
      <c r="A325" s="2" t="s">
        <v>1579</v>
      </c>
      <c r="B325" s="2" t="e">
        <f ca="1">_xlfn.XLOOKUP(A325,统计表!D:D,统计表!R:R)</f>
        <v>#NAME?</v>
      </c>
      <c r="C325" s="2" t="s">
        <v>4753</v>
      </c>
      <c r="E325" s="2">
        <f>_xlfn.XLOOKUP(D325,统计表!D:D,统计表!L:L)</f>
        <v>0</v>
      </c>
      <c r="F325" s="2" t="s">
        <v>4754</v>
      </c>
      <c r="H325" s="2" t="e">
        <f ca="1">_xlfn.XLOOKUP(G325,统计表!D:D,统计表!M:M)</f>
        <v>#NAME?</v>
      </c>
      <c r="I325" s="2" t="s">
        <v>4755</v>
      </c>
      <c r="J325" s="2" t="s">
        <v>3235</v>
      </c>
      <c r="K325" s="2">
        <f>_xlfn.XLOOKUP(J325,统计表!D:D,统计表!P:P)</f>
        <v>3795</v>
      </c>
      <c r="L325" s="2" t="s">
        <v>4756</v>
      </c>
      <c r="O325" s="2" t="s">
        <v>4760</v>
      </c>
      <c r="U325" s="2">
        <f>_xlfn.XLOOKUP(S325,统计表!D:D,统计表!V:V)</f>
        <v>0</v>
      </c>
      <c r="W325" s="2" t="str">
        <f t="shared" si="5"/>
        <v/>
      </c>
    </row>
    <row r="326" spans="1:23">
      <c r="A326" s="2" t="s">
        <v>1579</v>
      </c>
      <c r="B326" s="2" t="e">
        <f ca="1">_xlfn.XLOOKUP(A326,统计表!D:D,统计表!R:R)</f>
        <v>#NAME?</v>
      </c>
      <c r="C326" s="2" t="s">
        <v>4753</v>
      </c>
      <c r="E326" s="2">
        <f>_xlfn.XLOOKUP(D326,统计表!D:D,统计表!L:L)</f>
        <v>0</v>
      </c>
      <c r="F326" s="2" t="s">
        <v>4754</v>
      </c>
      <c r="H326" s="2" t="e">
        <f ca="1">_xlfn.XLOOKUP(G326,统计表!D:D,统计表!M:M)</f>
        <v>#NAME?</v>
      </c>
      <c r="I326" s="2" t="s">
        <v>4755</v>
      </c>
      <c r="J326" s="2" t="s">
        <v>3239</v>
      </c>
      <c r="K326" s="2">
        <f>_xlfn.XLOOKUP(J326,统计表!D:D,统计表!P:P)</f>
        <v>5295</v>
      </c>
      <c r="L326" s="2" t="s">
        <v>4756</v>
      </c>
      <c r="O326" s="2" t="s">
        <v>4760</v>
      </c>
      <c r="U326" s="2">
        <f>_xlfn.XLOOKUP(S326,统计表!D:D,统计表!V:V)</f>
        <v>0</v>
      </c>
      <c r="W326" s="2" t="str">
        <f t="shared" si="5"/>
        <v/>
      </c>
    </row>
    <row r="327" spans="1:23">
      <c r="A327" s="2" t="s">
        <v>1588</v>
      </c>
      <c r="B327" s="2" t="e">
        <f ca="1">_xlfn.XLOOKUP(A327,统计表!D:D,统计表!R:R)</f>
        <v>#NAME?</v>
      </c>
      <c r="C327" s="2" t="s">
        <v>4753</v>
      </c>
      <c r="E327" s="2">
        <f>_xlfn.XLOOKUP(D327,统计表!D:D,统计表!L:L)</f>
        <v>0</v>
      </c>
      <c r="F327" s="2" t="s">
        <v>4754</v>
      </c>
      <c r="H327" s="2" t="e">
        <f ca="1">_xlfn.XLOOKUP(G327,统计表!D:D,统计表!M:M)</f>
        <v>#NAME?</v>
      </c>
      <c r="I327" s="2" t="s">
        <v>4755</v>
      </c>
      <c r="J327" s="2" t="s">
        <v>3255</v>
      </c>
      <c r="K327" s="2">
        <f>_xlfn.XLOOKUP(J327,统计表!D:D,统计表!P:P)</f>
        <v>4295</v>
      </c>
      <c r="L327" s="2" t="s">
        <v>4756</v>
      </c>
      <c r="O327" s="2" t="s">
        <v>4760</v>
      </c>
      <c r="U327" s="2">
        <f>_xlfn.XLOOKUP(S327,统计表!D:D,统计表!V:V)</f>
        <v>0</v>
      </c>
      <c r="W327" s="2" t="str">
        <f t="shared" si="5"/>
        <v/>
      </c>
    </row>
    <row r="328" spans="1:23">
      <c r="A328" s="2" t="s">
        <v>1592</v>
      </c>
      <c r="B328" s="2" t="e">
        <f ca="1">_xlfn.XLOOKUP(A328,统计表!D:D,统计表!R:R)</f>
        <v>#NAME?</v>
      </c>
      <c r="C328" s="2" t="s">
        <v>4753</v>
      </c>
      <c r="E328" s="2">
        <f>_xlfn.XLOOKUP(D328,统计表!D:D,统计表!L:L)</f>
        <v>0</v>
      </c>
      <c r="F328" s="2" t="s">
        <v>4754</v>
      </c>
      <c r="H328" s="2" t="e">
        <f ca="1">_xlfn.XLOOKUP(G328,统计表!D:D,统计表!M:M)</f>
        <v>#NAME?</v>
      </c>
      <c r="I328" s="2" t="s">
        <v>4755</v>
      </c>
      <c r="J328" s="2" t="s">
        <v>3264</v>
      </c>
      <c r="K328" s="2">
        <f>_xlfn.XLOOKUP(J328,统计表!D:D,统计表!P:P)</f>
        <v>9190</v>
      </c>
      <c r="L328" s="2" t="s">
        <v>4756</v>
      </c>
      <c r="O328" s="2" t="s">
        <v>4760</v>
      </c>
      <c r="U328" s="2">
        <f>_xlfn.XLOOKUP(S328,统计表!D:D,统计表!V:V)</f>
        <v>0</v>
      </c>
      <c r="W328" s="2" t="str">
        <f t="shared" si="5"/>
        <v/>
      </c>
    </row>
    <row r="329" spans="1:23">
      <c r="A329" s="2" t="s">
        <v>1596</v>
      </c>
      <c r="B329" s="2" t="e">
        <f ca="1">_xlfn.XLOOKUP(A329,统计表!D:D,统计表!R:R)</f>
        <v>#NAME?</v>
      </c>
      <c r="C329" s="2" t="s">
        <v>4753</v>
      </c>
      <c r="E329" s="2">
        <f>_xlfn.XLOOKUP(D329,统计表!D:D,统计表!L:L)</f>
        <v>0</v>
      </c>
      <c r="F329" s="2" t="s">
        <v>4754</v>
      </c>
      <c r="H329" s="2" t="e">
        <f ca="1">_xlfn.XLOOKUP(G329,统计表!D:D,统计表!M:M)</f>
        <v>#NAME?</v>
      </c>
      <c r="I329" s="2" t="s">
        <v>4755</v>
      </c>
      <c r="J329" s="2" t="s">
        <v>3264</v>
      </c>
      <c r="K329" s="2">
        <f>_xlfn.XLOOKUP(J329,统计表!D:D,统计表!P:P)</f>
        <v>9190</v>
      </c>
      <c r="L329" s="2" t="s">
        <v>4756</v>
      </c>
      <c r="O329" s="2" t="s">
        <v>4760</v>
      </c>
      <c r="U329" s="2">
        <f>_xlfn.XLOOKUP(S329,统计表!D:D,统计表!V:V)</f>
        <v>0</v>
      </c>
      <c r="W329" s="2" t="str">
        <f t="shared" si="5"/>
        <v/>
      </c>
    </row>
    <row r="330" spans="1:23">
      <c r="A330" s="2" t="s">
        <v>1600</v>
      </c>
      <c r="B330" s="2" t="e">
        <f ca="1">_xlfn.XLOOKUP(A330,统计表!D:D,统计表!R:R)</f>
        <v>#NAME?</v>
      </c>
      <c r="C330" s="2" t="s">
        <v>4753</v>
      </c>
      <c r="E330" s="2">
        <f>_xlfn.XLOOKUP(D330,统计表!D:D,统计表!L:L)</f>
        <v>0</v>
      </c>
      <c r="F330" s="2" t="s">
        <v>4754</v>
      </c>
      <c r="H330" s="2" t="e">
        <f ca="1">_xlfn.XLOOKUP(G330,统计表!D:D,统计表!M:M)</f>
        <v>#NAME?</v>
      </c>
      <c r="I330" s="2" t="s">
        <v>4755</v>
      </c>
      <c r="J330" s="2" t="s">
        <v>3292</v>
      </c>
      <c r="K330" s="2">
        <f>_xlfn.XLOOKUP(J330,统计表!D:D,统计表!P:P)</f>
        <v>1365</v>
      </c>
      <c r="L330" s="2" t="s">
        <v>4756</v>
      </c>
      <c r="O330" s="2" t="s">
        <v>4760</v>
      </c>
      <c r="U330" s="2">
        <f>_xlfn.XLOOKUP(S330,统计表!D:D,统计表!V:V)</f>
        <v>0</v>
      </c>
      <c r="W330" s="2" t="str">
        <f t="shared" si="5"/>
        <v/>
      </c>
    </row>
    <row r="331" spans="1:23">
      <c r="A331" s="2" t="s">
        <v>1600</v>
      </c>
      <c r="B331" s="2" t="e">
        <f ca="1">_xlfn.XLOOKUP(A331,统计表!D:D,统计表!R:R)</f>
        <v>#NAME?</v>
      </c>
      <c r="C331" s="2" t="s">
        <v>4753</v>
      </c>
      <c r="E331" s="2">
        <f>_xlfn.XLOOKUP(D331,统计表!D:D,统计表!L:L)</f>
        <v>0</v>
      </c>
      <c r="F331" s="2" t="s">
        <v>4754</v>
      </c>
      <c r="H331" s="2" t="e">
        <f ca="1">_xlfn.XLOOKUP(G331,统计表!D:D,统计表!M:M)</f>
        <v>#NAME?</v>
      </c>
      <c r="I331" s="2" t="s">
        <v>4755</v>
      </c>
      <c r="J331" s="2" t="s">
        <v>3296</v>
      </c>
      <c r="K331" s="2">
        <f>_xlfn.XLOOKUP(J331,统计表!D:D,统计表!P:P)</f>
        <v>8590</v>
      </c>
      <c r="L331" s="2" t="s">
        <v>4756</v>
      </c>
      <c r="O331" s="2" t="s">
        <v>4760</v>
      </c>
      <c r="U331" s="2">
        <f>_xlfn.XLOOKUP(S331,统计表!D:D,统计表!V:V)</f>
        <v>0</v>
      </c>
      <c r="W331" s="2" t="str">
        <f t="shared" si="5"/>
        <v/>
      </c>
    </row>
    <row r="332" spans="1:23">
      <c r="A332" s="2" t="s">
        <v>1604</v>
      </c>
      <c r="B332" s="2" t="e">
        <f ca="1">_xlfn.XLOOKUP(A332,统计表!D:D,统计表!R:R)</f>
        <v>#NAME?</v>
      </c>
      <c r="C332" s="2" t="s">
        <v>4753</v>
      </c>
      <c r="E332" s="2">
        <f>_xlfn.XLOOKUP(D332,统计表!D:D,统计表!L:L)</f>
        <v>0</v>
      </c>
      <c r="F332" s="2" t="s">
        <v>4754</v>
      </c>
      <c r="H332" s="2" t="e">
        <f ca="1">_xlfn.XLOOKUP(G332,统计表!D:D,统计表!M:M)</f>
        <v>#NAME?</v>
      </c>
      <c r="I332" s="2" t="s">
        <v>4755</v>
      </c>
      <c r="J332" s="2" t="s">
        <v>3296</v>
      </c>
      <c r="K332" s="2">
        <f>_xlfn.XLOOKUP(J332,统计表!D:D,统计表!P:P)</f>
        <v>8590</v>
      </c>
      <c r="L332" s="2" t="s">
        <v>4756</v>
      </c>
      <c r="O332" s="2" t="s">
        <v>4760</v>
      </c>
      <c r="U332" s="2">
        <f>_xlfn.XLOOKUP(S332,统计表!D:D,统计表!V:V)</f>
        <v>0</v>
      </c>
      <c r="W332" s="2" t="str">
        <f t="shared" si="5"/>
        <v/>
      </c>
    </row>
    <row r="333" spans="1:23">
      <c r="A333" s="2" t="s">
        <v>1609</v>
      </c>
      <c r="B333" s="2" t="e">
        <f ca="1">_xlfn.XLOOKUP(A333,统计表!D:D,统计表!R:R)</f>
        <v>#NAME?</v>
      </c>
      <c r="C333" s="2" t="s">
        <v>4753</v>
      </c>
      <c r="E333" s="2">
        <f>_xlfn.XLOOKUP(D333,统计表!D:D,统计表!L:L)</f>
        <v>0</v>
      </c>
      <c r="F333" s="2" t="s">
        <v>4754</v>
      </c>
      <c r="H333" s="2" t="e">
        <f ca="1">_xlfn.XLOOKUP(G333,统计表!D:D,统计表!M:M)</f>
        <v>#NAME?</v>
      </c>
      <c r="I333" s="2" t="s">
        <v>4755</v>
      </c>
      <c r="J333" s="2" t="s">
        <v>3300</v>
      </c>
      <c r="K333" s="2">
        <f>_xlfn.XLOOKUP(J333,统计表!D:D,统计表!P:P)</f>
        <v>4895</v>
      </c>
      <c r="L333" s="2" t="s">
        <v>4756</v>
      </c>
      <c r="O333" s="2" t="s">
        <v>4760</v>
      </c>
      <c r="U333" s="2">
        <f>_xlfn.XLOOKUP(S333,统计表!D:D,统计表!V:V)</f>
        <v>0</v>
      </c>
      <c r="W333" s="2" t="str">
        <f t="shared" si="5"/>
        <v/>
      </c>
    </row>
    <row r="334" spans="1:23">
      <c r="A334" s="2" t="s">
        <v>1609</v>
      </c>
      <c r="B334" s="2" t="e">
        <f ca="1">_xlfn.XLOOKUP(A334,统计表!D:D,统计表!R:R)</f>
        <v>#NAME?</v>
      </c>
      <c r="C334" s="2" t="s">
        <v>4753</v>
      </c>
      <c r="E334" s="2">
        <f>_xlfn.XLOOKUP(D334,统计表!D:D,统计表!L:L)</f>
        <v>0</v>
      </c>
      <c r="F334" s="2" t="s">
        <v>4754</v>
      </c>
      <c r="H334" s="2" t="e">
        <f ca="1">_xlfn.XLOOKUP(G334,统计表!D:D,统计表!M:M)</f>
        <v>#NAME?</v>
      </c>
      <c r="I334" s="2" t="s">
        <v>4755</v>
      </c>
      <c r="J334" s="2" t="s">
        <v>3312</v>
      </c>
      <c r="K334" s="2">
        <f>_xlfn.XLOOKUP(J334,统计表!D:D,统计表!P:P)</f>
        <v>1795</v>
      </c>
      <c r="L334" s="2" t="s">
        <v>4756</v>
      </c>
      <c r="O334" s="2" t="s">
        <v>4760</v>
      </c>
      <c r="U334" s="2">
        <f>_xlfn.XLOOKUP(S334,统计表!D:D,统计表!V:V)</f>
        <v>0</v>
      </c>
      <c r="W334" s="2" t="str">
        <f t="shared" si="5"/>
        <v/>
      </c>
    </row>
    <row r="335" spans="1:23">
      <c r="A335" s="2" t="s">
        <v>1613</v>
      </c>
      <c r="B335" s="2" t="e">
        <f ca="1">_xlfn.XLOOKUP(A335,统计表!D:D,统计表!R:R)</f>
        <v>#NAME?</v>
      </c>
      <c r="C335" s="2" t="s">
        <v>4753</v>
      </c>
      <c r="E335" s="2">
        <f>_xlfn.XLOOKUP(D335,统计表!D:D,统计表!L:L)</f>
        <v>0</v>
      </c>
      <c r="F335" s="2" t="s">
        <v>4754</v>
      </c>
      <c r="H335" s="2" t="e">
        <f ca="1">_xlfn.XLOOKUP(G335,统计表!D:D,统计表!M:M)</f>
        <v>#NAME?</v>
      </c>
      <c r="I335" s="2" t="s">
        <v>4755</v>
      </c>
      <c r="J335" s="2" t="s">
        <v>3359</v>
      </c>
      <c r="K335" s="2">
        <f>_xlfn.XLOOKUP(J335,统计表!D:D,统计表!P:P)</f>
        <v>1445</v>
      </c>
      <c r="L335" s="2" t="s">
        <v>4756</v>
      </c>
      <c r="O335" s="2" t="s">
        <v>4760</v>
      </c>
      <c r="U335" s="2">
        <f>_xlfn.XLOOKUP(S335,统计表!D:D,统计表!V:V)</f>
        <v>0</v>
      </c>
      <c r="W335" s="2" t="str">
        <f t="shared" si="5"/>
        <v/>
      </c>
    </row>
    <row r="336" spans="1:23">
      <c r="A336" s="2" t="s">
        <v>1618</v>
      </c>
      <c r="B336" s="2" t="e">
        <f ca="1">_xlfn.XLOOKUP(A336,统计表!D:D,统计表!R:R)</f>
        <v>#NAME?</v>
      </c>
      <c r="C336" s="2" t="s">
        <v>4753</v>
      </c>
      <c r="E336" s="2">
        <f>_xlfn.XLOOKUP(D336,统计表!D:D,统计表!L:L)</f>
        <v>0</v>
      </c>
      <c r="F336" s="2" t="s">
        <v>4754</v>
      </c>
      <c r="H336" s="2" t="e">
        <f ca="1">_xlfn.XLOOKUP(G336,统计表!D:D,统计表!M:M)</f>
        <v>#NAME?</v>
      </c>
      <c r="I336" s="2" t="s">
        <v>4755</v>
      </c>
      <c r="J336" s="2" t="s">
        <v>3363</v>
      </c>
      <c r="K336" s="2">
        <f>_xlfn.XLOOKUP(J336,统计表!D:D,统计表!P:P)</f>
        <v>5295</v>
      </c>
      <c r="L336" s="2" t="s">
        <v>4756</v>
      </c>
      <c r="O336" s="2" t="s">
        <v>4760</v>
      </c>
      <c r="U336" s="2">
        <f>_xlfn.XLOOKUP(S336,统计表!D:D,统计表!V:V)</f>
        <v>0</v>
      </c>
      <c r="W336" s="2" t="str">
        <f t="shared" si="5"/>
        <v/>
      </c>
    </row>
    <row r="337" spans="1:23">
      <c r="A337" s="2" t="s">
        <v>1622</v>
      </c>
      <c r="B337" s="2" t="e">
        <f ca="1">_xlfn.XLOOKUP(A337,统计表!D:D,统计表!R:R)</f>
        <v>#NAME?</v>
      </c>
      <c r="C337" s="2" t="s">
        <v>4753</v>
      </c>
      <c r="E337" s="2">
        <f>_xlfn.XLOOKUP(D337,统计表!D:D,统计表!L:L)</f>
        <v>0</v>
      </c>
      <c r="F337" s="2" t="s">
        <v>4754</v>
      </c>
      <c r="H337" s="2" t="e">
        <f ca="1">_xlfn.XLOOKUP(G337,统计表!D:D,统计表!M:M)</f>
        <v>#NAME?</v>
      </c>
      <c r="I337" s="2" t="s">
        <v>4755</v>
      </c>
      <c r="J337" s="2" t="s">
        <v>3379</v>
      </c>
      <c r="K337" s="2">
        <f>_xlfn.XLOOKUP(J337,统计表!D:D,统计表!P:P)</f>
        <v>365</v>
      </c>
      <c r="L337" s="2" t="s">
        <v>4756</v>
      </c>
      <c r="O337" s="2" t="s">
        <v>4760</v>
      </c>
      <c r="U337" s="2">
        <f>_xlfn.XLOOKUP(S337,统计表!D:D,统计表!V:V)</f>
        <v>0</v>
      </c>
      <c r="W337" s="2" t="str">
        <f t="shared" si="5"/>
        <v/>
      </c>
    </row>
    <row r="338" spans="1:23">
      <c r="A338" s="2" t="s">
        <v>1627</v>
      </c>
      <c r="B338" s="2" t="e">
        <f ca="1">_xlfn.XLOOKUP(A338,统计表!D:D,统计表!R:R)</f>
        <v>#NAME?</v>
      </c>
      <c r="C338" s="2" t="s">
        <v>4753</v>
      </c>
      <c r="E338" s="2">
        <f>_xlfn.XLOOKUP(D338,统计表!D:D,统计表!L:L)</f>
        <v>0</v>
      </c>
      <c r="F338" s="2" t="s">
        <v>4754</v>
      </c>
      <c r="H338" s="2" t="e">
        <f ca="1">_xlfn.XLOOKUP(G338,统计表!D:D,统计表!M:M)</f>
        <v>#NAME?</v>
      </c>
      <c r="I338" s="2" t="s">
        <v>4755</v>
      </c>
      <c r="J338" s="2" t="s">
        <v>3383</v>
      </c>
      <c r="K338" s="2">
        <f>_xlfn.XLOOKUP(J338,统计表!D:D,统计表!P:P)</f>
        <v>730</v>
      </c>
      <c r="L338" s="2" t="s">
        <v>4756</v>
      </c>
      <c r="O338" s="2" t="s">
        <v>4760</v>
      </c>
      <c r="U338" s="2">
        <f>_xlfn.XLOOKUP(S338,统计表!D:D,统计表!V:V)</f>
        <v>0</v>
      </c>
      <c r="W338" s="2" t="str">
        <f t="shared" si="5"/>
        <v/>
      </c>
    </row>
    <row r="339" spans="1:23">
      <c r="A339" s="2" t="s">
        <v>1627</v>
      </c>
      <c r="B339" s="2" t="e">
        <f ca="1">_xlfn.XLOOKUP(A339,统计表!D:D,统计表!R:R)</f>
        <v>#NAME?</v>
      </c>
      <c r="C339" s="2" t="s">
        <v>4753</v>
      </c>
      <c r="E339" s="2">
        <f>_xlfn.XLOOKUP(D339,统计表!D:D,统计表!L:L)</f>
        <v>0</v>
      </c>
      <c r="F339" s="2" t="s">
        <v>4754</v>
      </c>
      <c r="H339" s="2" t="e">
        <f ca="1">_xlfn.XLOOKUP(G339,统计表!D:D,统计表!M:M)</f>
        <v>#NAME?</v>
      </c>
      <c r="I339" s="2" t="s">
        <v>4755</v>
      </c>
      <c r="J339" s="2" t="s">
        <v>3399</v>
      </c>
      <c r="K339" s="2">
        <f>_xlfn.XLOOKUP(J339,统计表!D:D,统计表!P:P)</f>
        <v>1445</v>
      </c>
      <c r="L339" s="2" t="s">
        <v>4756</v>
      </c>
      <c r="O339" s="2" t="s">
        <v>4760</v>
      </c>
      <c r="U339" s="2">
        <f>_xlfn.XLOOKUP(S339,统计表!D:D,统计表!V:V)</f>
        <v>0</v>
      </c>
      <c r="W339" s="2" t="str">
        <f t="shared" si="5"/>
        <v/>
      </c>
    </row>
    <row r="340" spans="1:23">
      <c r="A340" s="2" t="s">
        <v>1631</v>
      </c>
      <c r="B340" s="2" t="e">
        <f ca="1">_xlfn.XLOOKUP(A340,统计表!D:D,统计表!R:R)</f>
        <v>#NAME?</v>
      </c>
      <c r="C340" s="2" t="s">
        <v>4753</v>
      </c>
      <c r="E340" s="2">
        <f>_xlfn.XLOOKUP(D340,统计表!D:D,统计表!L:L)</f>
        <v>0</v>
      </c>
      <c r="F340" s="2" t="s">
        <v>4754</v>
      </c>
      <c r="H340" s="2" t="e">
        <f ca="1">_xlfn.XLOOKUP(G340,统计表!D:D,统计表!M:M)</f>
        <v>#NAME?</v>
      </c>
      <c r="I340" s="2" t="s">
        <v>4755</v>
      </c>
      <c r="J340" s="2" t="s">
        <v>3440</v>
      </c>
      <c r="K340" s="2">
        <f>_xlfn.XLOOKUP(J340,统计表!D:D,统计表!P:P)</f>
        <v>4295</v>
      </c>
      <c r="L340" s="2" t="s">
        <v>4756</v>
      </c>
      <c r="O340" s="2" t="s">
        <v>4760</v>
      </c>
      <c r="U340" s="2">
        <f>_xlfn.XLOOKUP(S340,统计表!D:D,统计表!V:V)</f>
        <v>0</v>
      </c>
      <c r="W340" s="2" t="str">
        <f t="shared" si="5"/>
        <v/>
      </c>
    </row>
    <row r="341" spans="1:23">
      <c r="A341" s="2" t="s">
        <v>1636</v>
      </c>
      <c r="B341" s="2" t="e">
        <f ca="1">_xlfn.XLOOKUP(A341,统计表!D:D,统计表!R:R)</f>
        <v>#NAME?</v>
      </c>
      <c r="C341" s="2" t="s">
        <v>4753</v>
      </c>
      <c r="E341" s="2">
        <f>_xlfn.XLOOKUP(D341,统计表!D:D,统计表!L:L)</f>
        <v>0</v>
      </c>
      <c r="F341" s="2" t="s">
        <v>4754</v>
      </c>
      <c r="H341" s="2" t="e">
        <f ca="1">_xlfn.XLOOKUP(G341,统计表!D:D,统计表!M:M)</f>
        <v>#NAME?</v>
      </c>
      <c r="I341" s="2" t="s">
        <v>4755</v>
      </c>
      <c r="J341" s="2" t="s">
        <v>3464</v>
      </c>
      <c r="K341" s="2">
        <f>_xlfn.XLOOKUP(J341,统计表!D:D,统计表!P:P)</f>
        <v>2045</v>
      </c>
      <c r="L341" s="2" t="s">
        <v>4756</v>
      </c>
      <c r="O341" s="2" t="s">
        <v>4760</v>
      </c>
      <c r="U341" s="2">
        <f>_xlfn.XLOOKUP(S341,统计表!D:D,统计表!V:V)</f>
        <v>0</v>
      </c>
      <c r="W341" s="2" t="str">
        <f t="shared" si="5"/>
        <v/>
      </c>
    </row>
    <row r="342" spans="1:23">
      <c r="A342" s="2" t="s">
        <v>1640</v>
      </c>
      <c r="B342" s="2" t="e">
        <f ca="1">_xlfn.XLOOKUP(A342,统计表!D:D,统计表!R:R)</f>
        <v>#NAME?</v>
      </c>
      <c r="C342" s="2" t="s">
        <v>4753</v>
      </c>
      <c r="E342" s="2">
        <f>_xlfn.XLOOKUP(D342,统计表!D:D,统计表!L:L)</f>
        <v>0</v>
      </c>
      <c r="F342" s="2" t="s">
        <v>4754</v>
      </c>
      <c r="H342" s="2" t="e">
        <f ca="1">_xlfn.XLOOKUP(G342,统计表!D:D,统计表!M:M)</f>
        <v>#NAME?</v>
      </c>
      <c r="I342" s="2" t="s">
        <v>4755</v>
      </c>
      <c r="J342" s="2" t="s">
        <v>3472</v>
      </c>
      <c r="K342" s="2">
        <f>_xlfn.XLOOKUP(J342,统计表!D:D,统计表!P:P)</f>
        <v>8590</v>
      </c>
      <c r="L342" s="2" t="s">
        <v>4756</v>
      </c>
      <c r="O342" s="2" t="s">
        <v>4760</v>
      </c>
      <c r="U342" s="2">
        <f>_xlfn.XLOOKUP(S342,统计表!D:D,统计表!V:V)</f>
        <v>0</v>
      </c>
      <c r="W342" s="2" t="str">
        <f t="shared" si="5"/>
        <v/>
      </c>
    </row>
    <row r="343" spans="1:23">
      <c r="A343" s="2" t="s">
        <v>1648</v>
      </c>
      <c r="B343" s="2" t="e">
        <f ca="1">_xlfn.XLOOKUP(A343,统计表!D:D,统计表!R:R)</f>
        <v>#NAME?</v>
      </c>
      <c r="C343" s="2" t="s">
        <v>4753</v>
      </c>
      <c r="E343" s="2">
        <f>_xlfn.XLOOKUP(D343,统计表!D:D,统计表!L:L)</f>
        <v>0</v>
      </c>
      <c r="F343" s="2" t="s">
        <v>4754</v>
      </c>
      <c r="H343" s="2" t="e">
        <f ca="1">_xlfn.XLOOKUP(G343,统计表!D:D,统计表!M:M)</f>
        <v>#NAME?</v>
      </c>
      <c r="I343" s="2" t="s">
        <v>4755</v>
      </c>
      <c r="J343" s="2" t="s">
        <v>3472</v>
      </c>
      <c r="K343" s="2">
        <f>_xlfn.XLOOKUP(J343,统计表!D:D,统计表!P:P)</f>
        <v>8590</v>
      </c>
      <c r="L343" s="2" t="s">
        <v>4756</v>
      </c>
      <c r="O343" s="2" t="s">
        <v>4760</v>
      </c>
      <c r="U343" s="2">
        <f>_xlfn.XLOOKUP(S343,统计表!D:D,统计表!V:V)</f>
        <v>0</v>
      </c>
      <c r="W343" s="2" t="str">
        <f t="shared" si="5"/>
        <v/>
      </c>
    </row>
    <row r="344" spans="1:23">
      <c r="A344" s="2" t="s">
        <v>1652</v>
      </c>
      <c r="B344" s="2" t="e">
        <f ca="1">_xlfn.XLOOKUP(A344,统计表!D:D,统计表!R:R)</f>
        <v>#NAME?</v>
      </c>
      <c r="C344" s="2" t="s">
        <v>4753</v>
      </c>
      <c r="E344" s="2">
        <f>_xlfn.XLOOKUP(D344,统计表!D:D,统计表!L:L)</f>
        <v>0</v>
      </c>
      <c r="F344" s="2" t="s">
        <v>4754</v>
      </c>
      <c r="H344" s="2" t="e">
        <f ca="1">_xlfn.XLOOKUP(G344,统计表!D:D,统计表!M:M)</f>
        <v>#NAME?</v>
      </c>
      <c r="I344" s="2" t="s">
        <v>4755</v>
      </c>
      <c r="J344" s="2" t="s">
        <v>3485</v>
      </c>
      <c r="K344" s="2">
        <f>_xlfn.XLOOKUP(J344,统计表!D:D,统计表!P:P)</f>
        <v>4295</v>
      </c>
      <c r="L344" s="2" t="s">
        <v>4756</v>
      </c>
      <c r="O344" s="2" t="s">
        <v>4760</v>
      </c>
      <c r="U344" s="2">
        <f>_xlfn.XLOOKUP(S344,统计表!D:D,统计表!V:V)</f>
        <v>0</v>
      </c>
      <c r="W344" s="2" t="str">
        <f t="shared" si="5"/>
        <v/>
      </c>
    </row>
    <row r="345" spans="1:23">
      <c r="A345" s="2" t="s">
        <v>1652</v>
      </c>
      <c r="B345" s="2" t="e">
        <f ca="1">_xlfn.XLOOKUP(A345,统计表!D:D,统计表!R:R)</f>
        <v>#NAME?</v>
      </c>
      <c r="C345" s="2" t="s">
        <v>4753</v>
      </c>
      <c r="E345" s="2">
        <f>_xlfn.XLOOKUP(D345,统计表!D:D,统计表!L:L)</f>
        <v>0</v>
      </c>
      <c r="F345" s="2" t="s">
        <v>4754</v>
      </c>
      <c r="H345" s="2" t="e">
        <f ca="1">_xlfn.XLOOKUP(G345,统计表!D:D,统计表!M:M)</f>
        <v>#NAME?</v>
      </c>
      <c r="I345" s="2" t="s">
        <v>4755</v>
      </c>
      <c r="J345" s="2" t="s">
        <v>3505</v>
      </c>
      <c r="K345" s="2">
        <f>_xlfn.XLOOKUP(J345,统计表!D:D,统计表!P:P)</f>
        <v>1440</v>
      </c>
      <c r="L345" s="2" t="s">
        <v>4756</v>
      </c>
      <c r="O345" s="2" t="s">
        <v>4760</v>
      </c>
      <c r="U345" s="2">
        <f>_xlfn.XLOOKUP(S345,统计表!D:D,统计表!V:V)</f>
        <v>0</v>
      </c>
      <c r="W345" s="2" t="str">
        <f t="shared" si="5"/>
        <v/>
      </c>
    </row>
    <row r="346" spans="1:23">
      <c r="A346" s="2" t="s">
        <v>1656</v>
      </c>
      <c r="B346" s="2" t="e">
        <f ca="1">_xlfn.XLOOKUP(A346,统计表!D:D,统计表!R:R)</f>
        <v>#NAME?</v>
      </c>
      <c r="C346" s="2" t="s">
        <v>4753</v>
      </c>
      <c r="E346" s="2">
        <f>_xlfn.XLOOKUP(D346,统计表!D:D,统计表!L:L)</f>
        <v>0</v>
      </c>
      <c r="F346" s="2" t="s">
        <v>4754</v>
      </c>
      <c r="H346" s="2" t="e">
        <f ca="1">_xlfn.XLOOKUP(G346,统计表!D:D,统计表!M:M)</f>
        <v>#NAME?</v>
      </c>
      <c r="I346" s="2" t="s">
        <v>4755</v>
      </c>
      <c r="J346" s="2" t="s">
        <v>3517</v>
      </c>
      <c r="K346" s="2">
        <f>_xlfn.XLOOKUP(J346,统计表!D:D,统计表!P:P)</f>
        <v>4295</v>
      </c>
      <c r="L346" s="2" t="s">
        <v>4756</v>
      </c>
      <c r="O346" s="2" t="s">
        <v>4760</v>
      </c>
      <c r="U346" s="2">
        <f>_xlfn.XLOOKUP(S346,统计表!D:D,统计表!V:V)</f>
        <v>0</v>
      </c>
      <c r="W346" s="2" t="str">
        <f t="shared" si="5"/>
        <v/>
      </c>
    </row>
    <row r="347" spans="1:23">
      <c r="A347" s="2" t="s">
        <v>1661</v>
      </c>
      <c r="B347" s="2" t="e">
        <f ca="1">_xlfn.XLOOKUP(A347,统计表!D:D,统计表!R:R)</f>
        <v>#NAME?</v>
      </c>
      <c r="C347" s="2" t="s">
        <v>4753</v>
      </c>
      <c r="E347" s="2">
        <f>_xlfn.XLOOKUP(D347,统计表!D:D,统计表!L:L)</f>
        <v>0</v>
      </c>
      <c r="F347" s="2" t="s">
        <v>4754</v>
      </c>
      <c r="H347" s="2" t="e">
        <f ca="1">_xlfn.XLOOKUP(G347,统计表!D:D,统计表!M:M)</f>
        <v>#NAME?</v>
      </c>
      <c r="I347" s="2" t="s">
        <v>4755</v>
      </c>
      <c r="J347" s="2" t="s">
        <v>3533</v>
      </c>
      <c r="K347" s="2">
        <f>_xlfn.XLOOKUP(J347,统计表!D:D,统计表!P:P)</f>
        <v>9430</v>
      </c>
      <c r="L347" s="2" t="s">
        <v>4756</v>
      </c>
      <c r="O347" s="2" t="s">
        <v>4760</v>
      </c>
      <c r="U347" s="2">
        <f>_xlfn.XLOOKUP(S347,统计表!D:D,统计表!V:V)</f>
        <v>0</v>
      </c>
      <c r="W347" s="2" t="str">
        <f t="shared" si="5"/>
        <v/>
      </c>
    </row>
    <row r="348" spans="1:23">
      <c r="A348" s="2" t="s">
        <v>1666</v>
      </c>
      <c r="B348" s="2" t="e">
        <f ca="1">_xlfn.XLOOKUP(A348,统计表!D:D,统计表!R:R)</f>
        <v>#NAME?</v>
      </c>
      <c r="C348" s="2" t="s">
        <v>4753</v>
      </c>
      <c r="E348" s="2">
        <f>_xlfn.XLOOKUP(D348,统计表!D:D,统计表!L:L)</f>
        <v>0</v>
      </c>
      <c r="F348" s="2" t="s">
        <v>4754</v>
      </c>
      <c r="H348" s="2" t="e">
        <f ca="1">_xlfn.XLOOKUP(G348,统计表!D:D,统计表!M:M)</f>
        <v>#NAME?</v>
      </c>
      <c r="I348" s="2" t="s">
        <v>4755</v>
      </c>
      <c r="J348" s="2" t="s">
        <v>3533</v>
      </c>
      <c r="K348" s="2">
        <f>_xlfn.XLOOKUP(J348,统计表!D:D,统计表!P:P)</f>
        <v>9430</v>
      </c>
      <c r="L348" s="2" t="s">
        <v>4756</v>
      </c>
      <c r="O348" s="2" t="s">
        <v>4760</v>
      </c>
      <c r="U348" s="2">
        <f>_xlfn.XLOOKUP(S348,统计表!D:D,统计表!V:V)</f>
        <v>0</v>
      </c>
      <c r="W348" s="2" t="str">
        <f t="shared" si="5"/>
        <v/>
      </c>
    </row>
    <row r="349" spans="1:23">
      <c r="A349" s="2" t="s">
        <v>1674</v>
      </c>
      <c r="B349" s="2" t="e">
        <f ca="1">_xlfn.XLOOKUP(A349,统计表!D:D,统计表!R:R)</f>
        <v>#NAME?</v>
      </c>
      <c r="C349" s="2" t="s">
        <v>4753</v>
      </c>
      <c r="E349" s="2">
        <f>_xlfn.XLOOKUP(D349,统计表!D:D,统计表!L:L)</f>
        <v>0</v>
      </c>
      <c r="F349" s="2" t="s">
        <v>4754</v>
      </c>
      <c r="H349" s="2" t="e">
        <f ca="1">_xlfn.XLOOKUP(G349,统计表!D:D,统计表!M:M)</f>
        <v>#NAME?</v>
      </c>
      <c r="I349" s="2" t="s">
        <v>4755</v>
      </c>
      <c r="J349" s="2" t="s">
        <v>3541</v>
      </c>
      <c r="K349" s="2">
        <f>_xlfn.XLOOKUP(J349,统计表!D:D,统计表!P:P)</f>
        <v>4295</v>
      </c>
      <c r="L349" s="2" t="s">
        <v>4756</v>
      </c>
      <c r="O349" s="2" t="s">
        <v>4760</v>
      </c>
      <c r="U349" s="2">
        <f>_xlfn.XLOOKUP(S349,统计表!D:D,统计表!V:V)</f>
        <v>0</v>
      </c>
      <c r="W349" s="2" t="str">
        <f t="shared" si="5"/>
        <v/>
      </c>
    </row>
    <row r="350" spans="1:23">
      <c r="A350" s="2" t="s">
        <v>1678</v>
      </c>
      <c r="B350" s="2" t="e">
        <f ca="1">_xlfn.XLOOKUP(A350,统计表!D:D,统计表!R:R)</f>
        <v>#NAME?</v>
      </c>
      <c r="C350" s="2" t="s">
        <v>4753</v>
      </c>
      <c r="E350" s="2">
        <f>_xlfn.XLOOKUP(D350,统计表!D:D,统计表!L:L)</f>
        <v>0</v>
      </c>
      <c r="F350" s="2" t="s">
        <v>4754</v>
      </c>
      <c r="H350" s="2" t="e">
        <f ca="1">_xlfn.XLOOKUP(G350,统计表!D:D,统计表!M:M)</f>
        <v>#NAME?</v>
      </c>
      <c r="I350" s="2" t="s">
        <v>4755</v>
      </c>
      <c r="J350" s="2" t="s">
        <v>3565</v>
      </c>
      <c r="K350" s="2">
        <f>_xlfn.XLOOKUP(J350,统计表!D:D,统计表!P:P)</f>
        <v>10430</v>
      </c>
      <c r="L350" s="2" t="s">
        <v>4756</v>
      </c>
      <c r="O350" s="2" t="s">
        <v>4760</v>
      </c>
      <c r="U350" s="2">
        <f>_xlfn.XLOOKUP(S350,统计表!D:D,统计表!V:V)</f>
        <v>0</v>
      </c>
      <c r="W350" s="2" t="str">
        <f t="shared" si="5"/>
        <v/>
      </c>
    </row>
    <row r="351" spans="1:23">
      <c r="A351" s="2" t="s">
        <v>1687</v>
      </c>
      <c r="B351" s="2" t="e">
        <f ca="1">_xlfn.XLOOKUP(A351,统计表!D:D,统计表!R:R)</f>
        <v>#NAME?</v>
      </c>
      <c r="C351" s="2" t="s">
        <v>4753</v>
      </c>
      <c r="E351" s="2">
        <f>_xlfn.XLOOKUP(D351,统计表!D:D,统计表!L:L)</f>
        <v>0</v>
      </c>
      <c r="F351" s="2" t="s">
        <v>4754</v>
      </c>
      <c r="H351" s="2" t="e">
        <f ca="1">_xlfn.XLOOKUP(G351,统计表!D:D,统计表!M:M)</f>
        <v>#NAME?</v>
      </c>
      <c r="I351" s="2" t="s">
        <v>4755</v>
      </c>
      <c r="J351" s="2" t="s">
        <v>3565</v>
      </c>
      <c r="K351" s="2">
        <f>_xlfn.XLOOKUP(J351,统计表!D:D,统计表!P:P)</f>
        <v>10430</v>
      </c>
      <c r="L351" s="2" t="s">
        <v>4756</v>
      </c>
      <c r="O351" s="2" t="s">
        <v>4760</v>
      </c>
      <c r="U351" s="2">
        <f>_xlfn.XLOOKUP(S351,统计表!D:D,统计表!V:V)</f>
        <v>0</v>
      </c>
      <c r="W351" s="2" t="str">
        <f t="shared" si="5"/>
        <v/>
      </c>
    </row>
    <row r="352" spans="1:23">
      <c r="A352" s="2" t="s">
        <v>1687</v>
      </c>
      <c r="B352" s="2" t="e">
        <f ca="1">_xlfn.XLOOKUP(A352,统计表!D:D,统计表!R:R)</f>
        <v>#NAME?</v>
      </c>
      <c r="C352" s="2" t="s">
        <v>4753</v>
      </c>
      <c r="E352" s="2">
        <f>_xlfn.XLOOKUP(D352,统计表!D:D,统计表!L:L)</f>
        <v>0</v>
      </c>
      <c r="F352" s="2" t="s">
        <v>4754</v>
      </c>
      <c r="H352" s="2" t="e">
        <f ca="1">_xlfn.XLOOKUP(G352,统计表!D:D,统计表!M:M)</f>
        <v>#NAME?</v>
      </c>
      <c r="I352" s="2" t="s">
        <v>4755</v>
      </c>
      <c r="J352" s="2" t="s">
        <v>3613</v>
      </c>
      <c r="K352" s="2">
        <f>_xlfn.XLOOKUP(J352,统计表!D:D,统计表!P:P)</f>
        <v>4895</v>
      </c>
      <c r="L352" s="2" t="s">
        <v>4756</v>
      </c>
      <c r="O352" s="2" t="s">
        <v>4760</v>
      </c>
      <c r="U352" s="2">
        <f>_xlfn.XLOOKUP(S352,统计表!D:D,统计表!V:V)</f>
        <v>0</v>
      </c>
      <c r="W352" s="2" t="str">
        <f t="shared" si="5"/>
        <v/>
      </c>
    </row>
    <row r="353" spans="1:23">
      <c r="A353" s="2" t="s">
        <v>1692</v>
      </c>
      <c r="B353" s="2" t="e">
        <f ca="1">_xlfn.XLOOKUP(A353,统计表!D:D,统计表!R:R)</f>
        <v>#NAME?</v>
      </c>
      <c r="C353" s="2" t="s">
        <v>4753</v>
      </c>
      <c r="E353" s="2">
        <f>_xlfn.XLOOKUP(D353,统计表!D:D,统计表!L:L)</f>
        <v>0</v>
      </c>
      <c r="F353" s="2" t="s">
        <v>4754</v>
      </c>
      <c r="H353" s="2" t="e">
        <f ca="1">_xlfn.XLOOKUP(G353,统计表!D:D,统计表!M:M)</f>
        <v>#NAME?</v>
      </c>
      <c r="I353" s="2" t="s">
        <v>4755</v>
      </c>
      <c r="J353" s="2" t="s">
        <v>3618</v>
      </c>
      <c r="K353" s="2">
        <f>_xlfn.XLOOKUP(J353,统计表!D:D,统计表!P:P)</f>
        <v>8590</v>
      </c>
      <c r="L353" s="2" t="s">
        <v>4756</v>
      </c>
      <c r="O353" s="2" t="s">
        <v>4760</v>
      </c>
      <c r="U353" s="2">
        <f>_xlfn.XLOOKUP(S353,统计表!D:D,统计表!V:V)</f>
        <v>0</v>
      </c>
      <c r="W353" s="2" t="str">
        <f t="shared" si="5"/>
        <v/>
      </c>
    </row>
    <row r="354" spans="1:23">
      <c r="A354" s="2" t="s">
        <v>1692</v>
      </c>
      <c r="B354" s="2" t="e">
        <f ca="1">_xlfn.XLOOKUP(A354,统计表!D:D,统计表!R:R)</f>
        <v>#NAME?</v>
      </c>
      <c r="C354" s="2" t="s">
        <v>4753</v>
      </c>
      <c r="E354" s="2">
        <f>_xlfn.XLOOKUP(D354,统计表!D:D,统计表!L:L)</f>
        <v>0</v>
      </c>
      <c r="F354" s="2" t="s">
        <v>4754</v>
      </c>
      <c r="H354" s="2" t="e">
        <f ca="1">_xlfn.XLOOKUP(G354,统计表!D:D,统计表!M:M)</f>
        <v>#NAME?</v>
      </c>
      <c r="I354" s="2" t="s">
        <v>4755</v>
      </c>
      <c r="J354" s="2" t="s">
        <v>3618</v>
      </c>
      <c r="K354" s="2">
        <f>_xlfn.XLOOKUP(J354,统计表!D:D,统计表!P:P)</f>
        <v>8590</v>
      </c>
      <c r="L354" s="2" t="s">
        <v>4756</v>
      </c>
      <c r="O354" s="2" t="s">
        <v>4760</v>
      </c>
      <c r="U354" s="2">
        <f>_xlfn.XLOOKUP(S354,统计表!D:D,统计表!V:V)</f>
        <v>0</v>
      </c>
      <c r="W354" s="2" t="str">
        <f t="shared" si="5"/>
        <v/>
      </c>
    </row>
    <row r="355" spans="1:23">
      <c r="A355" s="2" t="s">
        <v>1696</v>
      </c>
      <c r="B355" s="2" t="e">
        <f ca="1">_xlfn.XLOOKUP(A355,统计表!D:D,统计表!R:R)</f>
        <v>#NAME?</v>
      </c>
      <c r="C355" s="2" t="s">
        <v>4753</v>
      </c>
      <c r="E355" s="2">
        <f>_xlfn.XLOOKUP(D355,统计表!D:D,统计表!L:L)</f>
        <v>0</v>
      </c>
      <c r="F355" s="2" t="s">
        <v>4754</v>
      </c>
      <c r="H355" s="2" t="e">
        <f ca="1">_xlfn.XLOOKUP(G355,统计表!D:D,统计表!M:M)</f>
        <v>#NAME?</v>
      </c>
      <c r="I355" s="2" t="s">
        <v>4755</v>
      </c>
      <c r="J355" s="2" t="s">
        <v>3622</v>
      </c>
      <c r="K355" s="2">
        <f>_xlfn.XLOOKUP(J355,统计表!D:D,统计表!P:P)</f>
        <v>1795</v>
      </c>
      <c r="L355" s="2" t="s">
        <v>4756</v>
      </c>
      <c r="O355" s="2" t="s">
        <v>4760</v>
      </c>
      <c r="U355" s="2">
        <f>_xlfn.XLOOKUP(S355,统计表!D:D,统计表!V:V)</f>
        <v>0</v>
      </c>
      <c r="W355" s="2" t="str">
        <f t="shared" si="5"/>
        <v/>
      </c>
    </row>
    <row r="356" spans="1:23">
      <c r="A356" s="2" t="s">
        <v>1696</v>
      </c>
      <c r="B356" s="2" t="e">
        <f ca="1">_xlfn.XLOOKUP(A356,统计表!D:D,统计表!R:R)</f>
        <v>#NAME?</v>
      </c>
      <c r="C356" s="2" t="s">
        <v>4753</v>
      </c>
      <c r="E356" s="2">
        <f>_xlfn.XLOOKUP(D356,统计表!D:D,统计表!L:L)</f>
        <v>0</v>
      </c>
      <c r="F356" s="2" t="s">
        <v>4754</v>
      </c>
      <c r="H356" s="2" t="e">
        <f ca="1">_xlfn.XLOOKUP(G356,统计表!D:D,统计表!M:M)</f>
        <v>#NAME?</v>
      </c>
      <c r="I356" s="2" t="s">
        <v>4755</v>
      </c>
      <c r="J356" s="2" t="s">
        <v>3635</v>
      </c>
      <c r="K356" s="2">
        <f>_xlfn.XLOOKUP(J356,统计表!D:D,统计表!P:P)</f>
        <v>9190</v>
      </c>
      <c r="L356" s="2" t="s">
        <v>4756</v>
      </c>
      <c r="O356" s="2" t="s">
        <v>4760</v>
      </c>
      <c r="U356" s="2">
        <f>_xlfn.XLOOKUP(S356,统计表!D:D,统计表!V:V)</f>
        <v>0</v>
      </c>
      <c r="W356" s="2" t="str">
        <f t="shared" si="5"/>
        <v/>
      </c>
    </row>
    <row r="357" spans="1:23">
      <c r="A357" s="2" t="s">
        <v>1723</v>
      </c>
      <c r="B357" s="2" t="e">
        <f ca="1">_xlfn.XLOOKUP(A357,统计表!D:D,统计表!R:R)</f>
        <v>#NAME?</v>
      </c>
      <c r="C357" s="2" t="s">
        <v>4753</v>
      </c>
      <c r="E357" s="2">
        <f>_xlfn.XLOOKUP(D357,统计表!D:D,统计表!L:L)</f>
        <v>0</v>
      </c>
      <c r="F357" s="2" t="s">
        <v>4754</v>
      </c>
      <c r="H357" s="2" t="e">
        <f ca="1">_xlfn.XLOOKUP(G357,统计表!D:D,统计表!M:M)</f>
        <v>#NAME?</v>
      </c>
      <c r="I357" s="2" t="s">
        <v>4755</v>
      </c>
      <c r="J357" s="2" t="s">
        <v>3635</v>
      </c>
      <c r="K357" s="2">
        <f>_xlfn.XLOOKUP(J357,统计表!D:D,统计表!P:P)</f>
        <v>9190</v>
      </c>
      <c r="L357" s="2" t="s">
        <v>4756</v>
      </c>
      <c r="O357" s="2" t="s">
        <v>4760</v>
      </c>
      <c r="U357" s="2">
        <f>_xlfn.XLOOKUP(S357,统计表!D:D,统计表!V:V)</f>
        <v>0</v>
      </c>
      <c r="W357" s="2" t="str">
        <f t="shared" si="5"/>
        <v/>
      </c>
    </row>
    <row r="358" spans="1:23">
      <c r="A358" s="2" t="s">
        <v>1723</v>
      </c>
      <c r="B358" s="2" t="e">
        <f ca="1">_xlfn.XLOOKUP(A358,统计表!D:D,统计表!R:R)</f>
        <v>#NAME?</v>
      </c>
      <c r="C358" s="2" t="s">
        <v>4753</v>
      </c>
      <c r="E358" s="2">
        <f>_xlfn.XLOOKUP(D358,统计表!D:D,统计表!L:L)</f>
        <v>0</v>
      </c>
      <c r="F358" s="2" t="s">
        <v>4754</v>
      </c>
      <c r="H358" s="2" t="e">
        <f ca="1">_xlfn.XLOOKUP(G358,统计表!D:D,统计表!M:M)</f>
        <v>#NAME?</v>
      </c>
      <c r="I358" s="2" t="s">
        <v>4755</v>
      </c>
      <c r="J358" s="2" t="s">
        <v>3639</v>
      </c>
      <c r="K358" s="2">
        <f>_xlfn.XLOOKUP(J358,统计表!D:D,统计表!P:P)</f>
        <v>4415</v>
      </c>
      <c r="L358" s="2" t="s">
        <v>4756</v>
      </c>
      <c r="O358" s="2" t="s">
        <v>4760</v>
      </c>
      <c r="U358" s="2">
        <f>_xlfn.XLOOKUP(S358,统计表!D:D,统计表!V:V)</f>
        <v>0</v>
      </c>
      <c r="W358" s="2" t="str">
        <f t="shared" si="5"/>
        <v/>
      </c>
    </row>
    <row r="359" spans="1:23">
      <c r="A359" s="2" t="s">
        <v>1727</v>
      </c>
      <c r="B359" s="2" t="e">
        <f ca="1">_xlfn.XLOOKUP(A359,统计表!D:D,统计表!R:R)</f>
        <v>#NAME?</v>
      </c>
      <c r="C359" s="2" t="s">
        <v>4753</v>
      </c>
      <c r="E359" s="2">
        <f>_xlfn.XLOOKUP(D359,统计表!D:D,统计表!L:L)</f>
        <v>0</v>
      </c>
      <c r="F359" s="2" t="s">
        <v>4754</v>
      </c>
      <c r="H359" s="2" t="e">
        <f ca="1">_xlfn.XLOOKUP(G359,统计表!D:D,统计表!M:M)</f>
        <v>#NAME?</v>
      </c>
      <c r="I359" s="2" t="s">
        <v>4755</v>
      </c>
      <c r="J359" s="2" t="s">
        <v>3647</v>
      </c>
      <c r="K359" s="2">
        <f>_xlfn.XLOOKUP(J359,统计表!D:D,统计表!P:P)</f>
        <v>4635</v>
      </c>
      <c r="L359" s="2" t="s">
        <v>4756</v>
      </c>
      <c r="O359" s="2" t="s">
        <v>4760</v>
      </c>
      <c r="U359" s="2">
        <f>_xlfn.XLOOKUP(S359,统计表!D:D,统计表!V:V)</f>
        <v>0</v>
      </c>
      <c r="W359" s="2" t="str">
        <f t="shared" si="5"/>
        <v/>
      </c>
    </row>
    <row r="360" spans="1:23">
      <c r="A360" s="2" t="s">
        <v>1727</v>
      </c>
      <c r="B360" s="2" t="e">
        <f ca="1">_xlfn.XLOOKUP(A360,统计表!D:D,统计表!R:R)</f>
        <v>#NAME?</v>
      </c>
      <c r="C360" s="2" t="s">
        <v>4753</v>
      </c>
      <c r="E360" s="2">
        <f>_xlfn.XLOOKUP(D360,统计表!D:D,统计表!L:L)</f>
        <v>0</v>
      </c>
      <c r="F360" s="2" t="s">
        <v>4754</v>
      </c>
      <c r="H360" s="2" t="e">
        <f ca="1">_xlfn.XLOOKUP(G360,统计表!D:D,统计表!M:M)</f>
        <v>#NAME?</v>
      </c>
      <c r="I360" s="2" t="s">
        <v>4755</v>
      </c>
      <c r="J360" s="2" t="s">
        <v>3655</v>
      </c>
      <c r="K360" s="2">
        <f>_xlfn.XLOOKUP(J360,统计表!D:D,统计表!P:P)</f>
        <v>12885</v>
      </c>
      <c r="L360" s="2" t="s">
        <v>4756</v>
      </c>
      <c r="O360" s="2" t="s">
        <v>4760</v>
      </c>
      <c r="U360" s="2">
        <f>_xlfn.XLOOKUP(S360,统计表!D:D,统计表!V:V)</f>
        <v>0</v>
      </c>
      <c r="W360" s="2" t="str">
        <f t="shared" si="5"/>
        <v/>
      </c>
    </row>
    <row r="361" spans="1:23">
      <c r="A361" s="2" t="s">
        <v>1740</v>
      </c>
      <c r="B361" s="2" t="e">
        <f ca="1">_xlfn.XLOOKUP(A361,统计表!D:D,统计表!R:R)</f>
        <v>#NAME?</v>
      </c>
      <c r="C361" s="2" t="s">
        <v>4753</v>
      </c>
      <c r="E361" s="2">
        <f>_xlfn.XLOOKUP(D361,统计表!D:D,统计表!L:L)</f>
        <v>0</v>
      </c>
      <c r="F361" s="2" t="s">
        <v>4754</v>
      </c>
      <c r="H361" s="2" t="e">
        <f ca="1">_xlfn.XLOOKUP(G361,统计表!D:D,统计表!M:M)</f>
        <v>#NAME?</v>
      </c>
      <c r="I361" s="2" t="s">
        <v>4755</v>
      </c>
      <c r="J361" s="2" t="s">
        <v>3655</v>
      </c>
      <c r="K361" s="2">
        <f>_xlfn.XLOOKUP(J361,统计表!D:D,统计表!P:P)</f>
        <v>12885</v>
      </c>
      <c r="L361" s="2" t="s">
        <v>4756</v>
      </c>
      <c r="O361" s="2" t="s">
        <v>4760</v>
      </c>
      <c r="U361" s="2">
        <f>_xlfn.XLOOKUP(S361,统计表!D:D,统计表!V:V)</f>
        <v>0</v>
      </c>
      <c r="W361" s="2" t="str">
        <f t="shared" si="5"/>
        <v/>
      </c>
    </row>
    <row r="362" spans="1:23">
      <c r="A362" s="2" t="s">
        <v>1740</v>
      </c>
      <c r="B362" s="2" t="e">
        <f ca="1">_xlfn.XLOOKUP(A362,统计表!D:D,统计表!R:R)</f>
        <v>#NAME?</v>
      </c>
      <c r="C362" s="2" t="s">
        <v>4753</v>
      </c>
      <c r="E362" s="2">
        <f>_xlfn.XLOOKUP(D362,统计表!D:D,统计表!L:L)</f>
        <v>0</v>
      </c>
      <c r="F362" s="2" t="s">
        <v>4754</v>
      </c>
      <c r="H362" s="2" t="e">
        <f ca="1">_xlfn.XLOOKUP(G362,统计表!D:D,统计表!M:M)</f>
        <v>#NAME?</v>
      </c>
      <c r="I362" s="2" t="s">
        <v>4755</v>
      </c>
      <c r="J362" s="2" t="s">
        <v>3655</v>
      </c>
      <c r="K362" s="2">
        <f>_xlfn.XLOOKUP(J362,统计表!D:D,统计表!P:P)</f>
        <v>12885</v>
      </c>
      <c r="L362" s="2" t="s">
        <v>4756</v>
      </c>
      <c r="O362" s="2" t="s">
        <v>4760</v>
      </c>
      <c r="U362" s="2">
        <f>_xlfn.XLOOKUP(S362,统计表!D:D,统计表!V:V)</f>
        <v>0</v>
      </c>
      <c r="W362" s="2" t="str">
        <f t="shared" si="5"/>
        <v/>
      </c>
    </row>
    <row r="363" spans="1:23">
      <c r="A363" s="2" t="s">
        <v>1748</v>
      </c>
      <c r="B363" s="2" t="e">
        <f ca="1">_xlfn.XLOOKUP(A363,统计表!D:D,统计表!R:R)</f>
        <v>#NAME?</v>
      </c>
      <c r="C363" s="2" t="s">
        <v>4753</v>
      </c>
      <c r="E363" s="2">
        <f>_xlfn.XLOOKUP(D363,统计表!D:D,统计表!L:L)</f>
        <v>0</v>
      </c>
      <c r="F363" s="2" t="s">
        <v>4754</v>
      </c>
      <c r="H363" s="2" t="e">
        <f ca="1">_xlfn.XLOOKUP(G363,统计表!D:D,统计表!M:M)</f>
        <v>#NAME?</v>
      </c>
      <c r="I363" s="2" t="s">
        <v>4755</v>
      </c>
      <c r="J363" s="2" t="s">
        <v>3687</v>
      </c>
      <c r="K363" s="2">
        <f>_xlfn.XLOOKUP(J363,统计表!D:D,统计表!P:P)</f>
        <v>5645</v>
      </c>
      <c r="L363" s="2" t="s">
        <v>4756</v>
      </c>
      <c r="O363" s="2" t="s">
        <v>4760</v>
      </c>
      <c r="U363" s="2">
        <f>_xlfn.XLOOKUP(S363,统计表!D:D,统计表!V:V)</f>
        <v>0</v>
      </c>
      <c r="W363" s="2" t="str">
        <f t="shared" si="5"/>
        <v/>
      </c>
    </row>
    <row r="364" spans="1:23">
      <c r="A364" s="2" t="s">
        <v>1756</v>
      </c>
      <c r="B364" s="2" t="e">
        <f ca="1">_xlfn.XLOOKUP(A364,统计表!D:D,统计表!R:R)</f>
        <v>#NAME?</v>
      </c>
      <c r="C364" s="2" t="s">
        <v>4753</v>
      </c>
      <c r="E364" s="2">
        <f>_xlfn.XLOOKUP(D364,统计表!D:D,统计表!L:L)</f>
        <v>0</v>
      </c>
      <c r="F364" s="2" t="s">
        <v>4754</v>
      </c>
      <c r="H364" s="2" t="e">
        <f ca="1">_xlfn.XLOOKUP(G364,统计表!D:D,统计表!M:M)</f>
        <v>#NAME?</v>
      </c>
      <c r="I364" s="2" t="s">
        <v>4755</v>
      </c>
      <c r="J364" s="2" t="s">
        <v>3691</v>
      </c>
      <c r="K364" s="2">
        <f>_xlfn.XLOOKUP(J364,统计表!D:D,统计表!P:P)</f>
        <v>5495</v>
      </c>
      <c r="L364" s="2" t="s">
        <v>4756</v>
      </c>
      <c r="O364" s="2" t="s">
        <v>4760</v>
      </c>
      <c r="U364" s="2">
        <f>_xlfn.XLOOKUP(S364,统计表!D:D,统计表!V:V)</f>
        <v>0</v>
      </c>
      <c r="W364" s="2" t="str">
        <f t="shared" si="5"/>
        <v/>
      </c>
    </row>
    <row r="365" spans="1:23">
      <c r="A365" s="2" t="s">
        <v>1760</v>
      </c>
      <c r="B365" s="2" t="e">
        <f ca="1">_xlfn.XLOOKUP(A365,统计表!D:D,统计表!R:R)</f>
        <v>#NAME?</v>
      </c>
      <c r="C365" s="2" t="s">
        <v>4753</v>
      </c>
      <c r="E365" s="2">
        <f>_xlfn.XLOOKUP(D365,统计表!D:D,统计表!L:L)</f>
        <v>0</v>
      </c>
      <c r="F365" s="2" t="s">
        <v>4754</v>
      </c>
      <c r="H365" s="2" t="e">
        <f ca="1">_xlfn.XLOOKUP(G365,统计表!D:D,统计表!M:M)</f>
        <v>#NAME?</v>
      </c>
      <c r="I365" s="2" t="s">
        <v>4755</v>
      </c>
      <c r="J365" s="2" t="s">
        <v>3704</v>
      </c>
      <c r="K365" s="2">
        <f>_xlfn.XLOOKUP(J365,统计表!D:D,统计表!P:P)</f>
        <v>9190</v>
      </c>
      <c r="L365" s="2" t="s">
        <v>4756</v>
      </c>
      <c r="O365" s="2" t="s">
        <v>4760</v>
      </c>
      <c r="U365" s="2">
        <f>_xlfn.XLOOKUP(S365,统计表!D:D,统计表!V:V)</f>
        <v>0</v>
      </c>
      <c r="W365" s="2" t="str">
        <f t="shared" si="5"/>
        <v/>
      </c>
    </row>
    <row r="366" spans="1:23">
      <c r="A366" s="2" t="s">
        <v>1760</v>
      </c>
      <c r="B366" s="2" t="e">
        <f ca="1">_xlfn.XLOOKUP(A366,统计表!D:D,统计表!R:R)</f>
        <v>#NAME?</v>
      </c>
      <c r="C366" s="2" t="s">
        <v>4753</v>
      </c>
      <c r="E366" s="2">
        <f>_xlfn.XLOOKUP(D366,统计表!D:D,统计表!L:L)</f>
        <v>0</v>
      </c>
      <c r="F366" s="2" t="s">
        <v>4754</v>
      </c>
      <c r="H366" s="2" t="e">
        <f ca="1">_xlfn.XLOOKUP(G366,统计表!D:D,统计表!M:M)</f>
        <v>#NAME?</v>
      </c>
      <c r="I366" s="2" t="s">
        <v>4755</v>
      </c>
      <c r="J366" s="2" t="s">
        <v>3704</v>
      </c>
      <c r="K366" s="2">
        <f>_xlfn.XLOOKUP(J366,统计表!D:D,统计表!P:P)</f>
        <v>9190</v>
      </c>
      <c r="L366" s="2" t="s">
        <v>4756</v>
      </c>
      <c r="O366" s="2" t="s">
        <v>4760</v>
      </c>
      <c r="U366" s="2">
        <f>_xlfn.XLOOKUP(S366,统计表!D:D,统计表!V:V)</f>
        <v>0</v>
      </c>
      <c r="W366" s="2" t="str">
        <f t="shared" si="5"/>
        <v/>
      </c>
    </row>
    <row r="367" spans="1:23">
      <c r="A367" s="2" t="s">
        <v>1764</v>
      </c>
      <c r="B367" s="2" t="e">
        <f ca="1">_xlfn.XLOOKUP(A367,统计表!D:D,统计表!R:R)</f>
        <v>#NAME?</v>
      </c>
      <c r="C367" s="2" t="s">
        <v>4753</v>
      </c>
      <c r="E367" s="2">
        <f>_xlfn.XLOOKUP(D367,统计表!D:D,统计表!L:L)</f>
        <v>0</v>
      </c>
      <c r="F367" s="2" t="s">
        <v>4754</v>
      </c>
      <c r="H367" s="2" t="e">
        <f ca="1">_xlfn.XLOOKUP(G367,统计表!D:D,统计表!M:M)</f>
        <v>#NAME?</v>
      </c>
      <c r="I367" s="2" t="s">
        <v>4755</v>
      </c>
      <c r="J367" s="2" t="s">
        <v>3708</v>
      </c>
      <c r="K367" s="2">
        <f>_xlfn.XLOOKUP(J367,统计表!D:D,统计表!P:P)</f>
        <v>9190</v>
      </c>
      <c r="L367" s="2" t="s">
        <v>4756</v>
      </c>
      <c r="O367" s="2" t="s">
        <v>4760</v>
      </c>
      <c r="U367" s="2">
        <f>_xlfn.XLOOKUP(S367,统计表!D:D,统计表!V:V)</f>
        <v>0</v>
      </c>
      <c r="W367" s="2" t="str">
        <f t="shared" si="5"/>
        <v/>
      </c>
    </row>
    <row r="368" spans="1:23">
      <c r="A368" s="2" t="s">
        <v>1768</v>
      </c>
      <c r="B368" s="2" t="e">
        <f ca="1">_xlfn.XLOOKUP(A368,统计表!D:D,统计表!R:R)</f>
        <v>#NAME?</v>
      </c>
      <c r="C368" s="2" t="s">
        <v>4753</v>
      </c>
      <c r="E368" s="2">
        <f>_xlfn.XLOOKUP(D368,统计表!D:D,统计表!L:L)</f>
        <v>0</v>
      </c>
      <c r="F368" s="2" t="s">
        <v>4754</v>
      </c>
      <c r="H368" s="2" t="e">
        <f ca="1">_xlfn.XLOOKUP(G368,统计表!D:D,统计表!M:M)</f>
        <v>#NAME?</v>
      </c>
      <c r="I368" s="2" t="s">
        <v>4755</v>
      </c>
      <c r="J368" s="2" t="s">
        <v>3708</v>
      </c>
      <c r="K368" s="2">
        <f>_xlfn.XLOOKUP(J368,统计表!D:D,统计表!P:P)</f>
        <v>9190</v>
      </c>
      <c r="L368" s="2" t="s">
        <v>4756</v>
      </c>
      <c r="O368" s="2" t="s">
        <v>4760</v>
      </c>
      <c r="U368" s="2">
        <f>_xlfn.XLOOKUP(S368,统计表!D:D,统计表!V:V)</f>
        <v>0</v>
      </c>
      <c r="W368" s="2" t="str">
        <f t="shared" si="5"/>
        <v/>
      </c>
    </row>
    <row r="369" spans="1:23">
      <c r="A369" s="2" t="s">
        <v>1768</v>
      </c>
      <c r="B369" s="2" t="e">
        <f ca="1">_xlfn.XLOOKUP(A369,统计表!D:D,统计表!R:R)</f>
        <v>#NAME?</v>
      </c>
      <c r="C369" s="2" t="s">
        <v>4753</v>
      </c>
      <c r="E369" s="2">
        <f>_xlfn.XLOOKUP(D369,统计表!D:D,统计表!L:L)</f>
        <v>0</v>
      </c>
      <c r="F369" s="2" t="s">
        <v>4754</v>
      </c>
      <c r="H369" s="2" t="e">
        <f ca="1">_xlfn.XLOOKUP(G369,统计表!D:D,统计表!M:M)</f>
        <v>#NAME?</v>
      </c>
      <c r="I369" s="2" t="s">
        <v>4755</v>
      </c>
      <c r="J369" s="2" t="s">
        <v>3713</v>
      </c>
      <c r="K369" s="2">
        <f>_xlfn.XLOOKUP(J369,统计表!D:D,统计表!P:P)</f>
        <v>10510</v>
      </c>
      <c r="L369" s="2" t="s">
        <v>4756</v>
      </c>
      <c r="O369" s="2" t="s">
        <v>4760</v>
      </c>
      <c r="U369" s="2">
        <f>_xlfn.XLOOKUP(S369,统计表!D:D,统计表!V:V)</f>
        <v>0</v>
      </c>
      <c r="W369" s="2" t="str">
        <f t="shared" si="5"/>
        <v/>
      </c>
    </row>
    <row r="370" spans="1:23">
      <c r="A370" s="2" t="s">
        <v>1776</v>
      </c>
      <c r="B370" s="2" t="e">
        <f ca="1">_xlfn.XLOOKUP(A370,统计表!D:D,统计表!R:R)</f>
        <v>#NAME?</v>
      </c>
      <c r="C370" s="2" t="s">
        <v>4753</v>
      </c>
      <c r="E370" s="2">
        <f>_xlfn.XLOOKUP(D370,统计表!D:D,统计表!L:L)</f>
        <v>0</v>
      </c>
      <c r="F370" s="2" t="s">
        <v>4754</v>
      </c>
      <c r="H370" s="2" t="e">
        <f ca="1">_xlfn.XLOOKUP(G370,统计表!D:D,统计表!M:M)</f>
        <v>#NAME?</v>
      </c>
      <c r="I370" s="2" t="s">
        <v>4755</v>
      </c>
      <c r="J370" s="2" t="s">
        <v>3713</v>
      </c>
      <c r="K370" s="2">
        <f>_xlfn.XLOOKUP(J370,统计表!D:D,统计表!P:P)</f>
        <v>10510</v>
      </c>
      <c r="L370" s="2" t="s">
        <v>4756</v>
      </c>
      <c r="O370" s="2" t="s">
        <v>4760</v>
      </c>
      <c r="U370" s="2">
        <f>_xlfn.XLOOKUP(S370,统计表!D:D,统计表!V:V)</f>
        <v>0</v>
      </c>
      <c r="W370" s="2" t="str">
        <f t="shared" si="5"/>
        <v/>
      </c>
    </row>
    <row r="371" spans="1:23">
      <c r="A371" s="2" t="s">
        <v>1776</v>
      </c>
      <c r="B371" s="2" t="e">
        <f ca="1">_xlfn.XLOOKUP(A371,统计表!D:D,统计表!R:R)</f>
        <v>#NAME?</v>
      </c>
      <c r="C371" s="2" t="s">
        <v>4753</v>
      </c>
      <c r="E371" s="2">
        <f>_xlfn.XLOOKUP(D371,统计表!D:D,统计表!L:L)</f>
        <v>0</v>
      </c>
      <c r="F371" s="2" t="s">
        <v>4754</v>
      </c>
      <c r="H371" s="2" t="e">
        <f ca="1">_xlfn.XLOOKUP(G371,统计表!D:D,统计表!M:M)</f>
        <v>#NAME?</v>
      </c>
      <c r="I371" s="2" t="s">
        <v>4755</v>
      </c>
      <c r="J371" s="2" t="s">
        <v>3722</v>
      </c>
      <c r="K371" s="2">
        <f>_xlfn.XLOOKUP(J371,统计表!D:D,统计表!P:P)</f>
        <v>4295</v>
      </c>
      <c r="L371" s="2" t="s">
        <v>4756</v>
      </c>
      <c r="O371" s="2" t="s">
        <v>4760</v>
      </c>
      <c r="U371" s="2">
        <f>_xlfn.XLOOKUP(S371,统计表!D:D,统计表!V:V)</f>
        <v>0</v>
      </c>
      <c r="W371" s="2" t="str">
        <f t="shared" si="5"/>
        <v/>
      </c>
    </row>
    <row r="372" spans="1:23">
      <c r="A372" s="2" t="s">
        <v>1780</v>
      </c>
      <c r="B372" s="2" t="e">
        <f ca="1">_xlfn.XLOOKUP(A372,统计表!D:D,统计表!R:R)</f>
        <v>#NAME?</v>
      </c>
      <c r="C372" s="2" t="s">
        <v>4753</v>
      </c>
      <c r="E372" s="2">
        <f>_xlfn.XLOOKUP(D372,统计表!D:D,统计表!L:L)</f>
        <v>0</v>
      </c>
      <c r="F372" s="2" t="s">
        <v>4754</v>
      </c>
      <c r="H372" s="2" t="e">
        <f ca="1">_xlfn.XLOOKUP(G372,统计表!D:D,统计表!M:M)</f>
        <v>#NAME?</v>
      </c>
      <c r="I372" s="2" t="s">
        <v>4755</v>
      </c>
      <c r="J372" s="2" t="s">
        <v>3733</v>
      </c>
      <c r="K372" s="2">
        <f>_xlfn.XLOOKUP(J372,统计表!D:D,统计表!P:P)</f>
        <v>4295</v>
      </c>
      <c r="L372" s="2" t="s">
        <v>4756</v>
      </c>
      <c r="O372" s="2" t="s">
        <v>4760</v>
      </c>
      <c r="U372" s="2">
        <f>_xlfn.XLOOKUP(S372,统计表!D:D,统计表!V:V)</f>
        <v>0</v>
      </c>
      <c r="W372" s="2" t="str">
        <f t="shared" si="5"/>
        <v/>
      </c>
    </row>
    <row r="373" spans="1:23">
      <c r="A373" s="2" t="s">
        <v>1780</v>
      </c>
      <c r="B373" s="2" t="e">
        <f ca="1">_xlfn.XLOOKUP(A373,统计表!D:D,统计表!R:R)</f>
        <v>#NAME?</v>
      </c>
      <c r="C373" s="2" t="s">
        <v>4753</v>
      </c>
      <c r="E373" s="2">
        <f>_xlfn.XLOOKUP(D373,统计表!D:D,统计表!L:L)</f>
        <v>0</v>
      </c>
      <c r="F373" s="2" t="s">
        <v>4754</v>
      </c>
      <c r="H373" s="2" t="e">
        <f ca="1">_xlfn.XLOOKUP(G373,统计表!D:D,统计表!M:M)</f>
        <v>#NAME?</v>
      </c>
      <c r="I373" s="2" t="s">
        <v>4755</v>
      </c>
      <c r="J373" s="2" t="s">
        <v>3737</v>
      </c>
      <c r="K373" s="2">
        <f>_xlfn.XLOOKUP(J373,统计表!D:D,统计表!P:P)</f>
        <v>4295</v>
      </c>
      <c r="L373" s="2" t="s">
        <v>4756</v>
      </c>
      <c r="O373" s="2" t="s">
        <v>4760</v>
      </c>
      <c r="U373" s="2">
        <f>_xlfn.XLOOKUP(S373,统计表!D:D,统计表!V:V)</f>
        <v>0</v>
      </c>
      <c r="W373" s="2" t="str">
        <f t="shared" si="5"/>
        <v/>
      </c>
    </row>
    <row r="374" spans="1:23">
      <c r="A374" s="2" t="s">
        <v>1785</v>
      </c>
      <c r="B374" s="2" t="e">
        <f ca="1">_xlfn.XLOOKUP(A374,统计表!D:D,统计表!R:R)</f>
        <v>#NAME?</v>
      </c>
      <c r="C374" s="2" t="s">
        <v>4753</v>
      </c>
      <c r="E374" s="2">
        <f>_xlfn.XLOOKUP(D374,统计表!D:D,统计表!L:L)</f>
        <v>0</v>
      </c>
      <c r="F374" s="2" t="s">
        <v>4754</v>
      </c>
      <c r="H374" s="2" t="e">
        <f ca="1">_xlfn.XLOOKUP(G374,统计表!D:D,统计表!M:M)</f>
        <v>#NAME?</v>
      </c>
      <c r="I374" s="2" t="s">
        <v>4755</v>
      </c>
      <c r="J374" s="2" t="s">
        <v>3753</v>
      </c>
      <c r="K374" s="2">
        <f>_xlfn.XLOOKUP(J374,统计表!D:D,统计表!P:P)</f>
        <v>4895</v>
      </c>
      <c r="L374" s="2" t="s">
        <v>4756</v>
      </c>
      <c r="O374" s="2" t="s">
        <v>4760</v>
      </c>
      <c r="U374" s="2">
        <f>_xlfn.XLOOKUP(S374,统计表!D:D,统计表!V:V)</f>
        <v>0</v>
      </c>
      <c r="W374" s="2" t="str">
        <f t="shared" si="5"/>
        <v/>
      </c>
    </row>
    <row r="375" spans="1:23">
      <c r="A375" s="2" t="s">
        <v>1785</v>
      </c>
      <c r="B375" s="2" t="e">
        <f ca="1">_xlfn.XLOOKUP(A375,统计表!D:D,统计表!R:R)</f>
        <v>#NAME?</v>
      </c>
      <c r="C375" s="2" t="s">
        <v>4753</v>
      </c>
      <c r="E375" s="2">
        <f>_xlfn.XLOOKUP(D375,统计表!D:D,统计表!L:L)</f>
        <v>0</v>
      </c>
      <c r="F375" s="2" t="s">
        <v>4754</v>
      </c>
      <c r="H375" s="2" t="e">
        <f ca="1">_xlfn.XLOOKUP(G375,统计表!D:D,统计表!M:M)</f>
        <v>#NAME?</v>
      </c>
      <c r="I375" s="2" t="s">
        <v>4755</v>
      </c>
      <c r="J375" s="2" t="s">
        <v>3758</v>
      </c>
      <c r="K375" s="2">
        <f>_xlfn.XLOOKUP(J375,统计表!D:D,统计表!P:P)</f>
        <v>17180</v>
      </c>
      <c r="L375" s="2" t="s">
        <v>4756</v>
      </c>
      <c r="O375" s="2" t="s">
        <v>4760</v>
      </c>
      <c r="U375" s="2">
        <f>_xlfn.XLOOKUP(S375,统计表!D:D,统计表!V:V)</f>
        <v>0</v>
      </c>
      <c r="W375" s="2" t="str">
        <f t="shared" si="5"/>
        <v/>
      </c>
    </row>
    <row r="376" spans="1:23">
      <c r="A376" s="2" t="s">
        <v>1789</v>
      </c>
      <c r="B376" s="2" t="e">
        <f ca="1">_xlfn.XLOOKUP(A376,统计表!D:D,统计表!R:R)</f>
        <v>#NAME?</v>
      </c>
      <c r="C376" s="2" t="s">
        <v>4753</v>
      </c>
      <c r="E376" s="2">
        <f>_xlfn.XLOOKUP(D376,统计表!D:D,统计表!L:L)</f>
        <v>0</v>
      </c>
      <c r="F376" s="2" t="s">
        <v>4754</v>
      </c>
      <c r="H376" s="2" t="e">
        <f ca="1">_xlfn.XLOOKUP(G376,统计表!D:D,统计表!M:M)</f>
        <v>#NAME?</v>
      </c>
      <c r="I376" s="2" t="s">
        <v>4755</v>
      </c>
      <c r="J376" s="2" t="s">
        <v>3758</v>
      </c>
      <c r="K376" s="2">
        <f>_xlfn.XLOOKUP(J376,统计表!D:D,统计表!P:P)</f>
        <v>17180</v>
      </c>
      <c r="L376" s="2" t="s">
        <v>4756</v>
      </c>
      <c r="O376" s="2" t="s">
        <v>4760</v>
      </c>
      <c r="U376" s="2">
        <f>_xlfn.XLOOKUP(S376,统计表!D:D,统计表!V:V)</f>
        <v>0</v>
      </c>
      <c r="W376" s="2" t="str">
        <f t="shared" si="5"/>
        <v/>
      </c>
    </row>
    <row r="377" spans="1:23">
      <c r="A377" s="2" t="s">
        <v>1789</v>
      </c>
      <c r="B377" s="2" t="e">
        <f ca="1">_xlfn.XLOOKUP(A377,统计表!D:D,统计表!R:R)</f>
        <v>#NAME?</v>
      </c>
      <c r="C377" s="2" t="s">
        <v>4753</v>
      </c>
      <c r="E377" s="2">
        <f>_xlfn.XLOOKUP(D377,统计表!D:D,统计表!L:L)</f>
        <v>0</v>
      </c>
      <c r="F377" s="2" t="s">
        <v>4754</v>
      </c>
      <c r="H377" s="2" t="e">
        <f ca="1">_xlfn.XLOOKUP(G377,统计表!D:D,统计表!M:M)</f>
        <v>#NAME?</v>
      </c>
      <c r="I377" s="2" t="s">
        <v>4755</v>
      </c>
      <c r="J377" s="2" t="s">
        <v>3758</v>
      </c>
      <c r="K377" s="2">
        <f>_xlfn.XLOOKUP(J377,统计表!D:D,统计表!P:P)</f>
        <v>17180</v>
      </c>
      <c r="L377" s="2" t="s">
        <v>4756</v>
      </c>
      <c r="O377" s="2" t="s">
        <v>4760</v>
      </c>
      <c r="U377" s="2">
        <f>_xlfn.XLOOKUP(S377,统计表!D:D,统计表!V:V)</f>
        <v>0</v>
      </c>
      <c r="W377" s="2" t="str">
        <f t="shared" si="5"/>
        <v/>
      </c>
    </row>
    <row r="378" spans="1:23">
      <c r="A378" s="2" t="s">
        <v>1798</v>
      </c>
      <c r="B378" s="2" t="e">
        <f ca="1">_xlfn.XLOOKUP(A378,统计表!D:D,统计表!R:R)</f>
        <v>#NAME?</v>
      </c>
      <c r="C378" s="2" t="s">
        <v>4753</v>
      </c>
      <c r="E378" s="2">
        <f>_xlfn.XLOOKUP(D378,统计表!D:D,统计表!L:L)</f>
        <v>0</v>
      </c>
      <c r="F378" s="2" t="s">
        <v>4754</v>
      </c>
      <c r="H378" s="2" t="e">
        <f ca="1">_xlfn.XLOOKUP(G378,统计表!D:D,统计表!M:M)</f>
        <v>#NAME?</v>
      </c>
      <c r="I378" s="2" t="s">
        <v>4755</v>
      </c>
      <c r="J378" s="2" t="s">
        <v>3758</v>
      </c>
      <c r="K378" s="2">
        <f>_xlfn.XLOOKUP(J378,统计表!D:D,统计表!P:P)</f>
        <v>17180</v>
      </c>
      <c r="L378" s="2" t="s">
        <v>4756</v>
      </c>
      <c r="O378" s="2" t="s">
        <v>4760</v>
      </c>
      <c r="U378" s="2">
        <f>_xlfn.XLOOKUP(S378,统计表!D:D,统计表!V:V)</f>
        <v>0</v>
      </c>
      <c r="W378" s="2" t="str">
        <f t="shared" si="5"/>
        <v/>
      </c>
    </row>
    <row r="379" spans="1:23">
      <c r="A379" s="2" t="s">
        <v>1798</v>
      </c>
      <c r="B379" s="2" t="e">
        <f ca="1">_xlfn.XLOOKUP(A379,统计表!D:D,统计表!R:R)</f>
        <v>#NAME?</v>
      </c>
      <c r="C379" s="2" t="s">
        <v>4753</v>
      </c>
      <c r="E379" s="2">
        <f>_xlfn.XLOOKUP(D379,统计表!D:D,统计表!L:L)</f>
        <v>0</v>
      </c>
      <c r="F379" s="2" t="s">
        <v>4754</v>
      </c>
      <c r="H379" s="2" t="e">
        <f ca="1">_xlfn.XLOOKUP(G379,统计表!D:D,统计表!M:M)</f>
        <v>#NAME?</v>
      </c>
      <c r="I379" s="2" t="s">
        <v>4755</v>
      </c>
      <c r="J379" s="2" t="s">
        <v>3774</v>
      </c>
      <c r="K379" s="2">
        <f>_xlfn.XLOOKUP(J379,统计表!D:D,统计表!P:P)</f>
        <v>4295</v>
      </c>
      <c r="L379" s="2" t="s">
        <v>4756</v>
      </c>
      <c r="O379" s="2" t="s">
        <v>4760</v>
      </c>
      <c r="U379" s="2">
        <f>_xlfn.XLOOKUP(S379,统计表!D:D,统计表!V:V)</f>
        <v>0</v>
      </c>
      <c r="W379" s="2" t="str">
        <f t="shared" si="5"/>
        <v/>
      </c>
    </row>
    <row r="380" spans="1:23">
      <c r="A380" s="2" t="s">
        <v>1802</v>
      </c>
      <c r="B380" s="2" t="e">
        <f ca="1">_xlfn.XLOOKUP(A380,统计表!D:D,统计表!R:R)</f>
        <v>#NAME?</v>
      </c>
      <c r="C380" s="2" t="s">
        <v>4753</v>
      </c>
      <c r="E380" s="2">
        <f>_xlfn.XLOOKUP(D380,统计表!D:D,统计表!L:L)</f>
        <v>0</v>
      </c>
      <c r="F380" s="2" t="s">
        <v>4754</v>
      </c>
      <c r="H380" s="2" t="e">
        <f ca="1">_xlfn.XLOOKUP(G380,统计表!D:D,统计表!M:M)</f>
        <v>#NAME?</v>
      </c>
      <c r="I380" s="2" t="s">
        <v>4755</v>
      </c>
      <c r="J380" s="2" t="s">
        <v>3782</v>
      </c>
      <c r="K380" s="2">
        <f>_xlfn.XLOOKUP(J380,统计表!D:D,统计表!P:P)</f>
        <v>4295</v>
      </c>
      <c r="L380" s="2" t="s">
        <v>4756</v>
      </c>
      <c r="O380" s="2" t="s">
        <v>4760</v>
      </c>
      <c r="U380" s="2">
        <f>_xlfn.XLOOKUP(S380,统计表!D:D,统计表!V:V)</f>
        <v>0</v>
      </c>
      <c r="W380" s="2" t="str">
        <f t="shared" si="5"/>
        <v/>
      </c>
    </row>
    <row r="381" spans="1:23">
      <c r="A381" s="2" t="s">
        <v>1810</v>
      </c>
      <c r="B381" s="2" t="e">
        <f ca="1">_xlfn.XLOOKUP(A381,统计表!D:D,统计表!R:R)</f>
        <v>#NAME?</v>
      </c>
      <c r="C381" s="2" t="s">
        <v>4753</v>
      </c>
      <c r="E381" s="2">
        <f>_xlfn.XLOOKUP(D381,统计表!D:D,统计表!L:L)</f>
        <v>0</v>
      </c>
      <c r="F381" s="2" t="s">
        <v>4754</v>
      </c>
      <c r="H381" s="2" t="e">
        <f ca="1">_xlfn.XLOOKUP(G381,统计表!D:D,统计表!M:M)</f>
        <v>#NAME?</v>
      </c>
      <c r="I381" s="2" t="s">
        <v>4755</v>
      </c>
      <c r="J381" s="2" t="s">
        <v>3795</v>
      </c>
      <c r="K381" s="2">
        <f>_xlfn.XLOOKUP(J381,统计表!D:D,统计表!P:P)</f>
        <v>9590</v>
      </c>
      <c r="L381" s="2" t="s">
        <v>4756</v>
      </c>
      <c r="O381" s="2" t="s">
        <v>4760</v>
      </c>
      <c r="U381" s="2">
        <f>_xlfn.XLOOKUP(S381,统计表!D:D,统计表!V:V)</f>
        <v>0</v>
      </c>
      <c r="W381" s="2" t="str">
        <f t="shared" si="5"/>
        <v/>
      </c>
    </row>
    <row r="382" spans="1:23">
      <c r="A382" s="2" t="s">
        <v>1810</v>
      </c>
      <c r="B382" s="2" t="e">
        <f ca="1">_xlfn.XLOOKUP(A382,统计表!D:D,统计表!R:R)</f>
        <v>#NAME?</v>
      </c>
      <c r="C382" s="2" t="s">
        <v>4753</v>
      </c>
      <c r="E382" s="2">
        <f>_xlfn.XLOOKUP(D382,统计表!D:D,统计表!L:L)</f>
        <v>0</v>
      </c>
      <c r="F382" s="2" t="s">
        <v>4754</v>
      </c>
      <c r="H382" s="2" t="e">
        <f ca="1">_xlfn.XLOOKUP(G382,统计表!D:D,统计表!M:M)</f>
        <v>#NAME?</v>
      </c>
      <c r="I382" s="2" t="s">
        <v>4755</v>
      </c>
      <c r="J382" s="2" t="s">
        <v>3795</v>
      </c>
      <c r="K382" s="2">
        <f>_xlfn.XLOOKUP(J382,统计表!D:D,统计表!P:P)</f>
        <v>9590</v>
      </c>
      <c r="L382" s="2" t="s">
        <v>4756</v>
      </c>
      <c r="O382" s="2" t="s">
        <v>4760</v>
      </c>
      <c r="U382" s="2">
        <f>_xlfn.XLOOKUP(S382,统计表!D:D,统计表!V:V)</f>
        <v>0</v>
      </c>
      <c r="W382" s="2" t="str">
        <f t="shared" si="5"/>
        <v/>
      </c>
    </row>
    <row r="383" spans="1:23">
      <c r="A383" s="2" t="s">
        <v>1814</v>
      </c>
      <c r="B383" s="2" t="e">
        <f ca="1">_xlfn.XLOOKUP(A383,统计表!D:D,统计表!R:R)</f>
        <v>#NAME?</v>
      </c>
      <c r="C383" s="2" t="s">
        <v>4753</v>
      </c>
      <c r="E383" s="2">
        <f>_xlfn.XLOOKUP(D383,统计表!D:D,统计表!L:L)</f>
        <v>0</v>
      </c>
      <c r="F383" s="2" t="s">
        <v>4754</v>
      </c>
      <c r="H383" s="2" t="e">
        <f ca="1">_xlfn.XLOOKUP(G383,统计表!D:D,统计表!M:M)</f>
        <v>#NAME?</v>
      </c>
      <c r="I383" s="2" t="s">
        <v>4755</v>
      </c>
      <c r="J383" s="2" t="s">
        <v>3800</v>
      </c>
      <c r="K383" s="2">
        <f>_xlfn.XLOOKUP(J383,统计表!D:D,统计表!P:P)</f>
        <v>4345</v>
      </c>
      <c r="L383" s="2" t="s">
        <v>4756</v>
      </c>
      <c r="O383" s="2" t="s">
        <v>4760</v>
      </c>
      <c r="U383" s="2">
        <f>_xlfn.XLOOKUP(S383,统计表!D:D,统计表!V:V)</f>
        <v>0</v>
      </c>
      <c r="W383" s="2" t="str">
        <f t="shared" si="5"/>
        <v/>
      </c>
    </row>
    <row r="384" spans="1:23">
      <c r="A384" s="2" t="s">
        <v>1839</v>
      </c>
      <c r="B384" s="2" t="e">
        <f ca="1">_xlfn.XLOOKUP(A384,统计表!D:D,统计表!R:R)</f>
        <v>#NAME?</v>
      </c>
      <c r="C384" s="2" t="s">
        <v>4753</v>
      </c>
      <c r="E384" s="2">
        <f>_xlfn.XLOOKUP(D384,统计表!D:D,统计表!L:L)</f>
        <v>0</v>
      </c>
      <c r="F384" s="2" t="s">
        <v>4754</v>
      </c>
      <c r="H384" s="2" t="e">
        <f ca="1">_xlfn.XLOOKUP(G384,统计表!D:D,统计表!M:M)</f>
        <v>#NAME?</v>
      </c>
      <c r="I384" s="2" t="s">
        <v>4755</v>
      </c>
      <c r="J384" s="2" t="s">
        <v>3816</v>
      </c>
      <c r="K384" s="2">
        <f>_xlfn.XLOOKUP(J384,统计表!D:D,统计表!P:P)</f>
        <v>4895</v>
      </c>
      <c r="L384" s="2" t="s">
        <v>4756</v>
      </c>
      <c r="O384" s="2" t="s">
        <v>4760</v>
      </c>
      <c r="U384" s="2">
        <f>_xlfn.XLOOKUP(S384,统计表!D:D,统计表!V:V)</f>
        <v>0</v>
      </c>
      <c r="W384" s="2" t="str">
        <f t="shared" si="5"/>
        <v/>
      </c>
    </row>
    <row r="385" spans="1:23">
      <c r="A385" s="2" t="s">
        <v>1839</v>
      </c>
      <c r="B385" s="2" t="e">
        <f ca="1">_xlfn.XLOOKUP(A385,统计表!D:D,统计表!R:R)</f>
        <v>#NAME?</v>
      </c>
      <c r="C385" s="2" t="s">
        <v>4753</v>
      </c>
      <c r="E385" s="2">
        <f>_xlfn.XLOOKUP(D385,统计表!D:D,统计表!L:L)</f>
        <v>0</v>
      </c>
      <c r="F385" s="2" t="s">
        <v>4754</v>
      </c>
      <c r="H385" s="2" t="e">
        <f ca="1">_xlfn.XLOOKUP(G385,统计表!D:D,统计表!M:M)</f>
        <v>#NAME?</v>
      </c>
      <c r="I385" s="2" t="s">
        <v>4755</v>
      </c>
      <c r="J385" s="2" t="s">
        <v>3828</v>
      </c>
      <c r="K385" s="2">
        <f>_xlfn.XLOOKUP(J385,统计表!D:D,统计表!P:P)</f>
        <v>12885</v>
      </c>
      <c r="L385" s="2" t="s">
        <v>4756</v>
      </c>
      <c r="O385" s="2" t="s">
        <v>4760</v>
      </c>
      <c r="U385" s="2">
        <f>_xlfn.XLOOKUP(S385,统计表!D:D,统计表!V:V)</f>
        <v>0</v>
      </c>
      <c r="W385" s="2" t="str">
        <f t="shared" si="5"/>
        <v/>
      </c>
    </row>
    <row r="386" spans="1:23">
      <c r="A386" s="2" t="s">
        <v>1844</v>
      </c>
      <c r="B386" s="2" t="e">
        <f ca="1">_xlfn.XLOOKUP(A386,统计表!D:D,统计表!R:R)</f>
        <v>#NAME?</v>
      </c>
      <c r="C386" s="2" t="s">
        <v>4753</v>
      </c>
      <c r="E386" s="2">
        <f>_xlfn.XLOOKUP(D386,统计表!D:D,统计表!L:L)</f>
        <v>0</v>
      </c>
      <c r="F386" s="2" t="s">
        <v>4754</v>
      </c>
      <c r="H386" s="2" t="e">
        <f ca="1">_xlfn.XLOOKUP(G386,统计表!D:D,统计表!M:M)</f>
        <v>#NAME?</v>
      </c>
      <c r="I386" s="2" t="s">
        <v>4755</v>
      </c>
      <c r="J386" s="2" t="s">
        <v>3828</v>
      </c>
      <c r="K386" s="2">
        <f>_xlfn.XLOOKUP(J386,统计表!D:D,统计表!P:P)</f>
        <v>12885</v>
      </c>
      <c r="L386" s="2" t="s">
        <v>4756</v>
      </c>
      <c r="O386" s="2" t="s">
        <v>4760</v>
      </c>
      <c r="U386" s="2">
        <f>_xlfn.XLOOKUP(S386,统计表!D:D,统计表!V:V)</f>
        <v>0</v>
      </c>
      <c r="W386" s="2" t="str">
        <f t="shared" si="5"/>
        <v/>
      </c>
    </row>
    <row r="387" spans="1:23">
      <c r="A387" s="2" t="s">
        <v>1848</v>
      </c>
      <c r="B387" s="2" t="e">
        <f ca="1">_xlfn.XLOOKUP(A387,统计表!D:D,统计表!R:R)</f>
        <v>#NAME?</v>
      </c>
      <c r="C387" s="2" t="s">
        <v>4753</v>
      </c>
      <c r="E387" s="2">
        <f>_xlfn.XLOOKUP(D387,统计表!D:D,统计表!L:L)</f>
        <v>0</v>
      </c>
      <c r="F387" s="2" t="s">
        <v>4754</v>
      </c>
      <c r="H387" s="2" t="e">
        <f ca="1">_xlfn.XLOOKUP(G387,统计表!D:D,统计表!M:M)</f>
        <v>#NAME?</v>
      </c>
      <c r="I387" s="2" t="s">
        <v>4755</v>
      </c>
      <c r="J387" s="2" t="s">
        <v>3828</v>
      </c>
      <c r="K387" s="2">
        <f>_xlfn.XLOOKUP(J387,统计表!D:D,统计表!P:P)</f>
        <v>12885</v>
      </c>
      <c r="L387" s="2" t="s">
        <v>4756</v>
      </c>
      <c r="O387" s="2" t="s">
        <v>4760</v>
      </c>
      <c r="U387" s="2">
        <f>_xlfn.XLOOKUP(S387,统计表!D:D,统计表!V:V)</f>
        <v>0</v>
      </c>
      <c r="W387" s="2" t="str">
        <f t="shared" ref="W387:W450" si="6">V387&amp;T387</f>
        <v/>
      </c>
    </row>
    <row r="388" spans="1:23">
      <c r="A388" s="2" t="s">
        <v>1848</v>
      </c>
      <c r="B388" s="2" t="e">
        <f ca="1">_xlfn.XLOOKUP(A388,统计表!D:D,统计表!R:R)</f>
        <v>#NAME?</v>
      </c>
      <c r="C388" s="2" t="s">
        <v>4753</v>
      </c>
      <c r="E388" s="2">
        <f>_xlfn.XLOOKUP(D388,统计表!D:D,统计表!L:L)</f>
        <v>0</v>
      </c>
      <c r="F388" s="2" t="s">
        <v>4754</v>
      </c>
      <c r="H388" s="2" t="e">
        <f ca="1">_xlfn.XLOOKUP(G388,统计表!D:D,统计表!M:M)</f>
        <v>#NAME?</v>
      </c>
      <c r="I388" s="2" t="s">
        <v>4755</v>
      </c>
      <c r="J388" s="2" t="s">
        <v>3832</v>
      </c>
      <c r="K388" s="2">
        <f>_xlfn.XLOOKUP(J388,统计表!D:D,统计表!P:P)</f>
        <v>4895</v>
      </c>
      <c r="L388" s="2" t="s">
        <v>4756</v>
      </c>
      <c r="O388" s="2" t="s">
        <v>4760</v>
      </c>
      <c r="U388" s="2">
        <f>_xlfn.XLOOKUP(S388,统计表!D:D,统计表!V:V)</f>
        <v>0</v>
      </c>
      <c r="W388" s="2" t="str">
        <f t="shared" si="6"/>
        <v/>
      </c>
    </row>
    <row r="389" spans="1:23">
      <c r="A389" s="2" t="s">
        <v>1852</v>
      </c>
      <c r="B389" s="2" t="e">
        <f ca="1">_xlfn.XLOOKUP(A389,统计表!D:D,统计表!R:R)</f>
        <v>#NAME?</v>
      </c>
      <c r="C389" s="2" t="s">
        <v>4753</v>
      </c>
      <c r="E389" s="2">
        <f>_xlfn.XLOOKUP(D389,统计表!D:D,统计表!L:L)</f>
        <v>0</v>
      </c>
      <c r="F389" s="2" t="s">
        <v>4754</v>
      </c>
      <c r="H389" s="2" t="e">
        <f ca="1">_xlfn.XLOOKUP(G389,统计表!D:D,统计表!M:M)</f>
        <v>#NAME?</v>
      </c>
      <c r="I389" s="2" t="s">
        <v>4755</v>
      </c>
      <c r="J389" s="2" t="s">
        <v>3846</v>
      </c>
      <c r="K389" s="2">
        <f>_xlfn.XLOOKUP(J389,统计表!D:D,统计表!P:P)</f>
        <v>4295</v>
      </c>
      <c r="L389" s="2" t="s">
        <v>4756</v>
      </c>
      <c r="O389" s="2" t="s">
        <v>4760</v>
      </c>
      <c r="U389" s="2">
        <f>_xlfn.XLOOKUP(S389,统计表!D:D,统计表!V:V)</f>
        <v>0</v>
      </c>
      <c r="W389" s="2" t="str">
        <f t="shared" si="6"/>
        <v/>
      </c>
    </row>
    <row r="390" spans="1:23">
      <c r="A390" s="2" t="s">
        <v>1856</v>
      </c>
      <c r="B390" s="2" t="e">
        <f ca="1">_xlfn.XLOOKUP(A390,统计表!D:D,统计表!R:R)</f>
        <v>#NAME?</v>
      </c>
      <c r="C390" s="2" t="s">
        <v>4753</v>
      </c>
      <c r="E390" s="2">
        <f>_xlfn.XLOOKUP(D390,统计表!D:D,统计表!L:L)</f>
        <v>0</v>
      </c>
      <c r="F390" s="2" t="s">
        <v>4754</v>
      </c>
      <c r="H390" s="2" t="e">
        <f ca="1">_xlfn.XLOOKUP(G390,统计表!D:D,统计表!M:M)</f>
        <v>#NAME?</v>
      </c>
      <c r="I390" s="2" t="s">
        <v>4755</v>
      </c>
      <c r="J390" s="2" t="s">
        <v>3883</v>
      </c>
      <c r="K390" s="2">
        <f>_xlfn.XLOOKUP(J390,统计表!D:D,统计表!P:P)</f>
        <v>4295</v>
      </c>
      <c r="L390" s="2" t="s">
        <v>4756</v>
      </c>
      <c r="O390" s="2" t="s">
        <v>4760</v>
      </c>
      <c r="U390" s="2">
        <f>_xlfn.XLOOKUP(S390,统计表!D:D,统计表!V:V)</f>
        <v>0</v>
      </c>
      <c r="W390" s="2" t="str">
        <f t="shared" si="6"/>
        <v/>
      </c>
    </row>
    <row r="391" spans="1:23">
      <c r="A391" s="2" t="s">
        <v>1856</v>
      </c>
      <c r="B391" s="2" t="e">
        <f ca="1">_xlfn.XLOOKUP(A391,统计表!D:D,统计表!R:R)</f>
        <v>#NAME?</v>
      </c>
      <c r="C391" s="2" t="s">
        <v>4753</v>
      </c>
      <c r="E391" s="2">
        <f>_xlfn.XLOOKUP(D391,统计表!D:D,统计表!L:L)</f>
        <v>0</v>
      </c>
      <c r="F391" s="2" t="s">
        <v>4754</v>
      </c>
      <c r="H391" s="2" t="e">
        <f ca="1">_xlfn.XLOOKUP(G391,统计表!D:D,统计表!M:M)</f>
        <v>#NAME?</v>
      </c>
      <c r="I391" s="2" t="s">
        <v>4755</v>
      </c>
      <c r="J391" s="2" t="s">
        <v>3911</v>
      </c>
      <c r="K391" s="2">
        <f>_xlfn.XLOOKUP(J391,统计表!D:D,统计表!P:P)</f>
        <v>4295</v>
      </c>
      <c r="L391" s="2" t="s">
        <v>4756</v>
      </c>
      <c r="O391" s="2" t="s">
        <v>4760</v>
      </c>
      <c r="U391" s="2">
        <f>_xlfn.XLOOKUP(S391,统计表!D:D,统计表!V:V)</f>
        <v>0</v>
      </c>
      <c r="W391" s="2" t="str">
        <f t="shared" si="6"/>
        <v/>
      </c>
    </row>
    <row r="392" spans="1:23">
      <c r="A392" s="2" t="s">
        <v>1868</v>
      </c>
      <c r="B392" s="2" t="e">
        <f ca="1">_xlfn.XLOOKUP(A392,统计表!D:D,统计表!R:R)</f>
        <v>#NAME?</v>
      </c>
      <c r="C392" s="2" t="s">
        <v>4753</v>
      </c>
      <c r="E392" s="2">
        <f>_xlfn.XLOOKUP(D392,统计表!D:D,统计表!L:L)</f>
        <v>0</v>
      </c>
      <c r="F392" s="2" t="s">
        <v>4754</v>
      </c>
      <c r="H392" s="2" t="e">
        <f ca="1">_xlfn.XLOOKUP(G392,统计表!D:D,统计表!M:M)</f>
        <v>#NAME?</v>
      </c>
      <c r="I392" s="2" t="s">
        <v>4755</v>
      </c>
      <c r="J392" s="2" t="s">
        <v>3918</v>
      </c>
      <c r="K392" s="2">
        <f>_xlfn.XLOOKUP(J392,统计表!D:D,统计表!P:P)</f>
        <v>4295</v>
      </c>
      <c r="L392" s="2" t="s">
        <v>4756</v>
      </c>
      <c r="O392" s="2" t="s">
        <v>4760</v>
      </c>
      <c r="U392" s="2">
        <f>_xlfn.XLOOKUP(S392,统计表!D:D,统计表!V:V)</f>
        <v>0</v>
      </c>
      <c r="W392" s="2" t="str">
        <f t="shared" si="6"/>
        <v/>
      </c>
    </row>
    <row r="393" spans="1:23">
      <c r="A393" s="2" t="s">
        <v>1868</v>
      </c>
      <c r="B393" s="2" t="e">
        <f ca="1">_xlfn.XLOOKUP(A393,统计表!D:D,统计表!R:R)</f>
        <v>#NAME?</v>
      </c>
      <c r="C393" s="2" t="s">
        <v>4753</v>
      </c>
      <c r="E393" s="2">
        <f>_xlfn.XLOOKUP(D393,统计表!D:D,统计表!L:L)</f>
        <v>0</v>
      </c>
      <c r="F393" s="2" t="s">
        <v>4754</v>
      </c>
      <c r="H393" s="2" t="e">
        <f ca="1">_xlfn.XLOOKUP(G393,统计表!D:D,统计表!M:M)</f>
        <v>#NAME?</v>
      </c>
      <c r="I393" s="2" t="s">
        <v>4755</v>
      </c>
      <c r="J393" s="2" t="s">
        <v>4762</v>
      </c>
      <c r="K393" s="2" t="e">
        <f>_xlfn.XLOOKUP(J393,统计表!D:D,统计表!P:P)</f>
        <v>#N/A</v>
      </c>
      <c r="L393" s="2" t="s">
        <v>4756</v>
      </c>
      <c r="O393" s="2" t="s">
        <v>4760</v>
      </c>
      <c r="U393" s="2">
        <f>_xlfn.XLOOKUP(S393,统计表!D:D,统计表!V:V)</f>
        <v>0</v>
      </c>
      <c r="W393" s="2" t="str">
        <f t="shared" si="6"/>
        <v/>
      </c>
    </row>
    <row r="394" spans="1:23">
      <c r="A394" s="2" t="s">
        <v>1872</v>
      </c>
      <c r="B394" s="2" t="e">
        <f ca="1">_xlfn.XLOOKUP(A394,统计表!D:D,统计表!R:R)</f>
        <v>#NAME?</v>
      </c>
      <c r="C394" s="2" t="s">
        <v>4753</v>
      </c>
      <c r="E394" s="2">
        <f>_xlfn.XLOOKUP(D394,统计表!D:D,统计表!L:L)</f>
        <v>0</v>
      </c>
      <c r="F394" s="2" t="s">
        <v>4754</v>
      </c>
      <c r="H394" s="2" t="e">
        <f ca="1">_xlfn.XLOOKUP(G394,统计表!D:D,统计表!M:M)</f>
        <v>#NAME?</v>
      </c>
      <c r="I394" s="2" t="s">
        <v>4755</v>
      </c>
      <c r="J394" s="2" t="s">
        <v>3934</v>
      </c>
      <c r="K394" s="2">
        <f>_xlfn.XLOOKUP(J394,统计表!D:D,统计表!P:P)</f>
        <v>4295</v>
      </c>
      <c r="L394" s="2" t="s">
        <v>4756</v>
      </c>
      <c r="O394" s="2" t="s">
        <v>4760</v>
      </c>
      <c r="U394" s="2">
        <f>_xlfn.XLOOKUP(S394,统计表!D:D,统计表!V:V)</f>
        <v>0</v>
      </c>
      <c r="W394" s="2" t="str">
        <f t="shared" si="6"/>
        <v/>
      </c>
    </row>
    <row r="395" spans="1:23">
      <c r="A395" s="2" t="s">
        <v>1872</v>
      </c>
      <c r="B395" s="2" t="e">
        <f ca="1">_xlfn.XLOOKUP(A395,统计表!D:D,统计表!R:R)</f>
        <v>#NAME?</v>
      </c>
      <c r="C395" s="2" t="s">
        <v>4753</v>
      </c>
      <c r="E395" s="2">
        <f>_xlfn.XLOOKUP(D395,统计表!D:D,统计表!L:L)</f>
        <v>0</v>
      </c>
      <c r="F395" s="2" t="s">
        <v>4754</v>
      </c>
      <c r="H395" s="2" t="e">
        <f ca="1">_xlfn.XLOOKUP(G395,统计表!D:D,统计表!M:M)</f>
        <v>#NAME?</v>
      </c>
      <c r="I395" s="2" t="s">
        <v>4755</v>
      </c>
      <c r="J395" s="2" t="s">
        <v>3950</v>
      </c>
      <c r="K395" s="2">
        <f>_xlfn.XLOOKUP(J395,统计表!D:D,统计表!P:P)</f>
        <v>4295</v>
      </c>
      <c r="L395" s="2" t="s">
        <v>4756</v>
      </c>
      <c r="O395" s="2" t="s">
        <v>4760</v>
      </c>
      <c r="U395" s="2">
        <f>_xlfn.XLOOKUP(S395,统计表!D:D,统计表!V:V)</f>
        <v>0</v>
      </c>
      <c r="W395" s="2" t="str">
        <f t="shared" si="6"/>
        <v/>
      </c>
    </row>
    <row r="396" spans="1:23">
      <c r="A396" s="2" t="s">
        <v>1876</v>
      </c>
      <c r="B396" s="2" t="e">
        <f ca="1">_xlfn.XLOOKUP(A396,统计表!D:D,统计表!R:R)</f>
        <v>#NAME?</v>
      </c>
      <c r="C396" s="2" t="s">
        <v>4753</v>
      </c>
      <c r="E396" s="2">
        <f>_xlfn.XLOOKUP(D396,统计表!D:D,统计表!L:L)</f>
        <v>0</v>
      </c>
      <c r="F396" s="2" t="s">
        <v>4754</v>
      </c>
      <c r="H396" s="2" t="e">
        <f ca="1">_xlfn.XLOOKUP(G396,统计表!D:D,统计表!M:M)</f>
        <v>#NAME?</v>
      </c>
      <c r="I396" s="2" t="s">
        <v>4755</v>
      </c>
      <c r="J396" s="2" t="s">
        <v>3955</v>
      </c>
      <c r="K396" s="2">
        <f>_xlfn.XLOOKUP(J396,统计表!D:D,统计表!P:P)</f>
        <v>3595</v>
      </c>
      <c r="L396" s="2" t="s">
        <v>4756</v>
      </c>
      <c r="O396" s="2" t="s">
        <v>4760</v>
      </c>
      <c r="U396" s="2">
        <f>_xlfn.XLOOKUP(S396,统计表!D:D,统计表!V:V)</f>
        <v>0</v>
      </c>
      <c r="W396" s="2" t="str">
        <f t="shared" si="6"/>
        <v/>
      </c>
    </row>
    <row r="397" spans="1:23">
      <c r="A397" s="2" t="s">
        <v>1898</v>
      </c>
      <c r="B397" s="2" t="e">
        <f ca="1">_xlfn.XLOOKUP(A397,统计表!D:D,统计表!R:R)</f>
        <v>#NAME?</v>
      </c>
      <c r="C397" s="2" t="s">
        <v>4753</v>
      </c>
      <c r="E397" s="2">
        <f>_xlfn.XLOOKUP(D397,统计表!D:D,统计表!L:L)</f>
        <v>0</v>
      </c>
      <c r="F397" s="2" t="s">
        <v>4754</v>
      </c>
      <c r="H397" s="2" t="e">
        <f ca="1">_xlfn.XLOOKUP(G397,统计表!D:D,统计表!M:M)</f>
        <v>#NAME?</v>
      </c>
      <c r="I397" s="2" t="s">
        <v>4755</v>
      </c>
      <c r="J397" s="2" t="s">
        <v>3975</v>
      </c>
      <c r="K397" s="2">
        <f>_xlfn.XLOOKUP(J397,统计表!D:D,统计表!P:P)</f>
        <v>4295</v>
      </c>
      <c r="L397" s="2" t="s">
        <v>4756</v>
      </c>
      <c r="O397" s="2" t="s">
        <v>4760</v>
      </c>
      <c r="U397" s="2">
        <f>_xlfn.XLOOKUP(S397,统计表!D:D,统计表!V:V)</f>
        <v>0</v>
      </c>
      <c r="W397" s="2" t="str">
        <f t="shared" si="6"/>
        <v/>
      </c>
    </row>
    <row r="398" spans="1:23">
      <c r="A398" s="2" t="s">
        <v>1898</v>
      </c>
      <c r="B398" s="2" t="e">
        <f ca="1">_xlfn.XLOOKUP(A398,统计表!D:D,统计表!R:R)</f>
        <v>#NAME?</v>
      </c>
      <c r="C398" s="2" t="s">
        <v>4753</v>
      </c>
      <c r="E398" s="2">
        <f>_xlfn.XLOOKUP(D398,统计表!D:D,统计表!L:L)</f>
        <v>0</v>
      </c>
      <c r="F398" s="2" t="s">
        <v>4754</v>
      </c>
      <c r="H398" s="2" t="e">
        <f ca="1">_xlfn.XLOOKUP(G398,统计表!D:D,统计表!M:M)</f>
        <v>#NAME?</v>
      </c>
      <c r="I398" s="2" t="s">
        <v>4755</v>
      </c>
      <c r="J398" s="2" t="s">
        <v>3984</v>
      </c>
      <c r="K398" s="2">
        <f>_xlfn.XLOOKUP(J398,统计表!D:D,统计表!P:P)</f>
        <v>3245</v>
      </c>
      <c r="L398" s="2" t="s">
        <v>4756</v>
      </c>
      <c r="O398" s="2" t="s">
        <v>4760</v>
      </c>
      <c r="U398" s="2">
        <f>_xlfn.XLOOKUP(S398,统计表!D:D,统计表!V:V)</f>
        <v>0</v>
      </c>
      <c r="W398" s="2" t="str">
        <f t="shared" si="6"/>
        <v/>
      </c>
    </row>
    <row r="399" spans="1:23">
      <c r="A399" s="2" t="s">
        <v>1902</v>
      </c>
      <c r="B399" s="2" t="e">
        <f ca="1">_xlfn.XLOOKUP(A399,统计表!D:D,统计表!R:R)</f>
        <v>#NAME?</v>
      </c>
      <c r="C399" s="2" t="s">
        <v>4753</v>
      </c>
      <c r="E399" s="2">
        <f>_xlfn.XLOOKUP(D399,统计表!D:D,统计表!L:L)</f>
        <v>0</v>
      </c>
      <c r="F399" s="2" t="s">
        <v>4754</v>
      </c>
      <c r="H399" s="2" t="e">
        <f ca="1">_xlfn.XLOOKUP(G399,统计表!D:D,统计表!M:M)</f>
        <v>#NAME?</v>
      </c>
      <c r="I399" s="2" t="s">
        <v>4755</v>
      </c>
      <c r="J399" s="2" t="s">
        <v>3999</v>
      </c>
      <c r="K399" s="2">
        <f>_xlfn.XLOOKUP(J399,统计表!D:D,统计表!P:P)</f>
        <v>3245</v>
      </c>
      <c r="L399" s="2" t="s">
        <v>4756</v>
      </c>
      <c r="O399" s="2" t="s">
        <v>4760</v>
      </c>
      <c r="U399" s="2">
        <f>_xlfn.XLOOKUP(S399,统计表!D:D,统计表!V:V)</f>
        <v>0</v>
      </c>
      <c r="W399" s="2" t="str">
        <f t="shared" si="6"/>
        <v/>
      </c>
    </row>
    <row r="400" spans="1:23">
      <c r="A400" s="2" t="s">
        <v>1910</v>
      </c>
      <c r="B400" s="2" t="e">
        <f ca="1">_xlfn.XLOOKUP(A400,统计表!D:D,统计表!R:R)</f>
        <v>#NAME?</v>
      </c>
      <c r="C400" s="2" t="s">
        <v>4753</v>
      </c>
      <c r="E400" s="2">
        <f>_xlfn.XLOOKUP(D400,统计表!D:D,统计表!L:L)</f>
        <v>0</v>
      </c>
      <c r="F400" s="2" t="s">
        <v>4754</v>
      </c>
      <c r="H400" s="2" t="e">
        <f ca="1">_xlfn.XLOOKUP(G400,统计表!D:D,统计表!M:M)</f>
        <v>#NAME?</v>
      </c>
      <c r="I400" s="2" t="s">
        <v>4755</v>
      </c>
      <c r="J400" s="2" t="s">
        <v>4031</v>
      </c>
      <c r="K400" s="2">
        <f>_xlfn.XLOOKUP(J400,统计表!D:D,统计表!P:P)</f>
        <v>7850</v>
      </c>
      <c r="L400" s="2" t="s">
        <v>4756</v>
      </c>
      <c r="O400" s="2" t="s">
        <v>4760</v>
      </c>
      <c r="U400" s="2">
        <f>_xlfn.XLOOKUP(S400,统计表!D:D,统计表!V:V)</f>
        <v>0</v>
      </c>
      <c r="W400" s="2" t="str">
        <f t="shared" si="6"/>
        <v/>
      </c>
    </row>
    <row r="401" spans="1:23">
      <c r="A401" s="2" t="s">
        <v>1921</v>
      </c>
      <c r="B401" s="2" t="e">
        <f ca="1">_xlfn.XLOOKUP(A401,统计表!D:D,统计表!R:R)</f>
        <v>#NAME?</v>
      </c>
      <c r="C401" s="2" t="s">
        <v>4753</v>
      </c>
      <c r="E401" s="2">
        <f>_xlfn.XLOOKUP(D401,统计表!D:D,统计表!L:L)</f>
        <v>0</v>
      </c>
      <c r="F401" s="2" t="s">
        <v>4754</v>
      </c>
      <c r="H401" s="2" t="e">
        <f ca="1">_xlfn.XLOOKUP(G401,统计表!D:D,统计表!M:M)</f>
        <v>#NAME?</v>
      </c>
      <c r="I401" s="2" t="s">
        <v>4755</v>
      </c>
      <c r="J401" s="2" t="s">
        <v>4031</v>
      </c>
      <c r="K401" s="2">
        <f>_xlfn.XLOOKUP(J401,统计表!D:D,统计表!P:P)</f>
        <v>7850</v>
      </c>
      <c r="L401" s="2" t="s">
        <v>4756</v>
      </c>
      <c r="O401" s="2" t="s">
        <v>4760</v>
      </c>
      <c r="U401" s="2">
        <f>_xlfn.XLOOKUP(S401,统计表!D:D,统计表!V:V)</f>
        <v>0</v>
      </c>
      <c r="W401" s="2" t="str">
        <f t="shared" si="6"/>
        <v/>
      </c>
    </row>
    <row r="402" spans="1:23">
      <c r="A402" s="2" t="s">
        <v>1921</v>
      </c>
      <c r="B402" s="2" t="e">
        <f ca="1">_xlfn.XLOOKUP(A402,统计表!D:D,统计表!R:R)</f>
        <v>#NAME?</v>
      </c>
      <c r="C402" s="2" t="s">
        <v>4753</v>
      </c>
      <c r="E402" s="2">
        <f>_xlfn.XLOOKUP(D402,统计表!D:D,统计表!L:L)</f>
        <v>0</v>
      </c>
      <c r="F402" s="2" t="s">
        <v>4754</v>
      </c>
      <c r="H402" s="2" t="e">
        <f ca="1">_xlfn.XLOOKUP(G402,统计表!D:D,统计表!M:M)</f>
        <v>#NAME?</v>
      </c>
      <c r="I402" s="2" t="s">
        <v>4755</v>
      </c>
      <c r="J402" s="2" t="s">
        <v>4056</v>
      </c>
      <c r="K402" s="2">
        <f>_xlfn.XLOOKUP(J402,统计表!D:D,统计表!P:P)</f>
        <v>8350</v>
      </c>
      <c r="L402" s="2" t="s">
        <v>4756</v>
      </c>
      <c r="O402" s="2" t="s">
        <v>4760</v>
      </c>
      <c r="U402" s="2">
        <f>_xlfn.XLOOKUP(S402,统计表!D:D,统计表!V:V)</f>
        <v>0</v>
      </c>
      <c r="W402" s="2" t="str">
        <f t="shared" si="6"/>
        <v/>
      </c>
    </row>
    <row r="403" spans="1:23">
      <c r="A403" s="2" t="s">
        <v>1934</v>
      </c>
      <c r="B403" s="2" t="e">
        <f ca="1">_xlfn.XLOOKUP(A403,统计表!D:D,统计表!R:R)</f>
        <v>#NAME?</v>
      </c>
      <c r="C403" s="2" t="s">
        <v>4753</v>
      </c>
      <c r="E403" s="2">
        <f>_xlfn.XLOOKUP(D403,统计表!D:D,统计表!L:L)</f>
        <v>0</v>
      </c>
      <c r="F403" s="2" t="s">
        <v>4754</v>
      </c>
      <c r="H403" s="2" t="e">
        <f ca="1">_xlfn.XLOOKUP(G403,统计表!D:D,统计表!M:M)</f>
        <v>#NAME?</v>
      </c>
      <c r="I403" s="2" t="s">
        <v>4755</v>
      </c>
      <c r="J403" s="2" t="s">
        <v>4056</v>
      </c>
      <c r="K403" s="2">
        <f>_xlfn.XLOOKUP(J403,统计表!D:D,统计表!P:P)</f>
        <v>8350</v>
      </c>
      <c r="L403" s="2" t="s">
        <v>4756</v>
      </c>
      <c r="O403" s="2" t="s">
        <v>4760</v>
      </c>
      <c r="U403" s="2">
        <f>_xlfn.XLOOKUP(S403,统计表!D:D,统计表!V:V)</f>
        <v>0</v>
      </c>
      <c r="W403" s="2" t="str">
        <f t="shared" si="6"/>
        <v/>
      </c>
    </row>
    <row r="404" spans="1:23">
      <c r="A404" s="2" t="s">
        <v>1934</v>
      </c>
      <c r="B404" s="2" t="e">
        <f ca="1">_xlfn.XLOOKUP(A404,统计表!D:D,统计表!R:R)</f>
        <v>#NAME?</v>
      </c>
      <c r="C404" s="2" t="s">
        <v>4753</v>
      </c>
      <c r="E404" s="2">
        <f>_xlfn.XLOOKUP(D404,统计表!D:D,统计表!L:L)</f>
        <v>0</v>
      </c>
      <c r="F404" s="2" t="s">
        <v>4754</v>
      </c>
      <c r="H404" s="2" t="e">
        <f ca="1">_xlfn.XLOOKUP(G404,统计表!D:D,统计表!M:M)</f>
        <v>#NAME?</v>
      </c>
      <c r="I404" s="2" t="s">
        <v>4755</v>
      </c>
      <c r="J404" s="2" t="s">
        <v>4073</v>
      </c>
      <c r="K404" s="2">
        <f>_xlfn.XLOOKUP(J404,统计表!D:D,统计表!P:P)</f>
        <v>6490</v>
      </c>
      <c r="L404" s="2" t="s">
        <v>4756</v>
      </c>
      <c r="O404" s="2" t="s">
        <v>4760</v>
      </c>
      <c r="U404" s="2">
        <f>_xlfn.XLOOKUP(S404,统计表!D:D,统计表!V:V)</f>
        <v>0</v>
      </c>
      <c r="W404" s="2" t="str">
        <f t="shared" si="6"/>
        <v/>
      </c>
    </row>
    <row r="405" spans="1:23">
      <c r="A405" s="2" t="s">
        <v>1939</v>
      </c>
      <c r="B405" s="2" t="e">
        <f ca="1">_xlfn.XLOOKUP(A405,统计表!D:D,统计表!R:R)</f>
        <v>#NAME?</v>
      </c>
      <c r="C405" s="2" t="s">
        <v>4753</v>
      </c>
      <c r="E405" s="2">
        <f>_xlfn.XLOOKUP(D405,统计表!D:D,统计表!L:L)</f>
        <v>0</v>
      </c>
      <c r="F405" s="2" t="s">
        <v>4754</v>
      </c>
      <c r="H405" s="2" t="e">
        <f ca="1">_xlfn.XLOOKUP(G405,统计表!D:D,统计表!M:M)</f>
        <v>#NAME?</v>
      </c>
      <c r="I405" s="2" t="s">
        <v>4755</v>
      </c>
      <c r="J405" s="2" t="s">
        <v>4073</v>
      </c>
      <c r="K405" s="2">
        <f>_xlfn.XLOOKUP(J405,统计表!D:D,统计表!P:P)</f>
        <v>6490</v>
      </c>
      <c r="L405" s="2" t="s">
        <v>4756</v>
      </c>
      <c r="O405" s="2" t="s">
        <v>4760</v>
      </c>
      <c r="U405" s="2">
        <f>_xlfn.XLOOKUP(S405,统计表!D:D,统计表!V:V)</f>
        <v>0</v>
      </c>
      <c r="W405" s="2" t="str">
        <f t="shared" si="6"/>
        <v/>
      </c>
    </row>
    <row r="406" spans="1:23">
      <c r="A406" s="2" t="s">
        <v>1939</v>
      </c>
      <c r="B406" s="2" t="e">
        <f ca="1">_xlfn.XLOOKUP(A406,统计表!D:D,统计表!R:R)</f>
        <v>#NAME?</v>
      </c>
      <c r="C406" s="2" t="s">
        <v>4753</v>
      </c>
      <c r="E406" s="2">
        <f>_xlfn.XLOOKUP(D406,统计表!D:D,统计表!L:L)</f>
        <v>0</v>
      </c>
      <c r="F406" s="2" t="s">
        <v>4754</v>
      </c>
      <c r="H406" s="2" t="e">
        <f ca="1">_xlfn.XLOOKUP(G406,统计表!D:D,统计表!M:M)</f>
        <v>#NAME?</v>
      </c>
      <c r="I406" s="2" t="s">
        <v>4755</v>
      </c>
      <c r="J406" s="2" t="s">
        <v>4109</v>
      </c>
      <c r="K406" s="2">
        <f>_xlfn.XLOOKUP(J406,统计表!D:D,统计表!P:P)</f>
        <v>3245</v>
      </c>
      <c r="L406" s="2" t="s">
        <v>4756</v>
      </c>
      <c r="O406" s="2" t="s">
        <v>4760</v>
      </c>
      <c r="U406" s="2">
        <f>_xlfn.XLOOKUP(S406,统计表!D:D,统计表!V:V)</f>
        <v>0</v>
      </c>
      <c r="W406" s="2" t="str">
        <f t="shared" si="6"/>
        <v/>
      </c>
    </row>
    <row r="407" spans="1:23">
      <c r="A407" s="2" t="s">
        <v>1947</v>
      </c>
      <c r="B407" s="2" t="e">
        <f ca="1">_xlfn.XLOOKUP(A407,统计表!D:D,统计表!R:R)</f>
        <v>#NAME?</v>
      </c>
      <c r="C407" s="2" t="s">
        <v>4753</v>
      </c>
      <c r="E407" s="2">
        <f>_xlfn.XLOOKUP(D407,统计表!D:D,统计表!L:L)</f>
        <v>0</v>
      </c>
      <c r="F407" s="2" t="s">
        <v>4754</v>
      </c>
      <c r="H407" s="2" t="e">
        <f ca="1">_xlfn.XLOOKUP(G407,统计表!D:D,统计表!M:M)</f>
        <v>#NAME?</v>
      </c>
      <c r="I407" s="2" t="s">
        <v>4755</v>
      </c>
      <c r="J407" s="2" t="s">
        <v>4128</v>
      </c>
      <c r="K407" s="2">
        <f>_xlfn.XLOOKUP(J407,统计表!D:D,统计表!P:P)</f>
        <v>3245</v>
      </c>
      <c r="L407" s="2" t="s">
        <v>4756</v>
      </c>
      <c r="O407" s="2" t="s">
        <v>4760</v>
      </c>
      <c r="U407" s="2">
        <f>_xlfn.XLOOKUP(S407,统计表!D:D,统计表!V:V)</f>
        <v>0</v>
      </c>
      <c r="W407" s="2" t="str">
        <f t="shared" si="6"/>
        <v/>
      </c>
    </row>
    <row r="408" spans="1:23">
      <c r="A408" s="2" t="s">
        <v>1947</v>
      </c>
      <c r="B408" s="2" t="e">
        <f ca="1">_xlfn.XLOOKUP(A408,统计表!D:D,统计表!R:R)</f>
        <v>#NAME?</v>
      </c>
      <c r="C408" s="2" t="s">
        <v>4753</v>
      </c>
      <c r="E408" s="2">
        <f>_xlfn.XLOOKUP(D408,统计表!D:D,统计表!L:L)</f>
        <v>0</v>
      </c>
      <c r="F408" s="2" t="s">
        <v>4754</v>
      </c>
      <c r="H408" s="2" t="e">
        <f ca="1">_xlfn.XLOOKUP(G408,统计表!D:D,统计表!M:M)</f>
        <v>#NAME?</v>
      </c>
      <c r="I408" s="2" t="s">
        <v>4755</v>
      </c>
      <c r="J408" s="2" t="s">
        <v>4136</v>
      </c>
      <c r="K408" s="2">
        <f>_xlfn.XLOOKUP(J408,统计表!D:D,统计表!P:P)</f>
        <v>3245</v>
      </c>
      <c r="L408" s="2" t="s">
        <v>4756</v>
      </c>
      <c r="O408" s="2" t="s">
        <v>4760</v>
      </c>
      <c r="U408" s="2">
        <f>_xlfn.XLOOKUP(S408,统计表!D:D,统计表!V:V)</f>
        <v>0</v>
      </c>
      <c r="W408" s="2" t="str">
        <f t="shared" si="6"/>
        <v/>
      </c>
    </row>
    <row r="409" spans="1:23">
      <c r="A409" s="2" t="s">
        <v>1955</v>
      </c>
      <c r="B409" s="2" t="e">
        <f ca="1">_xlfn.XLOOKUP(A409,统计表!D:D,统计表!R:R)</f>
        <v>#NAME?</v>
      </c>
      <c r="C409" s="2" t="s">
        <v>4753</v>
      </c>
      <c r="E409" s="2">
        <f>_xlfn.XLOOKUP(D409,统计表!D:D,统计表!L:L)</f>
        <v>0</v>
      </c>
      <c r="F409" s="2" t="s">
        <v>4754</v>
      </c>
      <c r="H409" s="2" t="e">
        <f ca="1">_xlfn.XLOOKUP(G409,统计表!D:D,统计表!M:M)</f>
        <v>#NAME?</v>
      </c>
      <c r="I409" s="2" t="s">
        <v>4755</v>
      </c>
      <c r="J409" s="2" t="s">
        <v>4144</v>
      </c>
      <c r="K409" s="2">
        <f>_xlfn.XLOOKUP(J409,统计表!D:D,统计表!P:P)</f>
        <v>3245</v>
      </c>
      <c r="L409" s="2" t="s">
        <v>4756</v>
      </c>
      <c r="O409" s="2" t="s">
        <v>4760</v>
      </c>
      <c r="U409" s="2">
        <f>_xlfn.XLOOKUP(S409,统计表!D:D,统计表!V:V)</f>
        <v>0</v>
      </c>
      <c r="W409" s="2" t="str">
        <f t="shared" si="6"/>
        <v/>
      </c>
    </row>
    <row r="410" spans="1:23">
      <c r="A410" s="2" t="s">
        <v>1955</v>
      </c>
      <c r="B410" s="2" t="e">
        <f ca="1">_xlfn.XLOOKUP(A410,统计表!D:D,统计表!R:R)</f>
        <v>#NAME?</v>
      </c>
      <c r="C410" s="2" t="s">
        <v>4753</v>
      </c>
      <c r="E410" s="2">
        <f>_xlfn.XLOOKUP(D410,统计表!D:D,统计表!L:L)</f>
        <v>0</v>
      </c>
      <c r="F410" s="2" t="s">
        <v>4754</v>
      </c>
      <c r="H410" s="2" t="e">
        <f ca="1">_xlfn.XLOOKUP(G410,统计表!D:D,统计表!M:M)</f>
        <v>#NAME?</v>
      </c>
      <c r="I410" s="2" t="s">
        <v>4755</v>
      </c>
      <c r="J410" s="2" t="s">
        <v>4148</v>
      </c>
      <c r="K410" s="2">
        <f>_xlfn.XLOOKUP(J410,统计表!D:D,统计表!P:P)</f>
        <v>7490</v>
      </c>
      <c r="L410" s="2" t="s">
        <v>4756</v>
      </c>
      <c r="O410" s="2" t="s">
        <v>4760</v>
      </c>
      <c r="U410" s="2">
        <f>_xlfn.XLOOKUP(S410,统计表!D:D,统计表!V:V)</f>
        <v>0</v>
      </c>
      <c r="W410" s="2" t="str">
        <f t="shared" si="6"/>
        <v/>
      </c>
    </row>
    <row r="411" spans="1:23">
      <c r="A411" s="2" t="s">
        <v>1963</v>
      </c>
      <c r="B411" s="2" t="e">
        <f ca="1">_xlfn.XLOOKUP(A411,统计表!D:D,统计表!R:R)</f>
        <v>#NAME?</v>
      </c>
      <c r="C411" s="2" t="s">
        <v>4753</v>
      </c>
      <c r="E411" s="2">
        <f>_xlfn.XLOOKUP(D411,统计表!D:D,统计表!L:L)</f>
        <v>0</v>
      </c>
      <c r="F411" s="2" t="s">
        <v>4754</v>
      </c>
      <c r="H411" s="2" t="e">
        <f ca="1">_xlfn.XLOOKUP(G411,统计表!D:D,统计表!M:M)</f>
        <v>#NAME?</v>
      </c>
      <c r="I411" s="2" t="s">
        <v>4755</v>
      </c>
      <c r="J411" s="2" t="s">
        <v>4148</v>
      </c>
      <c r="K411" s="2">
        <f>_xlfn.XLOOKUP(J411,统计表!D:D,统计表!P:P)</f>
        <v>7490</v>
      </c>
      <c r="L411" s="2" t="s">
        <v>4756</v>
      </c>
      <c r="O411" s="2" t="s">
        <v>4760</v>
      </c>
      <c r="U411" s="2">
        <f>_xlfn.XLOOKUP(S411,统计表!D:D,统计表!V:V)</f>
        <v>0</v>
      </c>
      <c r="W411" s="2" t="str">
        <f t="shared" si="6"/>
        <v/>
      </c>
    </row>
    <row r="412" spans="1:23">
      <c r="A412" s="2" t="s">
        <v>1963</v>
      </c>
      <c r="B412" s="2" t="e">
        <f ca="1">_xlfn.XLOOKUP(A412,统计表!D:D,统计表!R:R)</f>
        <v>#NAME?</v>
      </c>
      <c r="C412" s="2" t="s">
        <v>4753</v>
      </c>
      <c r="E412" s="2">
        <f>_xlfn.XLOOKUP(D412,统计表!D:D,统计表!L:L)</f>
        <v>0</v>
      </c>
      <c r="F412" s="2" t="s">
        <v>4754</v>
      </c>
      <c r="H412" s="2" t="e">
        <f ca="1">_xlfn.XLOOKUP(G412,统计表!D:D,统计表!M:M)</f>
        <v>#NAME?</v>
      </c>
      <c r="I412" s="2" t="s">
        <v>4755</v>
      </c>
      <c r="J412" s="2" t="s">
        <v>4173</v>
      </c>
      <c r="K412" s="2">
        <f>_xlfn.XLOOKUP(J412,统计表!D:D,统计表!P:P)</f>
        <v>3845</v>
      </c>
      <c r="L412" s="2" t="s">
        <v>4756</v>
      </c>
      <c r="O412" s="2" t="s">
        <v>4760</v>
      </c>
      <c r="U412" s="2">
        <f>_xlfn.XLOOKUP(S412,统计表!D:D,统计表!V:V)</f>
        <v>0</v>
      </c>
      <c r="W412" s="2" t="str">
        <f t="shared" si="6"/>
        <v/>
      </c>
    </row>
    <row r="413" spans="1:23">
      <c r="A413" s="2" t="s">
        <v>1967</v>
      </c>
      <c r="B413" s="2" t="e">
        <f ca="1">_xlfn.XLOOKUP(A413,统计表!D:D,统计表!R:R)</f>
        <v>#NAME?</v>
      </c>
      <c r="C413" s="2" t="s">
        <v>4753</v>
      </c>
      <c r="E413" s="2">
        <f>_xlfn.XLOOKUP(D413,统计表!D:D,统计表!L:L)</f>
        <v>0</v>
      </c>
      <c r="F413" s="2" t="s">
        <v>4754</v>
      </c>
      <c r="H413" s="2" t="e">
        <f ca="1">_xlfn.XLOOKUP(G413,统计表!D:D,统计表!M:M)</f>
        <v>#NAME?</v>
      </c>
      <c r="I413" s="2" t="s">
        <v>4755</v>
      </c>
      <c r="J413" s="2" t="s">
        <v>4186</v>
      </c>
      <c r="K413" s="2">
        <f>_xlfn.XLOOKUP(J413,统计表!D:D,统计表!P:P)</f>
        <v>6310</v>
      </c>
      <c r="L413" s="2" t="s">
        <v>4756</v>
      </c>
      <c r="O413" s="2" t="s">
        <v>4760</v>
      </c>
      <c r="U413" s="2">
        <f>_xlfn.XLOOKUP(S413,统计表!D:D,统计表!V:V)</f>
        <v>0</v>
      </c>
      <c r="W413" s="2" t="str">
        <f t="shared" si="6"/>
        <v/>
      </c>
    </row>
    <row r="414" spans="1:23">
      <c r="A414" s="2" t="s">
        <v>1967</v>
      </c>
      <c r="B414" s="2" t="e">
        <f ca="1">_xlfn.XLOOKUP(A414,统计表!D:D,统计表!R:R)</f>
        <v>#NAME?</v>
      </c>
      <c r="C414" s="2" t="s">
        <v>4753</v>
      </c>
      <c r="E414" s="2">
        <f>_xlfn.XLOOKUP(D414,统计表!D:D,统计表!L:L)</f>
        <v>0</v>
      </c>
      <c r="F414" s="2" t="s">
        <v>4754</v>
      </c>
      <c r="H414" s="2" t="e">
        <f ca="1">_xlfn.XLOOKUP(G414,统计表!D:D,统计表!M:M)</f>
        <v>#NAME?</v>
      </c>
      <c r="I414" s="2" t="s">
        <v>4755</v>
      </c>
      <c r="J414" s="2" t="s">
        <v>4186</v>
      </c>
      <c r="K414" s="2">
        <f>_xlfn.XLOOKUP(J414,统计表!D:D,统计表!P:P)</f>
        <v>6310</v>
      </c>
      <c r="L414" s="2" t="s">
        <v>4756</v>
      </c>
      <c r="O414" s="2" t="s">
        <v>4760</v>
      </c>
      <c r="U414" s="2">
        <f>_xlfn.XLOOKUP(S414,统计表!D:D,统计表!V:V)</f>
        <v>0</v>
      </c>
      <c r="W414" s="2" t="str">
        <f t="shared" si="6"/>
        <v/>
      </c>
    </row>
    <row r="415" spans="1:23">
      <c r="A415" s="2" t="s">
        <v>1979</v>
      </c>
      <c r="B415" s="2" t="e">
        <f ca="1">_xlfn.XLOOKUP(A415,统计表!D:D,统计表!R:R)</f>
        <v>#NAME?</v>
      </c>
      <c r="C415" s="2" t="s">
        <v>4753</v>
      </c>
      <c r="E415" s="2">
        <f>_xlfn.XLOOKUP(D415,统计表!D:D,统计表!L:L)</f>
        <v>0</v>
      </c>
      <c r="F415" s="2" t="s">
        <v>4754</v>
      </c>
      <c r="H415" s="2" t="e">
        <f ca="1">_xlfn.XLOOKUP(G415,统计表!D:D,统计表!M:M)</f>
        <v>#NAME?</v>
      </c>
      <c r="I415" s="2" t="s">
        <v>4755</v>
      </c>
      <c r="J415" s="2" t="s">
        <v>4190</v>
      </c>
      <c r="K415" s="2">
        <f>_xlfn.XLOOKUP(J415,统计表!D:D,统计表!P:P)</f>
        <v>6490</v>
      </c>
      <c r="L415" s="2" t="s">
        <v>4756</v>
      </c>
      <c r="O415" s="2" t="s">
        <v>4760</v>
      </c>
      <c r="U415" s="2">
        <f>_xlfn.XLOOKUP(S415,统计表!D:D,统计表!V:V)</f>
        <v>0</v>
      </c>
      <c r="W415" s="2" t="str">
        <f t="shared" si="6"/>
        <v/>
      </c>
    </row>
    <row r="416" spans="1:23">
      <c r="A416" s="2" t="s">
        <v>1979</v>
      </c>
      <c r="B416" s="2" t="e">
        <f ca="1">_xlfn.XLOOKUP(A416,统计表!D:D,统计表!R:R)</f>
        <v>#NAME?</v>
      </c>
      <c r="C416" s="2" t="s">
        <v>4753</v>
      </c>
      <c r="E416" s="2">
        <f>_xlfn.XLOOKUP(D416,统计表!D:D,统计表!L:L)</f>
        <v>0</v>
      </c>
      <c r="F416" s="2" t="s">
        <v>4754</v>
      </c>
      <c r="H416" s="2" t="e">
        <f ca="1">_xlfn.XLOOKUP(G416,统计表!D:D,统计表!M:M)</f>
        <v>#NAME?</v>
      </c>
      <c r="I416" s="2" t="s">
        <v>4755</v>
      </c>
      <c r="J416" s="2" t="s">
        <v>4194</v>
      </c>
      <c r="K416" s="2">
        <f>_xlfn.XLOOKUP(J416,统计表!D:D,统计表!P:P)</f>
        <v>3245</v>
      </c>
      <c r="L416" s="2" t="s">
        <v>4756</v>
      </c>
      <c r="O416" s="2" t="s">
        <v>4760</v>
      </c>
      <c r="U416" s="2">
        <f>_xlfn.XLOOKUP(S416,统计表!D:D,统计表!V:V)</f>
        <v>0</v>
      </c>
      <c r="W416" s="2" t="str">
        <f t="shared" si="6"/>
        <v/>
      </c>
    </row>
    <row r="417" spans="1:23">
      <c r="A417" s="2" t="s">
        <v>1987</v>
      </c>
      <c r="B417" s="2" t="e">
        <f ca="1">_xlfn.XLOOKUP(A417,统计表!D:D,统计表!R:R)</f>
        <v>#NAME?</v>
      </c>
      <c r="C417" s="2" t="s">
        <v>4753</v>
      </c>
      <c r="E417" s="2">
        <f>_xlfn.XLOOKUP(D417,统计表!D:D,统计表!L:L)</f>
        <v>0</v>
      </c>
      <c r="F417" s="2" t="s">
        <v>4754</v>
      </c>
      <c r="H417" s="2" t="e">
        <f ca="1">_xlfn.XLOOKUP(G417,统计表!D:D,统计表!M:M)</f>
        <v>#NAME?</v>
      </c>
      <c r="I417" s="2" t="s">
        <v>4755</v>
      </c>
      <c r="J417" s="2" t="s">
        <v>4222</v>
      </c>
      <c r="K417" s="2">
        <f>_xlfn.XLOOKUP(J417,统计表!D:D,统计表!P:P)</f>
        <v>3245</v>
      </c>
      <c r="L417" s="2" t="s">
        <v>4756</v>
      </c>
      <c r="O417" s="2" t="s">
        <v>4760</v>
      </c>
      <c r="U417" s="2">
        <f>_xlfn.XLOOKUP(S417,统计表!D:D,统计表!V:V)</f>
        <v>0</v>
      </c>
      <c r="W417" s="2" t="str">
        <f t="shared" si="6"/>
        <v/>
      </c>
    </row>
    <row r="418" spans="1:23">
      <c r="A418" s="2" t="s">
        <v>1987</v>
      </c>
      <c r="B418" s="2" t="e">
        <f ca="1">_xlfn.XLOOKUP(A418,统计表!D:D,统计表!R:R)</f>
        <v>#NAME?</v>
      </c>
      <c r="C418" s="2" t="s">
        <v>4753</v>
      </c>
      <c r="E418" s="2">
        <f>_xlfn.XLOOKUP(D418,统计表!D:D,统计表!L:L)</f>
        <v>0</v>
      </c>
      <c r="F418" s="2" t="s">
        <v>4754</v>
      </c>
      <c r="H418" s="2" t="e">
        <f ca="1">_xlfn.XLOOKUP(G418,统计表!D:D,统计表!M:M)</f>
        <v>#NAME?</v>
      </c>
      <c r="I418" s="2" t="s">
        <v>4755</v>
      </c>
      <c r="J418" s="2" t="s">
        <v>4227</v>
      </c>
      <c r="K418" s="2">
        <f>_xlfn.XLOOKUP(J418,统计表!D:D,统计表!P:P)</f>
        <v>6490</v>
      </c>
      <c r="L418" s="2" t="s">
        <v>4756</v>
      </c>
      <c r="O418" s="2" t="s">
        <v>4760</v>
      </c>
      <c r="U418" s="2">
        <f>_xlfn.XLOOKUP(S418,统计表!D:D,统计表!V:V)</f>
        <v>0</v>
      </c>
      <c r="W418" s="2" t="str">
        <f t="shared" si="6"/>
        <v/>
      </c>
    </row>
    <row r="419" spans="1:23">
      <c r="A419" s="2" t="s">
        <v>1999</v>
      </c>
      <c r="B419" s="2" t="e">
        <f ca="1">_xlfn.XLOOKUP(A419,统计表!D:D,统计表!R:R)</f>
        <v>#NAME?</v>
      </c>
      <c r="C419" s="2" t="s">
        <v>4753</v>
      </c>
      <c r="E419" s="2">
        <f>_xlfn.XLOOKUP(D419,统计表!D:D,统计表!L:L)</f>
        <v>0</v>
      </c>
      <c r="F419" s="2" t="s">
        <v>4754</v>
      </c>
      <c r="H419" s="2" t="e">
        <f ca="1">_xlfn.XLOOKUP(G419,统计表!D:D,统计表!M:M)</f>
        <v>#NAME?</v>
      </c>
      <c r="I419" s="2" t="s">
        <v>4755</v>
      </c>
      <c r="J419" s="2" t="s">
        <v>4227</v>
      </c>
      <c r="K419" s="2">
        <f>_xlfn.XLOOKUP(J419,统计表!D:D,统计表!P:P)</f>
        <v>6490</v>
      </c>
      <c r="L419" s="2" t="s">
        <v>4756</v>
      </c>
      <c r="O419" s="2" t="s">
        <v>4760</v>
      </c>
      <c r="U419" s="2">
        <f>_xlfn.XLOOKUP(S419,统计表!D:D,统计表!V:V)</f>
        <v>0</v>
      </c>
      <c r="W419" s="2" t="str">
        <f t="shared" si="6"/>
        <v/>
      </c>
    </row>
    <row r="420" spans="1:23">
      <c r="A420" s="2" t="s">
        <v>2003</v>
      </c>
      <c r="B420" s="2" t="e">
        <f ca="1">_xlfn.XLOOKUP(A420,统计表!D:D,统计表!R:R)</f>
        <v>#NAME?</v>
      </c>
      <c r="C420" s="2" t="s">
        <v>4753</v>
      </c>
      <c r="E420" s="2">
        <f>_xlfn.XLOOKUP(D420,统计表!D:D,统计表!L:L)</f>
        <v>0</v>
      </c>
      <c r="F420" s="2" t="s">
        <v>4754</v>
      </c>
      <c r="H420" s="2" t="e">
        <f ca="1">_xlfn.XLOOKUP(G420,统计表!D:D,统计表!M:M)</f>
        <v>#NAME?</v>
      </c>
      <c r="I420" s="2" t="s">
        <v>4755</v>
      </c>
      <c r="J420" s="2" t="s">
        <v>4307</v>
      </c>
      <c r="K420" s="2">
        <f>_xlfn.XLOOKUP(J420,统计表!D:D,统计表!P:P)</f>
        <v>4335</v>
      </c>
      <c r="L420" s="2" t="s">
        <v>4756</v>
      </c>
      <c r="O420" s="2" t="s">
        <v>4760</v>
      </c>
      <c r="U420" s="2">
        <f>_xlfn.XLOOKUP(S420,统计表!D:D,统计表!V:V)</f>
        <v>0</v>
      </c>
      <c r="W420" s="2" t="str">
        <f t="shared" si="6"/>
        <v/>
      </c>
    </row>
    <row r="421" spans="1:23">
      <c r="A421" s="2" t="s">
        <v>2003</v>
      </c>
      <c r="B421" s="2" t="e">
        <f ca="1">_xlfn.XLOOKUP(A421,统计表!D:D,统计表!R:R)</f>
        <v>#NAME?</v>
      </c>
      <c r="C421" s="2" t="s">
        <v>4753</v>
      </c>
      <c r="E421" s="2">
        <f>_xlfn.XLOOKUP(D421,统计表!D:D,统计表!L:L)</f>
        <v>0</v>
      </c>
      <c r="F421" s="2" t="s">
        <v>4754</v>
      </c>
      <c r="H421" s="2" t="e">
        <f ca="1">_xlfn.XLOOKUP(G421,统计表!D:D,统计表!M:M)</f>
        <v>#NAME?</v>
      </c>
      <c r="I421" s="2" t="s">
        <v>4755</v>
      </c>
      <c r="J421" s="2" t="s">
        <v>4328</v>
      </c>
      <c r="K421" s="2">
        <f>_xlfn.XLOOKUP(J421,统计表!D:D,统计表!P:P)</f>
        <v>3245</v>
      </c>
      <c r="L421" s="2" t="s">
        <v>4756</v>
      </c>
      <c r="O421" s="2" t="s">
        <v>4760</v>
      </c>
      <c r="U421" s="2">
        <f>_xlfn.XLOOKUP(S421,统计表!D:D,统计表!V:V)</f>
        <v>0</v>
      </c>
      <c r="W421" s="2" t="str">
        <f t="shared" si="6"/>
        <v/>
      </c>
    </row>
    <row r="422" spans="1:23">
      <c r="A422" s="2" t="s">
        <v>2007</v>
      </c>
      <c r="B422" s="2" t="e">
        <f ca="1">_xlfn.XLOOKUP(A422,统计表!D:D,统计表!R:R)</f>
        <v>#NAME?</v>
      </c>
      <c r="C422" s="2" t="s">
        <v>4753</v>
      </c>
      <c r="E422" s="2">
        <f>_xlfn.XLOOKUP(D422,统计表!D:D,统计表!L:L)</f>
        <v>0</v>
      </c>
      <c r="F422" s="2" t="s">
        <v>4754</v>
      </c>
      <c r="H422" s="2" t="e">
        <f ca="1">_xlfn.XLOOKUP(G422,统计表!D:D,统计表!M:M)</f>
        <v>#NAME?</v>
      </c>
      <c r="I422" s="2" t="s">
        <v>4755</v>
      </c>
      <c r="J422" s="2" t="s">
        <v>4341</v>
      </c>
      <c r="K422" s="2">
        <f>_xlfn.XLOOKUP(J422,统计表!D:D,统计表!P:P)</f>
        <v>3245</v>
      </c>
      <c r="L422" s="2" t="s">
        <v>4756</v>
      </c>
      <c r="O422" s="2" t="s">
        <v>4760</v>
      </c>
      <c r="U422" s="2">
        <f>_xlfn.XLOOKUP(S422,统计表!D:D,统计表!V:V)</f>
        <v>0</v>
      </c>
      <c r="W422" s="2" t="str">
        <f t="shared" si="6"/>
        <v/>
      </c>
    </row>
    <row r="423" spans="1:23">
      <c r="A423" s="2" t="s">
        <v>2007</v>
      </c>
      <c r="B423" s="2" t="e">
        <f ca="1">_xlfn.XLOOKUP(A423,统计表!D:D,统计表!R:R)</f>
        <v>#NAME?</v>
      </c>
      <c r="C423" s="2" t="s">
        <v>4753</v>
      </c>
      <c r="E423" s="2">
        <f>_xlfn.XLOOKUP(D423,统计表!D:D,统计表!L:L)</f>
        <v>0</v>
      </c>
      <c r="F423" s="2" t="s">
        <v>4754</v>
      </c>
      <c r="H423" s="2" t="e">
        <f ca="1">_xlfn.XLOOKUP(G423,统计表!D:D,统计表!M:M)</f>
        <v>#NAME?</v>
      </c>
      <c r="I423" s="2" t="s">
        <v>4755</v>
      </c>
      <c r="J423" s="2" t="s">
        <v>4353</v>
      </c>
      <c r="K423" s="2">
        <f>_xlfn.XLOOKUP(J423,统计表!D:D,统计表!P:P)</f>
        <v>10005</v>
      </c>
      <c r="L423" s="2" t="s">
        <v>4756</v>
      </c>
      <c r="O423" s="2" t="s">
        <v>4760</v>
      </c>
      <c r="U423" s="2">
        <f>_xlfn.XLOOKUP(S423,统计表!D:D,统计表!V:V)</f>
        <v>0</v>
      </c>
      <c r="W423" s="2" t="str">
        <f t="shared" si="6"/>
        <v/>
      </c>
    </row>
    <row r="424" spans="1:23">
      <c r="A424" s="2" t="s">
        <v>2011</v>
      </c>
      <c r="B424" s="2" t="e">
        <f ca="1">_xlfn.XLOOKUP(A424,统计表!D:D,统计表!R:R)</f>
        <v>#NAME?</v>
      </c>
      <c r="C424" s="2" t="s">
        <v>4753</v>
      </c>
      <c r="E424" s="2">
        <f>_xlfn.XLOOKUP(D424,统计表!D:D,统计表!L:L)</f>
        <v>0</v>
      </c>
      <c r="F424" s="2" t="s">
        <v>4754</v>
      </c>
      <c r="H424" s="2" t="e">
        <f ca="1">_xlfn.XLOOKUP(G424,统计表!D:D,统计表!M:M)</f>
        <v>#NAME?</v>
      </c>
      <c r="I424" s="2" t="s">
        <v>4755</v>
      </c>
      <c r="J424" s="2" t="s">
        <v>4353</v>
      </c>
      <c r="K424" s="2">
        <f>_xlfn.XLOOKUP(J424,统计表!D:D,统计表!P:P)</f>
        <v>10005</v>
      </c>
      <c r="L424" s="2" t="s">
        <v>4756</v>
      </c>
      <c r="O424" s="2" t="s">
        <v>4760</v>
      </c>
      <c r="U424" s="2">
        <f>_xlfn.XLOOKUP(S424,统计表!D:D,统计表!V:V)</f>
        <v>0</v>
      </c>
      <c r="W424" s="2" t="str">
        <f t="shared" si="6"/>
        <v/>
      </c>
    </row>
    <row r="425" spans="1:23">
      <c r="A425" s="2" t="s">
        <v>2011</v>
      </c>
      <c r="B425" s="2" t="e">
        <f ca="1">_xlfn.XLOOKUP(A425,统计表!D:D,统计表!R:R)</f>
        <v>#NAME?</v>
      </c>
      <c r="C425" s="2" t="s">
        <v>4753</v>
      </c>
      <c r="E425" s="2">
        <f>_xlfn.XLOOKUP(D425,统计表!D:D,统计表!L:L)</f>
        <v>0</v>
      </c>
      <c r="F425" s="2" t="s">
        <v>4754</v>
      </c>
      <c r="H425" s="2" t="e">
        <f ca="1">_xlfn.XLOOKUP(G425,统计表!D:D,统计表!M:M)</f>
        <v>#NAME?</v>
      </c>
      <c r="I425" s="2" t="s">
        <v>4755</v>
      </c>
      <c r="J425" s="2" t="s">
        <v>4353</v>
      </c>
      <c r="K425" s="2">
        <f>_xlfn.XLOOKUP(J425,统计表!D:D,统计表!P:P)</f>
        <v>10005</v>
      </c>
      <c r="L425" s="2" t="s">
        <v>4756</v>
      </c>
      <c r="O425" s="2" t="s">
        <v>4760</v>
      </c>
      <c r="U425" s="2">
        <f>_xlfn.XLOOKUP(S425,统计表!D:D,统计表!V:V)</f>
        <v>0</v>
      </c>
      <c r="W425" s="2" t="str">
        <f t="shared" si="6"/>
        <v/>
      </c>
    </row>
    <row r="426" spans="1:23">
      <c r="A426" s="2" t="s">
        <v>2015</v>
      </c>
      <c r="B426" s="2" t="e">
        <f ca="1">_xlfn.XLOOKUP(A426,统计表!D:D,统计表!R:R)</f>
        <v>#NAME?</v>
      </c>
      <c r="C426" s="2" t="s">
        <v>4753</v>
      </c>
      <c r="E426" s="2">
        <f>_xlfn.XLOOKUP(D426,统计表!D:D,统计表!L:L)</f>
        <v>0</v>
      </c>
      <c r="F426" s="2" t="s">
        <v>4754</v>
      </c>
      <c r="H426" s="2" t="e">
        <f ca="1">_xlfn.XLOOKUP(G426,统计表!D:D,统计表!M:M)</f>
        <v>#NAME?</v>
      </c>
      <c r="I426" s="2" t="s">
        <v>4755</v>
      </c>
      <c r="J426" s="2" t="s">
        <v>4390</v>
      </c>
      <c r="K426" s="2">
        <f>_xlfn.XLOOKUP(J426,统计表!D:D,统计表!P:P)</f>
        <v>4295</v>
      </c>
      <c r="L426" s="2" t="s">
        <v>4756</v>
      </c>
      <c r="O426" s="2" t="s">
        <v>4760</v>
      </c>
      <c r="U426" s="2">
        <f>_xlfn.XLOOKUP(S426,统计表!D:D,统计表!V:V)</f>
        <v>0</v>
      </c>
      <c r="W426" s="2" t="str">
        <f t="shared" si="6"/>
        <v/>
      </c>
    </row>
    <row r="427" spans="1:23">
      <c r="A427" s="2" t="s">
        <v>2019</v>
      </c>
      <c r="B427" s="2" t="e">
        <f ca="1">_xlfn.XLOOKUP(A427,统计表!D:D,统计表!R:R)</f>
        <v>#NAME?</v>
      </c>
      <c r="C427" s="2" t="s">
        <v>4753</v>
      </c>
      <c r="E427" s="2">
        <f>_xlfn.XLOOKUP(D427,统计表!D:D,统计表!L:L)</f>
        <v>0</v>
      </c>
      <c r="F427" s="2" t="s">
        <v>4754</v>
      </c>
      <c r="H427" s="2" t="e">
        <f ca="1">_xlfn.XLOOKUP(G427,统计表!D:D,统计表!M:M)</f>
        <v>#NAME?</v>
      </c>
      <c r="I427" s="2" t="s">
        <v>4755</v>
      </c>
      <c r="J427" s="2" t="s">
        <v>4411</v>
      </c>
      <c r="K427" s="2">
        <f>_xlfn.XLOOKUP(J427,统计表!D:D,统计表!P:P)</f>
        <v>5295</v>
      </c>
      <c r="L427" s="2" t="s">
        <v>4756</v>
      </c>
      <c r="O427" s="2" t="s">
        <v>4760</v>
      </c>
      <c r="U427" s="2">
        <f>_xlfn.XLOOKUP(S427,统计表!D:D,统计表!V:V)</f>
        <v>0</v>
      </c>
      <c r="W427" s="2" t="str">
        <f t="shared" si="6"/>
        <v/>
      </c>
    </row>
    <row r="428" spans="1:23">
      <c r="A428" s="2" t="s">
        <v>2023</v>
      </c>
      <c r="B428" s="2" t="e">
        <f ca="1">_xlfn.XLOOKUP(A428,统计表!D:D,统计表!R:R)</f>
        <v>#NAME?</v>
      </c>
      <c r="C428" s="2" t="s">
        <v>4753</v>
      </c>
      <c r="E428" s="2">
        <f>_xlfn.XLOOKUP(D428,统计表!D:D,统计表!L:L)</f>
        <v>0</v>
      </c>
      <c r="F428" s="2" t="s">
        <v>4754</v>
      </c>
      <c r="H428" s="2" t="e">
        <f ca="1">_xlfn.XLOOKUP(G428,统计表!D:D,统计表!M:M)</f>
        <v>#NAME?</v>
      </c>
      <c r="I428" s="2" t="s">
        <v>4755</v>
      </c>
      <c r="J428" s="2" t="s">
        <v>4423</v>
      </c>
      <c r="K428" s="2">
        <f>_xlfn.XLOOKUP(J428,统计表!D:D,统计表!P:P)</f>
        <v>4295</v>
      </c>
      <c r="L428" s="2" t="s">
        <v>4756</v>
      </c>
      <c r="O428" s="2" t="s">
        <v>4760</v>
      </c>
      <c r="U428" s="2">
        <f>_xlfn.XLOOKUP(S428,统计表!D:D,统计表!V:V)</f>
        <v>0</v>
      </c>
      <c r="W428" s="2" t="str">
        <f t="shared" si="6"/>
        <v/>
      </c>
    </row>
    <row r="429" spans="1:23">
      <c r="A429" s="2" t="s">
        <v>2023</v>
      </c>
      <c r="B429" s="2" t="e">
        <f ca="1">_xlfn.XLOOKUP(A429,统计表!D:D,统计表!R:R)</f>
        <v>#NAME?</v>
      </c>
      <c r="C429" s="2" t="s">
        <v>4753</v>
      </c>
      <c r="E429" s="2">
        <f>_xlfn.XLOOKUP(D429,统计表!D:D,统计表!L:L)</f>
        <v>0</v>
      </c>
      <c r="F429" s="2" t="s">
        <v>4754</v>
      </c>
      <c r="H429" s="2" t="e">
        <f ca="1">_xlfn.XLOOKUP(G429,统计表!D:D,统计表!M:M)</f>
        <v>#NAME?</v>
      </c>
      <c r="I429" s="2" t="s">
        <v>4755</v>
      </c>
      <c r="J429" s="2" t="s">
        <v>4427</v>
      </c>
      <c r="K429" s="2">
        <f>_xlfn.XLOOKUP(J429,统计表!D:D,统计表!P:P)</f>
        <v>2495</v>
      </c>
      <c r="L429" s="2" t="s">
        <v>4756</v>
      </c>
      <c r="O429" s="2" t="s">
        <v>4760</v>
      </c>
      <c r="U429" s="2">
        <f>_xlfn.XLOOKUP(S429,统计表!D:D,统计表!V:V)</f>
        <v>0</v>
      </c>
      <c r="W429" s="2" t="str">
        <f t="shared" si="6"/>
        <v/>
      </c>
    </row>
    <row r="430" spans="1:23">
      <c r="A430" s="2" t="s">
        <v>2031</v>
      </c>
      <c r="B430" s="2" t="e">
        <f ca="1">_xlfn.XLOOKUP(A430,统计表!D:D,统计表!R:R)</f>
        <v>#NAME?</v>
      </c>
      <c r="C430" s="2" t="s">
        <v>4753</v>
      </c>
      <c r="E430" s="2">
        <f>_xlfn.XLOOKUP(D430,统计表!D:D,统计表!L:L)</f>
        <v>0</v>
      </c>
      <c r="F430" s="2" t="s">
        <v>4754</v>
      </c>
      <c r="H430" s="2" t="e">
        <f ca="1">_xlfn.XLOOKUP(G430,统计表!D:D,统计表!M:M)</f>
        <v>#NAME?</v>
      </c>
      <c r="I430" s="2" t="s">
        <v>4755</v>
      </c>
      <c r="J430" s="2" t="s">
        <v>4453</v>
      </c>
      <c r="K430" s="2">
        <f>_xlfn.XLOOKUP(J430,统计表!D:D,统计表!P:P)</f>
        <v>4200</v>
      </c>
      <c r="L430" s="2" t="s">
        <v>4756</v>
      </c>
      <c r="O430" s="2" t="s">
        <v>4760</v>
      </c>
      <c r="U430" s="2">
        <f>_xlfn.XLOOKUP(S430,统计表!D:D,统计表!V:V)</f>
        <v>0</v>
      </c>
      <c r="W430" s="2" t="str">
        <f t="shared" si="6"/>
        <v/>
      </c>
    </row>
    <row r="431" spans="1:23">
      <c r="A431" s="2" t="s">
        <v>2031</v>
      </c>
      <c r="B431" s="2" t="e">
        <f ca="1">_xlfn.XLOOKUP(A431,统计表!D:D,统计表!R:R)</f>
        <v>#NAME?</v>
      </c>
      <c r="C431" s="2" t="s">
        <v>4753</v>
      </c>
      <c r="E431" s="2">
        <f>_xlfn.XLOOKUP(D431,统计表!D:D,统计表!L:L)</f>
        <v>0</v>
      </c>
      <c r="F431" s="2" t="s">
        <v>4754</v>
      </c>
      <c r="H431" s="2" t="e">
        <f ca="1">_xlfn.XLOOKUP(G431,统计表!D:D,统计表!M:M)</f>
        <v>#NAME?</v>
      </c>
      <c r="I431" s="2" t="s">
        <v>4755</v>
      </c>
      <c r="J431" s="2" t="s">
        <v>4465</v>
      </c>
      <c r="K431" s="2">
        <f>_xlfn.XLOOKUP(J431,统计表!D:D,统计表!P:P)</f>
        <v>4200</v>
      </c>
      <c r="L431" s="2" t="s">
        <v>4756</v>
      </c>
      <c r="O431" s="2" t="s">
        <v>4760</v>
      </c>
      <c r="U431" s="2">
        <f>_xlfn.XLOOKUP(S431,统计表!D:D,统计表!V:V)</f>
        <v>0</v>
      </c>
      <c r="W431" s="2" t="str">
        <f t="shared" si="6"/>
        <v/>
      </c>
    </row>
    <row r="432" spans="1:23">
      <c r="A432" s="2" t="s">
        <v>2039</v>
      </c>
      <c r="B432" s="2" t="e">
        <f ca="1">_xlfn.XLOOKUP(A432,统计表!D:D,统计表!R:R)</f>
        <v>#NAME?</v>
      </c>
      <c r="C432" s="2" t="s">
        <v>4753</v>
      </c>
      <c r="E432" s="2">
        <f>_xlfn.XLOOKUP(D432,统计表!D:D,统计表!L:L)</f>
        <v>0</v>
      </c>
      <c r="F432" s="2" t="s">
        <v>4754</v>
      </c>
      <c r="H432" s="2" t="e">
        <f ca="1">_xlfn.XLOOKUP(G432,统计表!D:D,统计表!M:M)</f>
        <v>#NAME?</v>
      </c>
      <c r="I432" s="2" t="s">
        <v>4755</v>
      </c>
      <c r="J432" s="2" t="s">
        <v>4469</v>
      </c>
      <c r="K432" s="2">
        <f>_xlfn.XLOOKUP(J432,统计表!D:D,统计表!P:P)</f>
        <v>4200</v>
      </c>
      <c r="L432" s="2" t="s">
        <v>4756</v>
      </c>
      <c r="O432" s="2" t="s">
        <v>4760</v>
      </c>
      <c r="U432" s="2">
        <f>_xlfn.XLOOKUP(S432,统计表!D:D,统计表!V:V)</f>
        <v>0</v>
      </c>
      <c r="W432" s="2" t="str">
        <f t="shared" si="6"/>
        <v/>
      </c>
    </row>
    <row r="433" spans="1:23">
      <c r="A433" s="2" t="s">
        <v>2039</v>
      </c>
      <c r="B433" s="2" t="e">
        <f ca="1">_xlfn.XLOOKUP(A433,统计表!D:D,统计表!R:R)</f>
        <v>#NAME?</v>
      </c>
      <c r="C433" s="2" t="s">
        <v>4753</v>
      </c>
      <c r="E433" s="2">
        <f>_xlfn.XLOOKUP(D433,统计表!D:D,统计表!L:L)</f>
        <v>0</v>
      </c>
      <c r="F433" s="2" t="s">
        <v>4754</v>
      </c>
      <c r="H433" s="2" t="e">
        <f ca="1">_xlfn.XLOOKUP(G433,统计表!D:D,统计表!M:M)</f>
        <v>#NAME?</v>
      </c>
      <c r="I433" s="2" t="s">
        <v>4755</v>
      </c>
      <c r="J433" s="2" t="s">
        <v>4499</v>
      </c>
      <c r="K433" s="2">
        <f>_xlfn.XLOOKUP(J433,统计表!D:D,统计表!P:P)</f>
        <v>8400</v>
      </c>
      <c r="L433" s="2" t="s">
        <v>4756</v>
      </c>
      <c r="O433" s="2" t="s">
        <v>4760</v>
      </c>
      <c r="U433" s="2">
        <f>_xlfn.XLOOKUP(S433,统计表!D:D,统计表!V:V)</f>
        <v>0</v>
      </c>
      <c r="W433" s="2" t="str">
        <f t="shared" si="6"/>
        <v/>
      </c>
    </row>
    <row r="434" spans="1:23">
      <c r="A434" s="2" t="s">
        <v>2050</v>
      </c>
      <c r="B434" s="2" t="e">
        <f ca="1">_xlfn.XLOOKUP(A434,统计表!D:D,统计表!R:R)</f>
        <v>#NAME?</v>
      </c>
      <c r="C434" s="2" t="s">
        <v>4753</v>
      </c>
      <c r="E434" s="2">
        <f>_xlfn.XLOOKUP(D434,统计表!D:D,统计表!L:L)</f>
        <v>0</v>
      </c>
      <c r="F434" s="2" t="s">
        <v>4754</v>
      </c>
      <c r="H434" s="2" t="e">
        <f ca="1">_xlfn.XLOOKUP(G434,统计表!D:D,统计表!M:M)</f>
        <v>#NAME?</v>
      </c>
      <c r="I434" s="2" t="s">
        <v>4755</v>
      </c>
      <c r="J434" s="2" t="s">
        <v>4499</v>
      </c>
      <c r="K434" s="2">
        <f>_xlfn.XLOOKUP(J434,统计表!D:D,统计表!P:P)</f>
        <v>8400</v>
      </c>
      <c r="L434" s="2" t="s">
        <v>4756</v>
      </c>
      <c r="O434" s="2" t="s">
        <v>4760</v>
      </c>
      <c r="U434" s="2">
        <f>_xlfn.XLOOKUP(S434,统计表!D:D,统计表!V:V)</f>
        <v>0</v>
      </c>
      <c r="W434" s="2" t="str">
        <f t="shared" si="6"/>
        <v/>
      </c>
    </row>
    <row r="435" spans="1:23">
      <c r="A435" s="2" t="s">
        <v>2050</v>
      </c>
      <c r="B435" s="2" t="e">
        <f ca="1">_xlfn.XLOOKUP(A435,统计表!D:D,统计表!R:R)</f>
        <v>#NAME?</v>
      </c>
      <c r="C435" s="2" t="s">
        <v>4753</v>
      </c>
      <c r="E435" s="2">
        <f>_xlfn.XLOOKUP(D435,统计表!D:D,统计表!L:L)</f>
        <v>0</v>
      </c>
      <c r="F435" s="2" t="s">
        <v>4754</v>
      </c>
      <c r="H435" s="2" t="e">
        <f ca="1">_xlfn.XLOOKUP(G435,统计表!D:D,统计表!M:M)</f>
        <v>#NAME?</v>
      </c>
      <c r="I435" s="2" t="s">
        <v>4755</v>
      </c>
      <c r="J435" s="2" t="s">
        <v>4507</v>
      </c>
      <c r="K435" s="2">
        <f>_xlfn.XLOOKUP(J435,统计表!D:D,统计表!P:P)</f>
        <v>4200</v>
      </c>
      <c r="L435" s="2" t="s">
        <v>4756</v>
      </c>
      <c r="O435" s="2" t="s">
        <v>4760</v>
      </c>
      <c r="U435" s="2">
        <f>_xlfn.XLOOKUP(S435,统计表!D:D,统计表!V:V)</f>
        <v>0</v>
      </c>
      <c r="W435" s="2" t="str">
        <f t="shared" si="6"/>
        <v/>
      </c>
    </row>
    <row r="436" spans="1:23">
      <c r="A436" s="2" t="s">
        <v>2055</v>
      </c>
      <c r="B436" s="2" t="e">
        <f ca="1">_xlfn.XLOOKUP(A436,统计表!D:D,统计表!R:R)</f>
        <v>#NAME?</v>
      </c>
      <c r="C436" s="2" t="s">
        <v>4753</v>
      </c>
      <c r="E436" s="2">
        <f>_xlfn.XLOOKUP(D436,统计表!D:D,统计表!L:L)</f>
        <v>0</v>
      </c>
      <c r="F436" s="2" t="s">
        <v>4754</v>
      </c>
      <c r="H436" s="2" t="e">
        <f ca="1">_xlfn.XLOOKUP(G436,统计表!D:D,统计表!M:M)</f>
        <v>#NAME?</v>
      </c>
      <c r="I436" s="2" t="s">
        <v>4755</v>
      </c>
      <c r="J436" s="2" t="s">
        <v>4511</v>
      </c>
      <c r="K436" s="2">
        <f>_xlfn.XLOOKUP(J436,统计表!D:D,统计表!P:P)</f>
        <v>4200</v>
      </c>
      <c r="L436" s="2" t="s">
        <v>4756</v>
      </c>
      <c r="O436" s="2" t="s">
        <v>4760</v>
      </c>
      <c r="U436" s="2">
        <f>_xlfn.XLOOKUP(S436,统计表!D:D,统计表!V:V)</f>
        <v>0</v>
      </c>
      <c r="W436" s="2" t="str">
        <f t="shared" si="6"/>
        <v/>
      </c>
    </row>
    <row r="437" spans="1:23">
      <c r="A437" s="2" t="s">
        <v>2064</v>
      </c>
      <c r="B437" s="2" t="e">
        <f ca="1">_xlfn.XLOOKUP(A437,统计表!D:D,统计表!R:R)</f>
        <v>#NAME?</v>
      </c>
      <c r="C437" s="2" t="s">
        <v>4753</v>
      </c>
      <c r="E437" s="2">
        <f>_xlfn.XLOOKUP(D437,统计表!D:D,统计表!L:L)</f>
        <v>0</v>
      </c>
      <c r="F437" s="2" t="s">
        <v>4754</v>
      </c>
      <c r="H437" s="2" t="e">
        <f ca="1">_xlfn.XLOOKUP(G437,统计表!D:D,统计表!M:M)</f>
        <v>#NAME?</v>
      </c>
      <c r="I437" s="2" t="s">
        <v>4755</v>
      </c>
      <c r="J437" s="2" t="s">
        <v>4515</v>
      </c>
      <c r="K437" s="2">
        <f>_xlfn.XLOOKUP(J437,统计表!D:D,统计表!P:P)</f>
        <v>4200</v>
      </c>
      <c r="L437" s="2" t="s">
        <v>4756</v>
      </c>
      <c r="O437" s="2" t="s">
        <v>4760</v>
      </c>
      <c r="U437" s="2">
        <f>_xlfn.XLOOKUP(S437,统计表!D:D,统计表!V:V)</f>
        <v>0</v>
      </c>
      <c r="W437" s="2" t="str">
        <f t="shared" si="6"/>
        <v/>
      </c>
    </row>
    <row r="438" spans="1:23">
      <c r="A438" s="2" t="s">
        <v>2064</v>
      </c>
      <c r="B438" s="2" t="e">
        <f ca="1">_xlfn.XLOOKUP(A438,统计表!D:D,统计表!R:R)</f>
        <v>#NAME?</v>
      </c>
      <c r="C438" s="2" t="s">
        <v>4753</v>
      </c>
      <c r="E438" s="2">
        <f>_xlfn.XLOOKUP(D438,统计表!D:D,统计表!L:L)</f>
        <v>0</v>
      </c>
      <c r="F438" s="2" t="s">
        <v>4754</v>
      </c>
      <c r="H438" s="2" t="e">
        <f ca="1">_xlfn.XLOOKUP(G438,统计表!D:D,统计表!M:M)</f>
        <v>#NAME?</v>
      </c>
      <c r="I438" s="2" t="s">
        <v>4755</v>
      </c>
      <c r="J438" s="2" t="s">
        <v>4526</v>
      </c>
      <c r="K438" s="2">
        <f>_xlfn.XLOOKUP(J438,统计表!D:D,统计表!P:P)</f>
        <v>4200</v>
      </c>
      <c r="L438" s="2" t="s">
        <v>4756</v>
      </c>
      <c r="O438" s="2" t="s">
        <v>4760</v>
      </c>
      <c r="U438" s="2">
        <f>_xlfn.XLOOKUP(S438,统计表!D:D,统计表!V:V)</f>
        <v>0</v>
      </c>
      <c r="W438" s="2" t="str">
        <f t="shared" si="6"/>
        <v/>
      </c>
    </row>
    <row r="439" spans="1:23">
      <c r="A439" s="2" t="s">
        <v>2064</v>
      </c>
      <c r="B439" s="2" t="e">
        <f ca="1">_xlfn.XLOOKUP(A439,统计表!D:D,统计表!R:R)</f>
        <v>#NAME?</v>
      </c>
      <c r="C439" s="2" t="s">
        <v>4753</v>
      </c>
      <c r="E439" s="2">
        <f>_xlfn.XLOOKUP(D439,统计表!D:D,统计表!L:L)</f>
        <v>0</v>
      </c>
      <c r="F439" s="2" t="s">
        <v>4754</v>
      </c>
      <c r="H439" s="2" t="e">
        <f ca="1">_xlfn.XLOOKUP(G439,统计表!D:D,统计表!M:M)</f>
        <v>#NAME?</v>
      </c>
      <c r="I439" s="2" t="s">
        <v>4755</v>
      </c>
      <c r="J439" s="2" t="s">
        <v>4538</v>
      </c>
      <c r="K439" s="2">
        <f>_xlfn.XLOOKUP(J439,统计表!D:D,统计表!P:P)</f>
        <v>4200</v>
      </c>
      <c r="L439" s="2" t="s">
        <v>4756</v>
      </c>
      <c r="O439" s="2" t="s">
        <v>4760</v>
      </c>
      <c r="U439" s="2">
        <f>_xlfn.XLOOKUP(S439,统计表!D:D,统计表!V:V)</f>
        <v>0</v>
      </c>
      <c r="W439" s="2" t="str">
        <f t="shared" si="6"/>
        <v/>
      </c>
    </row>
    <row r="440" spans="1:23">
      <c r="A440" s="2" t="s">
        <v>2068</v>
      </c>
      <c r="B440" s="2" t="e">
        <f ca="1">_xlfn.XLOOKUP(A440,统计表!D:D,统计表!R:R)</f>
        <v>#NAME?</v>
      </c>
      <c r="C440" s="2" t="s">
        <v>4753</v>
      </c>
      <c r="E440" s="2">
        <f>_xlfn.XLOOKUP(D440,统计表!D:D,统计表!L:L)</f>
        <v>0</v>
      </c>
      <c r="F440" s="2" t="s">
        <v>4754</v>
      </c>
      <c r="H440" s="2" t="e">
        <f ca="1">_xlfn.XLOOKUP(G440,统计表!D:D,统计表!M:M)</f>
        <v>#NAME?</v>
      </c>
      <c r="I440" s="2" t="s">
        <v>4755</v>
      </c>
      <c r="J440" s="2" t="s">
        <v>4542</v>
      </c>
      <c r="K440" s="2">
        <f>_xlfn.XLOOKUP(J440,统计表!D:D,统计表!P:P)</f>
        <v>4200</v>
      </c>
      <c r="L440" s="2" t="s">
        <v>4756</v>
      </c>
      <c r="O440" s="2" t="s">
        <v>4760</v>
      </c>
      <c r="U440" s="2">
        <f>_xlfn.XLOOKUP(S440,统计表!D:D,统计表!V:V)</f>
        <v>0</v>
      </c>
      <c r="W440" s="2" t="str">
        <f t="shared" si="6"/>
        <v/>
      </c>
    </row>
    <row r="441" spans="1:23">
      <c r="A441" s="2" t="s">
        <v>2076</v>
      </c>
      <c r="B441" s="2" t="e">
        <f ca="1">_xlfn.XLOOKUP(A441,统计表!D:D,统计表!R:R)</f>
        <v>#NAME?</v>
      </c>
      <c r="C441" s="2" t="s">
        <v>4753</v>
      </c>
      <c r="E441" s="2">
        <f>_xlfn.XLOOKUP(D441,统计表!D:D,统计表!L:L)</f>
        <v>0</v>
      </c>
      <c r="F441" s="2" t="s">
        <v>4754</v>
      </c>
      <c r="H441" s="2" t="e">
        <f ca="1">_xlfn.XLOOKUP(G441,统计表!D:D,统计表!M:M)</f>
        <v>#NAME?</v>
      </c>
      <c r="I441" s="2" t="s">
        <v>4755</v>
      </c>
      <c r="J441" s="2" t="s">
        <v>4542</v>
      </c>
      <c r="K441" s="2">
        <f>_xlfn.XLOOKUP(J441,统计表!D:D,统计表!P:P)</f>
        <v>4200</v>
      </c>
      <c r="L441" s="2" t="s">
        <v>4756</v>
      </c>
      <c r="O441" s="2" t="s">
        <v>4760</v>
      </c>
      <c r="U441" s="2">
        <f>_xlfn.XLOOKUP(S441,统计表!D:D,统计表!V:V)</f>
        <v>0</v>
      </c>
      <c r="W441" s="2" t="str">
        <f t="shared" si="6"/>
        <v/>
      </c>
    </row>
    <row r="442" spans="1:23">
      <c r="A442" s="2" t="s">
        <v>2080</v>
      </c>
      <c r="B442" s="2" t="e">
        <f ca="1">_xlfn.XLOOKUP(A442,统计表!D:D,统计表!R:R)</f>
        <v>#NAME?</v>
      </c>
      <c r="C442" s="2" t="s">
        <v>4753</v>
      </c>
      <c r="E442" s="2">
        <f>_xlfn.XLOOKUP(D442,统计表!D:D,统计表!L:L)</f>
        <v>0</v>
      </c>
      <c r="F442" s="2" t="s">
        <v>4754</v>
      </c>
      <c r="H442" s="2" t="e">
        <f ca="1">_xlfn.XLOOKUP(G442,统计表!D:D,统计表!M:M)</f>
        <v>#NAME?</v>
      </c>
      <c r="I442" s="2" t="s">
        <v>4755</v>
      </c>
      <c r="J442" s="2" t="s">
        <v>4547</v>
      </c>
      <c r="K442" s="2">
        <f>_xlfn.XLOOKUP(J442,统计表!D:D,统计表!P:P)</f>
        <v>4200</v>
      </c>
      <c r="L442" s="2" t="s">
        <v>4756</v>
      </c>
      <c r="O442" s="2" t="s">
        <v>4760</v>
      </c>
      <c r="U442" s="2">
        <f>_xlfn.XLOOKUP(S442,统计表!D:D,统计表!V:V)</f>
        <v>0</v>
      </c>
      <c r="W442" s="2" t="str">
        <f t="shared" si="6"/>
        <v/>
      </c>
    </row>
    <row r="443" spans="1:23">
      <c r="A443" s="2" t="s">
        <v>2084</v>
      </c>
      <c r="B443" s="2" t="e">
        <f ca="1">_xlfn.XLOOKUP(A443,统计表!D:D,统计表!R:R)</f>
        <v>#NAME?</v>
      </c>
      <c r="C443" s="2" t="s">
        <v>4753</v>
      </c>
      <c r="E443" s="2">
        <f>_xlfn.XLOOKUP(D443,统计表!D:D,统计表!L:L)</f>
        <v>0</v>
      </c>
      <c r="F443" s="2" t="s">
        <v>4754</v>
      </c>
      <c r="H443" s="2" t="e">
        <f ca="1">_xlfn.XLOOKUP(G443,统计表!D:D,统计表!M:M)</f>
        <v>#NAME?</v>
      </c>
      <c r="I443" s="2" t="s">
        <v>4755</v>
      </c>
      <c r="J443" s="2" t="s">
        <v>4561</v>
      </c>
      <c r="K443" s="2">
        <f>_xlfn.XLOOKUP(J443,统计表!D:D,统计表!P:P)</f>
        <v>8400</v>
      </c>
      <c r="L443" s="2" t="s">
        <v>4756</v>
      </c>
      <c r="O443" s="2" t="s">
        <v>4760</v>
      </c>
      <c r="U443" s="2">
        <f>_xlfn.XLOOKUP(S443,统计表!D:D,统计表!V:V)</f>
        <v>0</v>
      </c>
      <c r="W443" s="2" t="str">
        <f t="shared" si="6"/>
        <v/>
      </c>
    </row>
    <row r="444" spans="1:23">
      <c r="A444" s="2" t="s">
        <v>2096</v>
      </c>
      <c r="B444" s="2" t="e">
        <f ca="1">_xlfn.XLOOKUP(A444,统计表!D:D,统计表!R:R)</f>
        <v>#NAME?</v>
      </c>
      <c r="C444" s="2" t="s">
        <v>4753</v>
      </c>
      <c r="E444" s="2">
        <f>_xlfn.XLOOKUP(D444,统计表!D:D,统计表!L:L)</f>
        <v>0</v>
      </c>
      <c r="F444" s="2" t="s">
        <v>4754</v>
      </c>
      <c r="H444" s="2" t="e">
        <f ca="1">_xlfn.XLOOKUP(G444,统计表!D:D,统计表!M:M)</f>
        <v>#NAME?</v>
      </c>
      <c r="I444" s="2" t="s">
        <v>4755</v>
      </c>
      <c r="J444" s="2" t="s">
        <v>4561</v>
      </c>
      <c r="K444" s="2">
        <f>_xlfn.XLOOKUP(J444,统计表!D:D,统计表!P:P)</f>
        <v>8400</v>
      </c>
      <c r="L444" s="2" t="s">
        <v>4756</v>
      </c>
      <c r="O444" s="2" t="s">
        <v>4760</v>
      </c>
      <c r="U444" s="2">
        <f>_xlfn.XLOOKUP(S444,统计表!D:D,统计表!V:V)</f>
        <v>0</v>
      </c>
      <c r="W444" s="2" t="str">
        <f t="shared" si="6"/>
        <v/>
      </c>
    </row>
    <row r="445" spans="1:23">
      <c r="A445" s="2" t="s">
        <v>2100</v>
      </c>
      <c r="B445" s="2" t="e">
        <f ca="1">_xlfn.XLOOKUP(A445,统计表!D:D,统计表!R:R)</f>
        <v>#NAME?</v>
      </c>
      <c r="C445" s="2" t="s">
        <v>4753</v>
      </c>
      <c r="E445" s="2">
        <f>_xlfn.XLOOKUP(D445,统计表!D:D,统计表!L:L)</f>
        <v>0</v>
      </c>
      <c r="F445" s="2" t="s">
        <v>4754</v>
      </c>
      <c r="H445" s="2" t="e">
        <f ca="1">_xlfn.XLOOKUP(G445,统计表!D:D,统计表!M:M)</f>
        <v>#NAME?</v>
      </c>
      <c r="I445" s="2" t="s">
        <v>4755</v>
      </c>
      <c r="J445" s="2" t="s">
        <v>4565</v>
      </c>
      <c r="K445" s="2">
        <f>_xlfn.XLOOKUP(J445,统计表!D:D,统计表!P:P)</f>
        <v>4200</v>
      </c>
      <c r="L445" s="2" t="s">
        <v>4756</v>
      </c>
      <c r="O445" s="2" t="s">
        <v>4760</v>
      </c>
      <c r="U445" s="2">
        <f>_xlfn.XLOOKUP(S445,统计表!D:D,统计表!V:V)</f>
        <v>0</v>
      </c>
      <c r="W445" s="2" t="str">
        <f t="shared" si="6"/>
        <v/>
      </c>
    </row>
    <row r="446" spans="1:23">
      <c r="A446" s="2" t="s">
        <v>2104</v>
      </c>
      <c r="B446" s="2" t="e">
        <f ca="1">_xlfn.XLOOKUP(A446,统计表!D:D,统计表!R:R)</f>
        <v>#NAME?</v>
      </c>
      <c r="C446" s="2" t="s">
        <v>4753</v>
      </c>
      <c r="E446" s="2">
        <f>_xlfn.XLOOKUP(D446,统计表!D:D,统计表!L:L)</f>
        <v>0</v>
      </c>
      <c r="F446" s="2" t="s">
        <v>4754</v>
      </c>
      <c r="H446" s="2" t="e">
        <f ca="1">_xlfn.XLOOKUP(G446,统计表!D:D,统计表!M:M)</f>
        <v>#NAME?</v>
      </c>
      <c r="I446" s="2" t="s">
        <v>4755</v>
      </c>
      <c r="J446" s="2" t="s">
        <v>4569</v>
      </c>
      <c r="K446" s="2">
        <f>_xlfn.XLOOKUP(J446,统计表!D:D,统计表!P:P)</f>
        <v>4200</v>
      </c>
      <c r="L446" s="2" t="s">
        <v>4756</v>
      </c>
      <c r="O446" s="2" t="s">
        <v>4760</v>
      </c>
      <c r="U446" s="2">
        <f>_xlfn.XLOOKUP(S446,统计表!D:D,统计表!V:V)</f>
        <v>0</v>
      </c>
      <c r="W446" s="2" t="str">
        <f t="shared" si="6"/>
        <v/>
      </c>
    </row>
    <row r="447" spans="1:23">
      <c r="A447" s="2" t="s">
        <v>2108</v>
      </c>
      <c r="B447" s="2" t="e">
        <f ca="1">_xlfn.XLOOKUP(A447,统计表!D:D,统计表!R:R)</f>
        <v>#NAME?</v>
      </c>
      <c r="C447" s="2" t="s">
        <v>4753</v>
      </c>
      <c r="E447" s="2">
        <f>_xlfn.XLOOKUP(D447,统计表!D:D,统计表!L:L)</f>
        <v>0</v>
      </c>
      <c r="F447" s="2" t="s">
        <v>4754</v>
      </c>
      <c r="H447" s="2" t="e">
        <f ca="1">_xlfn.XLOOKUP(G447,统计表!D:D,统计表!M:M)</f>
        <v>#NAME?</v>
      </c>
      <c r="I447" s="2" t="s">
        <v>4755</v>
      </c>
      <c r="J447" s="2" t="s">
        <v>4574</v>
      </c>
      <c r="K447" s="2">
        <f>_xlfn.XLOOKUP(J447,统计表!D:D,统计表!P:P)</f>
        <v>4200</v>
      </c>
      <c r="L447" s="2" t="s">
        <v>4756</v>
      </c>
      <c r="O447" s="2" t="s">
        <v>4760</v>
      </c>
      <c r="U447" s="2">
        <f>_xlfn.XLOOKUP(S447,统计表!D:D,统计表!V:V)</f>
        <v>0</v>
      </c>
      <c r="W447" s="2" t="str">
        <f t="shared" si="6"/>
        <v/>
      </c>
    </row>
    <row r="448" spans="1:23">
      <c r="A448" s="2" t="s">
        <v>2112</v>
      </c>
      <c r="B448" s="2" t="e">
        <f ca="1">_xlfn.XLOOKUP(A448,统计表!D:D,统计表!R:R)</f>
        <v>#NAME?</v>
      </c>
      <c r="C448" s="2" t="s">
        <v>4753</v>
      </c>
      <c r="E448" s="2">
        <f>_xlfn.XLOOKUP(D448,统计表!D:D,统计表!L:L)</f>
        <v>0</v>
      </c>
      <c r="F448" s="2" t="s">
        <v>4754</v>
      </c>
      <c r="H448" s="2" t="e">
        <f ca="1">_xlfn.XLOOKUP(G448,统计表!D:D,统计表!M:M)</f>
        <v>#NAME?</v>
      </c>
      <c r="I448" s="2" t="s">
        <v>4755</v>
      </c>
      <c r="J448" s="2" t="s">
        <v>4613</v>
      </c>
      <c r="K448" s="2">
        <f>_xlfn.XLOOKUP(J448,统计表!D:D,统计表!P:P)</f>
        <v>4200</v>
      </c>
      <c r="L448" s="2" t="s">
        <v>4756</v>
      </c>
      <c r="O448" s="2" t="s">
        <v>4760</v>
      </c>
      <c r="U448" s="2">
        <f>_xlfn.XLOOKUP(S448,统计表!D:D,统计表!V:V)</f>
        <v>0</v>
      </c>
      <c r="W448" s="2" t="str">
        <f t="shared" si="6"/>
        <v/>
      </c>
    </row>
    <row r="449" spans="1:23">
      <c r="A449" s="2" t="s">
        <v>2128</v>
      </c>
      <c r="B449" s="2" t="e">
        <f ca="1">_xlfn.XLOOKUP(A449,统计表!D:D,统计表!R:R)</f>
        <v>#NAME?</v>
      </c>
      <c r="C449" s="2" t="s">
        <v>4753</v>
      </c>
      <c r="E449" s="2">
        <f>_xlfn.XLOOKUP(D449,统计表!D:D,统计表!L:L)</f>
        <v>0</v>
      </c>
      <c r="F449" s="2" t="s">
        <v>4754</v>
      </c>
      <c r="H449" s="2" t="e">
        <f ca="1">_xlfn.XLOOKUP(G449,统计表!D:D,统计表!M:M)</f>
        <v>#NAME?</v>
      </c>
      <c r="I449" s="2" t="s">
        <v>4755</v>
      </c>
      <c r="J449" s="2" t="s">
        <v>4617</v>
      </c>
      <c r="K449" s="2">
        <f>_xlfn.XLOOKUP(J449,统计表!D:D,统计表!P:P)</f>
        <v>4200</v>
      </c>
      <c r="L449" s="2" t="s">
        <v>4756</v>
      </c>
      <c r="O449" s="2" t="s">
        <v>4760</v>
      </c>
      <c r="U449" s="2">
        <f>_xlfn.XLOOKUP(S449,统计表!D:D,统计表!V:V)</f>
        <v>0</v>
      </c>
      <c r="W449" s="2" t="str">
        <f t="shared" si="6"/>
        <v/>
      </c>
    </row>
    <row r="450" spans="1:23">
      <c r="A450" s="2" t="s">
        <v>2128</v>
      </c>
      <c r="B450" s="2" t="e">
        <f ca="1">_xlfn.XLOOKUP(A450,统计表!D:D,统计表!R:R)</f>
        <v>#NAME?</v>
      </c>
      <c r="C450" s="2" t="s">
        <v>4753</v>
      </c>
      <c r="E450" s="2">
        <f>_xlfn.XLOOKUP(D450,统计表!D:D,统计表!L:L)</f>
        <v>0</v>
      </c>
      <c r="F450" s="2" t="s">
        <v>4754</v>
      </c>
      <c r="H450" s="2" t="e">
        <f ca="1">_xlfn.XLOOKUP(G450,统计表!D:D,统计表!M:M)</f>
        <v>#NAME?</v>
      </c>
      <c r="I450" s="2" t="s">
        <v>4755</v>
      </c>
      <c r="J450" s="2" t="s">
        <v>4655</v>
      </c>
      <c r="K450" s="2">
        <f>_xlfn.XLOOKUP(J450,统计表!D:D,统计表!P:P)</f>
        <v>4200</v>
      </c>
      <c r="L450" s="2" t="s">
        <v>4756</v>
      </c>
      <c r="O450" s="2" t="s">
        <v>4760</v>
      </c>
      <c r="U450" s="2">
        <f>_xlfn.XLOOKUP(S450,统计表!D:D,统计表!V:V)</f>
        <v>0</v>
      </c>
      <c r="W450" s="2" t="str">
        <f t="shared" si="6"/>
        <v/>
      </c>
    </row>
    <row r="451" spans="1:23">
      <c r="A451" s="2" t="s">
        <v>2132</v>
      </c>
      <c r="B451" s="2" t="e">
        <f ca="1">_xlfn.XLOOKUP(A451,统计表!D:D,统计表!R:R)</f>
        <v>#NAME?</v>
      </c>
      <c r="C451" s="2" t="s">
        <v>4753</v>
      </c>
      <c r="E451" s="2">
        <f>_xlfn.XLOOKUP(D451,统计表!D:D,统计表!L:L)</f>
        <v>0</v>
      </c>
      <c r="F451" s="2" t="s">
        <v>4754</v>
      </c>
      <c r="H451" s="2" t="e">
        <f ca="1">_xlfn.XLOOKUP(G451,统计表!D:D,统计表!M:M)</f>
        <v>#NAME?</v>
      </c>
      <c r="I451" s="2" t="s">
        <v>4755</v>
      </c>
      <c r="J451" s="2" t="s">
        <v>4660</v>
      </c>
      <c r="K451" s="2">
        <f>_xlfn.XLOOKUP(J451,统计表!D:D,统计表!P:P)</f>
        <v>4200</v>
      </c>
      <c r="L451" s="2" t="s">
        <v>4756</v>
      </c>
      <c r="O451" s="2" t="s">
        <v>4760</v>
      </c>
      <c r="U451" s="2">
        <f>_xlfn.XLOOKUP(S451,统计表!D:D,统计表!V:V)</f>
        <v>0</v>
      </c>
      <c r="W451" s="2" t="str">
        <f t="shared" ref="W451:W514" si="7">V451&amp;T451</f>
        <v/>
      </c>
    </row>
    <row r="452" spans="1:23">
      <c r="A452" s="2" t="s">
        <v>2136</v>
      </c>
      <c r="B452" s="2" t="e">
        <f ca="1">_xlfn.XLOOKUP(A452,统计表!D:D,统计表!R:R)</f>
        <v>#NAME?</v>
      </c>
      <c r="C452" s="2" t="s">
        <v>4753</v>
      </c>
      <c r="E452" s="2">
        <f>_xlfn.XLOOKUP(D452,统计表!D:D,统计表!L:L)</f>
        <v>0</v>
      </c>
      <c r="F452" s="2" t="s">
        <v>4754</v>
      </c>
      <c r="H452" s="2" t="e">
        <f ca="1">_xlfn.XLOOKUP(G452,统计表!D:D,统计表!M:M)</f>
        <v>#NAME?</v>
      </c>
      <c r="I452" s="2" t="s">
        <v>4755</v>
      </c>
      <c r="J452" s="2" t="s">
        <v>4669</v>
      </c>
      <c r="K452" s="2">
        <f>_xlfn.XLOOKUP(J452,统计表!D:D,统计表!P:P)</f>
        <v>4200</v>
      </c>
      <c r="L452" s="2" t="s">
        <v>4756</v>
      </c>
      <c r="O452" s="2" t="s">
        <v>4760</v>
      </c>
      <c r="U452" s="2">
        <f>_xlfn.XLOOKUP(S452,统计表!D:D,统计表!V:V)</f>
        <v>0</v>
      </c>
      <c r="W452" s="2" t="str">
        <f t="shared" si="7"/>
        <v/>
      </c>
    </row>
    <row r="453" spans="1:23">
      <c r="A453" s="2" t="s">
        <v>2148</v>
      </c>
      <c r="B453" s="2" t="e">
        <f ca="1">_xlfn.XLOOKUP(A453,统计表!D:D,统计表!R:R)</f>
        <v>#NAME?</v>
      </c>
      <c r="C453" s="2" t="s">
        <v>4753</v>
      </c>
      <c r="E453" s="2">
        <f>_xlfn.XLOOKUP(D453,统计表!D:D,统计表!L:L)</f>
        <v>0</v>
      </c>
      <c r="F453" s="2" t="s">
        <v>4754</v>
      </c>
      <c r="H453" s="2" t="e">
        <f ca="1">_xlfn.XLOOKUP(G453,统计表!D:D,统计表!M:M)</f>
        <v>#NAME?</v>
      </c>
      <c r="I453" s="2" t="s">
        <v>4755</v>
      </c>
      <c r="J453" s="2" t="s">
        <v>4678</v>
      </c>
      <c r="K453" s="2">
        <f>_xlfn.XLOOKUP(J453,统计表!D:D,统计表!P:P)</f>
        <v>4200</v>
      </c>
      <c r="L453" s="2" t="s">
        <v>4756</v>
      </c>
      <c r="O453" s="2" t="s">
        <v>4760</v>
      </c>
      <c r="U453" s="2">
        <f>_xlfn.XLOOKUP(S453,统计表!D:D,统计表!V:V)</f>
        <v>0</v>
      </c>
      <c r="W453" s="2" t="str">
        <f t="shared" si="7"/>
        <v/>
      </c>
    </row>
    <row r="454" spans="1:23">
      <c r="A454" s="2" t="s">
        <v>2148</v>
      </c>
      <c r="B454" s="2" t="e">
        <f ca="1">_xlfn.XLOOKUP(A454,统计表!D:D,统计表!R:R)</f>
        <v>#NAME?</v>
      </c>
      <c r="C454" s="2" t="s">
        <v>4753</v>
      </c>
      <c r="E454" s="2">
        <f>_xlfn.XLOOKUP(D454,统计表!D:D,统计表!L:L)</f>
        <v>0</v>
      </c>
      <c r="F454" s="2" t="s">
        <v>4754</v>
      </c>
      <c r="H454" s="2" t="e">
        <f ca="1">_xlfn.XLOOKUP(G454,统计表!D:D,统计表!M:M)</f>
        <v>#NAME?</v>
      </c>
      <c r="I454" s="2" t="s">
        <v>4755</v>
      </c>
      <c r="J454" s="2" t="s">
        <v>4687</v>
      </c>
      <c r="K454" s="2">
        <f>_xlfn.XLOOKUP(J454,统计表!D:D,统计表!P:P)</f>
        <v>4295</v>
      </c>
      <c r="L454" s="2" t="s">
        <v>4756</v>
      </c>
      <c r="O454" s="2" t="s">
        <v>4760</v>
      </c>
      <c r="U454" s="2">
        <f>_xlfn.XLOOKUP(S454,统计表!D:D,统计表!V:V)</f>
        <v>0</v>
      </c>
      <c r="W454" s="2" t="str">
        <f t="shared" si="7"/>
        <v/>
      </c>
    </row>
    <row r="455" spans="1:23">
      <c r="A455" s="2" t="s">
        <v>2152</v>
      </c>
      <c r="B455" s="2" t="e">
        <f ca="1">_xlfn.XLOOKUP(A455,统计表!D:D,统计表!R:R)</f>
        <v>#NAME?</v>
      </c>
      <c r="C455" s="2" t="s">
        <v>4753</v>
      </c>
      <c r="E455" s="2">
        <f>_xlfn.XLOOKUP(D455,统计表!D:D,统计表!L:L)</f>
        <v>0</v>
      </c>
      <c r="F455" s="2" t="s">
        <v>4754</v>
      </c>
      <c r="H455" s="2" t="e">
        <f ca="1">_xlfn.XLOOKUP(G455,统计表!D:D,统计表!M:M)</f>
        <v>#NAME?</v>
      </c>
      <c r="I455" s="2" t="s">
        <v>4755</v>
      </c>
      <c r="J455" s="2" t="s">
        <v>4691</v>
      </c>
      <c r="K455" s="2">
        <f>_xlfn.XLOOKUP(J455,统计表!D:D,统计表!P:P)</f>
        <v>4295</v>
      </c>
      <c r="L455" s="2" t="s">
        <v>4756</v>
      </c>
      <c r="O455" s="2" t="s">
        <v>4760</v>
      </c>
      <c r="U455" s="2">
        <f>_xlfn.XLOOKUP(S455,统计表!D:D,统计表!V:V)</f>
        <v>0</v>
      </c>
      <c r="W455" s="2" t="str">
        <f t="shared" si="7"/>
        <v/>
      </c>
    </row>
    <row r="456" spans="1:23">
      <c r="A456" s="2" t="s">
        <v>2156</v>
      </c>
      <c r="B456" s="2" t="e">
        <f ca="1">_xlfn.XLOOKUP(A456,统计表!D:D,统计表!R:R)</f>
        <v>#NAME?</v>
      </c>
      <c r="C456" s="2" t="s">
        <v>4753</v>
      </c>
      <c r="E456" s="2">
        <f>_xlfn.XLOOKUP(D456,统计表!D:D,统计表!L:L)</f>
        <v>0</v>
      </c>
      <c r="F456" s="2" t="s">
        <v>4754</v>
      </c>
      <c r="H456" s="2" t="e">
        <f ca="1">_xlfn.XLOOKUP(G456,统计表!D:D,统计表!M:M)</f>
        <v>#NAME?</v>
      </c>
      <c r="I456" s="2" t="s">
        <v>4755</v>
      </c>
      <c r="J456" s="2" t="s">
        <v>4744</v>
      </c>
      <c r="K456" s="2">
        <f>_xlfn.XLOOKUP(J456,统计表!D:D,统计表!P:P)</f>
        <v>5415</v>
      </c>
      <c r="L456" s="2" t="s">
        <v>4756</v>
      </c>
      <c r="O456" s="2" t="s">
        <v>4760</v>
      </c>
      <c r="U456" s="2">
        <f>_xlfn.XLOOKUP(S456,统计表!D:D,统计表!V:V)</f>
        <v>0</v>
      </c>
      <c r="W456" s="2" t="str">
        <f t="shared" si="7"/>
        <v/>
      </c>
    </row>
    <row r="457" spans="1:23">
      <c r="A457" s="2" t="s">
        <v>2164</v>
      </c>
      <c r="B457" s="2" t="e">
        <f ca="1">_xlfn.XLOOKUP(A457,统计表!D:D,统计表!R:R)</f>
        <v>#NAME?</v>
      </c>
      <c r="C457" s="2" t="s">
        <v>4753</v>
      </c>
      <c r="E457" s="2">
        <f>_xlfn.XLOOKUP(D457,统计表!D:D,统计表!L:L)</f>
        <v>0</v>
      </c>
      <c r="F457" s="2" t="s">
        <v>4754</v>
      </c>
      <c r="H457" s="2" t="e">
        <f ca="1">_xlfn.XLOOKUP(G457,统计表!D:D,统计表!M:M)</f>
        <v>#NAME?</v>
      </c>
      <c r="I457" s="2" t="s">
        <v>4755</v>
      </c>
      <c r="J457" s="2" t="s">
        <v>126</v>
      </c>
      <c r="K457" s="2">
        <f>_xlfn.XLOOKUP(J457,统计表!D:D,统计表!P:P)</f>
        <v>4295</v>
      </c>
      <c r="L457" s="2" t="s">
        <v>4756</v>
      </c>
      <c r="O457" s="2" t="s">
        <v>4760</v>
      </c>
      <c r="U457" s="2">
        <f>_xlfn.XLOOKUP(S457,统计表!D:D,统计表!V:V)</f>
        <v>0</v>
      </c>
      <c r="W457" s="2" t="str">
        <f t="shared" si="7"/>
        <v/>
      </c>
    </row>
    <row r="458" spans="1:23">
      <c r="A458" s="2" t="s">
        <v>2168</v>
      </c>
      <c r="B458" s="2" t="e">
        <f ca="1">_xlfn.XLOOKUP(A458,统计表!D:D,统计表!R:R)</f>
        <v>#NAME?</v>
      </c>
      <c r="C458" s="2" t="s">
        <v>4753</v>
      </c>
      <c r="E458" s="2">
        <f>_xlfn.XLOOKUP(D458,统计表!D:D,统计表!L:L)</f>
        <v>0</v>
      </c>
      <c r="F458" s="2" t="s">
        <v>4754</v>
      </c>
      <c r="H458" s="2" t="e">
        <f ca="1">_xlfn.XLOOKUP(G458,统计表!D:D,统计表!M:M)</f>
        <v>#NAME?</v>
      </c>
      <c r="I458" s="2" t="s">
        <v>4755</v>
      </c>
      <c r="J458" s="2" t="s">
        <v>418</v>
      </c>
      <c r="K458" s="2">
        <f>_xlfn.XLOOKUP(J458,统计表!D:D,统计表!P:P)</f>
        <v>1095</v>
      </c>
      <c r="L458" s="2" t="s">
        <v>4756</v>
      </c>
      <c r="O458" s="2" t="s">
        <v>4760</v>
      </c>
      <c r="U458" s="2">
        <f>_xlfn.XLOOKUP(S458,统计表!D:D,统计表!V:V)</f>
        <v>0</v>
      </c>
      <c r="W458" s="2" t="str">
        <f t="shared" si="7"/>
        <v/>
      </c>
    </row>
    <row r="459" spans="1:23">
      <c r="A459" s="2" t="s">
        <v>2168</v>
      </c>
      <c r="B459" s="2" t="e">
        <f ca="1">_xlfn.XLOOKUP(A459,统计表!D:D,统计表!R:R)</f>
        <v>#NAME?</v>
      </c>
      <c r="C459" s="2" t="s">
        <v>4753</v>
      </c>
      <c r="E459" s="2">
        <f>_xlfn.XLOOKUP(D459,统计表!D:D,统计表!L:L)</f>
        <v>0</v>
      </c>
      <c r="F459" s="2" t="s">
        <v>4754</v>
      </c>
      <c r="H459" s="2" t="e">
        <f ca="1">_xlfn.XLOOKUP(G459,统计表!D:D,统计表!M:M)</f>
        <v>#NAME?</v>
      </c>
      <c r="I459" s="2" t="s">
        <v>4755</v>
      </c>
      <c r="J459" s="2" t="s">
        <v>472</v>
      </c>
      <c r="K459" s="2">
        <f>_xlfn.XLOOKUP(J459,统计表!D:D,统计表!P:P)</f>
        <v>3945</v>
      </c>
      <c r="L459" s="2" t="s">
        <v>4756</v>
      </c>
      <c r="O459" s="2" t="s">
        <v>4760</v>
      </c>
      <c r="U459" s="2">
        <f>_xlfn.XLOOKUP(S459,统计表!D:D,统计表!V:V)</f>
        <v>0</v>
      </c>
      <c r="W459" s="2" t="str">
        <f t="shared" si="7"/>
        <v/>
      </c>
    </row>
    <row r="460" spans="1:23">
      <c r="A460" s="2" t="s">
        <v>2172</v>
      </c>
      <c r="B460" s="2" t="e">
        <f ca="1">_xlfn.XLOOKUP(A460,统计表!D:D,统计表!R:R)</f>
        <v>#NAME?</v>
      </c>
      <c r="C460" s="2" t="s">
        <v>4753</v>
      </c>
      <c r="E460" s="2">
        <f>_xlfn.XLOOKUP(D460,统计表!D:D,统计表!L:L)</f>
        <v>0</v>
      </c>
      <c r="F460" s="2" t="s">
        <v>4754</v>
      </c>
      <c r="H460" s="2" t="e">
        <f ca="1">_xlfn.XLOOKUP(G460,统计表!D:D,统计表!M:M)</f>
        <v>#NAME?</v>
      </c>
      <c r="I460" s="2" t="s">
        <v>4755</v>
      </c>
      <c r="J460" s="2" t="s">
        <v>476</v>
      </c>
      <c r="K460" s="2">
        <f>_xlfn.XLOOKUP(J460,统计表!D:D,统计表!P:P)</f>
        <v>1095</v>
      </c>
      <c r="L460" s="2" t="s">
        <v>4756</v>
      </c>
      <c r="O460" s="2" t="s">
        <v>4760</v>
      </c>
      <c r="U460" s="2">
        <f>_xlfn.XLOOKUP(S460,统计表!D:D,统计表!V:V)</f>
        <v>0</v>
      </c>
      <c r="W460" s="2" t="str">
        <f t="shared" si="7"/>
        <v/>
      </c>
    </row>
    <row r="461" spans="1:23">
      <c r="A461" s="2" t="s">
        <v>2172</v>
      </c>
      <c r="B461" s="2" t="e">
        <f ca="1">_xlfn.XLOOKUP(A461,统计表!D:D,统计表!R:R)</f>
        <v>#NAME?</v>
      </c>
      <c r="C461" s="2" t="s">
        <v>4753</v>
      </c>
      <c r="E461" s="2">
        <f>_xlfn.XLOOKUP(D461,统计表!D:D,统计表!L:L)</f>
        <v>0</v>
      </c>
      <c r="F461" s="2" t="s">
        <v>4754</v>
      </c>
      <c r="H461" s="2" t="e">
        <f ca="1">_xlfn.XLOOKUP(G461,统计表!D:D,统计表!M:M)</f>
        <v>#NAME?</v>
      </c>
      <c r="I461" s="2" t="s">
        <v>4755</v>
      </c>
      <c r="J461" s="2" t="s">
        <v>587</v>
      </c>
      <c r="K461" s="2">
        <f>_xlfn.XLOOKUP(J461,统计表!D:D,统计表!P:P)</f>
        <v>3800</v>
      </c>
      <c r="L461" s="2" t="s">
        <v>4756</v>
      </c>
      <c r="O461" s="2" t="s">
        <v>4760</v>
      </c>
      <c r="U461" s="2">
        <f>_xlfn.XLOOKUP(S461,统计表!D:D,统计表!V:V)</f>
        <v>0</v>
      </c>
      <c r="W461" s="2" t="str">
        <f t="shared" si="7"/>
        <v/>
      </c>
    </row>
    <row r="462" spans="1:23">
      <c r="A462" s="2" t="s">
        <v>2180</v>
      </c>
      <c r="B462" s="2" t="e">
        <f ca="1">_xlfn.XLOOKUP(A462,统计表!D:D,统计表!R:R)</f>
        <v>#NAME?</v>
      </c>
      <c r="C462" s="2" t="s">
        <v>4753</v>
      </c>
      <c r="E462" s="2">
        <f>_xlfn.XLOOKUP(D462,统计表!D:D,统计表!L:L)</f>
        <v>0</v>
      </c>
      <c r="F462" s="2" t="s">
        <v>4754</v>
      </c>
      <c r="H462" s="2" t="e">
        <f ca="1">_xlfn.XLOOKUP(G462,统计表!D:D,统计表!M:M)</f>
        <v>#NAME?</v>
      </c>
      <c r="I462" s="2" t="s">
        <v>4755</v>
      </c>
      <c r="J462" s="2" t="s">
        <v>587</v>
      </c>
      <c r="K462" s="2">
        <f>_xlfn.XLOOKUP(J462,统计表!D:D,统计表!P:P)</f>
        <v>3800</v>
      </c>
      <c r="L462" s="2" t="s">
        <v>4756</v>
      </c>
      <c r="O462" s="2" t="s">
        <v>4760</v>
      </c>
      <c r="U462" s="2">
        <f>_xlfn.XLOOKUP(S462,统计表!D:D,统计表!V:V)</f>
        <v>0</v>
      </c>
      <c r="W462" s="2" t="str">
        <f t="shared" si="7"/>
        <v/>
      </c>
    </row>
    <row r="463" spans="1:23">
      <c r="A463" s="2" t="s">
        <v>2184</v>
      </c>
      <c r="B463" s="2" t="e">
        <f ca="1">_xlfn.XLOOKUP(A463,统计表!D:D,统计表!R:R)</f>
        <v>#NAME?</v>
      </c>
      <c r="C463" s="2" t="s">
        <v>4753</v>
      </c>
      <c r="E463" s="2">
        <f>_xlfn.XLOOKUP(D463,统计表!D:D,统计表!L:L)</f>
        <v>0</v>
      </c>
      <c r="F463" s="2" t="s">
        <v>4754</v>
      </c>
      <c r="H463" s="2" t="e">
        <f ca="1">_xlfn.XLOOKUP(G463,统计表!D:D,统计表!M:M)</f>
        <v>#NAME?</v>
      </c>
      <c r="I463" s="2" t="s">
        <v>4755</v>
      </c>
      <c r="J463" s="2" t="s">
        <v>591</v>
      </c>
      <c r="K463" s="2">
        <f>_xlfn.XLOOKUP(J463,统计表!D:D,统计表!P:P)</f>
        <v>3800</v>
      </c>
      <c r="L463" s="2" t="s">
        <v>4756</v>
      </c>
      <c r="O463" s="2" t="s">
        <v>4760</v>
      </c>
      <c r="U463" s="2">
        <f>_xlfn.XLOOKUP(S463,统计表!D:D,统计表!V:V)</f>
        <v>0</v>
      </c>
      <c r="W463" s="2" t="str">
        <f t="shared" si="7"/>
        <v/>
      </c>
    </row>
    <row r="464" spans="1:23">
      <c r="A464" s="2" t="s">
        <v>2188</v>
      </c>
      <c r="B464" s="2" t="e">
        <f ca="1">_xlfn.XLOOKUP(A464,统计表!D:D,统计表!R:R)</f>
        <v>#NAME?</v>
      </c>
      <c r="C464" s="2" t="s">
        <v>4753</v>
      </c>
      <c r="E464" s="2">
        <f>_xlfn.XLOOKUP(D464,统计表!D:D,统计表!L:L)</f>
        <v>0</v>
      </c>
      <c r="F464" s="2" t="s">
        <v>4754</v>
      </c>
      <c r="H464" s="2" t="e">
        <f ca="1">_xlfn.XLOOKUP(G464,统计表!D:D,统计表!M:M)</f>
        <v>#NAME?</v>
      </c>
      <c r="I464" s="2" t="s">
        <v>4755</v>
      </c>
      <c r="J464" s="2" t="s">
        <v>781</v>
      </c>
      <c r="K464" s="2">
        <f>_xlfn.XLOOKUP(J464,统计表!D:D,统计表!P:P)</f>
        <v>2147</v>
      </c>
      <c r="L464" s="2" t="s">
        <v>4756</v>
      </c>
      <c r="O464" s="2" t="s">
        <v>4760</v>
      </c>
      <c r="U464" s="2">
        <f>_xlfn.XLOOKUP(S464,统计表!D:D,统计表!V:V)</f>
        <v>0</v>
      </c>
      <c r="W464" s="2" t="str">
        <f t="shared" si="7"/>
        <v/>
      </c>
    </row>
    <row r="465" spans="1:23">
      <c r="A465" s="2" t="s">
        <v>2193</v>
      </c>
      <c r="B465" s="2" t="e">
        <f ca="1">_xlfn.XLOOKUP(A465,统计表!D:D,统计表!R:R)</f>
        <v>#NAME?</v>
      </c>
      <c r="C465" s="2" t="s">
        <v>4753</v>
      </c>
      <c r="E465" s="2">
        <f>_xlfn.XLOOKUP(D465,统计表!D:D,统计表!L:L)</f>
        <v>0</v>
      </c>
      <c r="F465" s="2" t="s">
        <v>4754</v>
      </c>
      <c r="H465" s="2" t="e">
        <f ca="1">_xlfn.XLOOKUP(G465,统计表!D:D,统计表!M:M)</f>
        <v>#NAME?</v>
      </c>
      <c r="I465" s="2" t="s">
        <v>4755</v>
      </c>
      <c r="J465" s="2" t="s">
        <v>789</v>
      </c>
      <c r="K465" s="2">
        <f>_xlfn.XLOOKUP(J465,统计表!D:D,统计表!P:P)</f>
        <v>2850</v>
      </c>
      <c r="L465" s="2" t="s">
        <v>4756</v>
      </c>
      <c r="O465" s="2" t="s">
        <v>4760</v>
      </c>
      <c r="U465" s="2">
        <f>_xlfn.XLOOKUP(S465,统计表!D:D,统计表!V:V)</f>
        <v>0</v>
      </c>
      <c r="W465" s="2" t="str">
        <f t="shared" si="7"/>
        <v/>
      </c>
    </row>
    <row r="466" spans="1:23">
      <c r="A466" s="2" t="s">
        <v>2193</v>
      </c>
      <c r="B466" s="2" t="e">
        <f ca="1">_xlfn.XLOOKUP(A466,统计表!D:D,统计表!R:R)</f>
        <v>#NAME?</v>
      </c>
      <c r="C466" s="2" t="s">
        <v>4753</v>
      </c>
      <c r="E466" s="2">
        <f>_xlfn.XLOOKUP(D466,统计表!D:D,统计表!L:L)</f>
        <v>0</v>
      </c>
      <c r="F466" s="2" t="s">
        <v>4754</v>
      </c>
      <c r="H466" s="2" t="e">
        <f ca="1">_xlfn.XLOOKUP(G466,统计表!D:D,统计表!M:M)</f>
        <v>#NAME?</v>
      </c>
      <c r="I466" s="2" t="s">
        <v>4755</v>
      </c>
      <c r="J466" s="2" t="s">
        <v>793</v>
      </c>
      <c r="K466" s="2">
        <f>_xlfn.XLOOKUP(J466,统计表!D:D,统计表!P:P)</f>
        <v>365</v>
      </c>
      <c r="L466" s="2" t="s">
        <v>4756</v>
      </c>
      <c r="O466" s="2" t="s">
        <v>4760</v>
      </c>
      <c r="U466" s="2">
        <f>_xlfn.XLOOKUP(S466,统计表!D:D,统计表!V:V)</f>
        <v>0</v>
      </c>
      <c r="W466" s="2" t="str">
        <f t="shared" si="7"/>
        <v/>
      </c>
    </row>
    <row r="467" spans="1:23">
      <c r="A467" s="2" t="s">
        <v>2214</v>
      </c>
      <c r="B467" s="2" t="e">
        <f ca="1">_xlfn.XLOOKUP(A467,统计表!D:D,统计表!R:R)</f>
        <v>#NAME?</v>
      </c>
      <c r="C467" s="2" t="s">
        <v>4753</v>
      </c>
      <c r="E467" s="2">
        <f>_xlfn.XLOOKUP(D467,统计表!D:D,统计表!L:L)</f>
        <v>0</v>
      </c>
      <c r="F467" s="2" t="s">
        <v>4754</v>
      </c>
      <c r="H467" s="2" t="e">
        <f ca="1">_xlfn.XLOOKUP(G467,统计表!D:D,统计表!M:M)</f>
        <v>#NAME?</v>
      </c>
      <c r="I467" s="2" t="s">
        <v>4755</v>
      </c>
      <c r="J467" s="2" t="s">
        <v>797</v>
      </c>
      <c r="K467" s="2">
        <f>_xlfn.XLOOKUP(J467,统计表!D:D,统计表!P:P)</f>
        <v>2145</v>
      </c>
      <c r="L467" s="2" t="s">
        <v>4756</v>
      </c>
      <c r="O467" s="2" t="s">
        <v>4760</v>
      </c>
      <c r="U467" s="2">
        <f>_xlfn.XLOOKUP(S467,统计表!D:D,统计表!V:V)</f>
        <v>0</v>
      </c>
      <c r="W467" s="2" t="str">
        <f t="shared" si="7"/>
        <v/>
      </c>
    </row>
    <row r="468" spans="1:23">
      <c r="A468" s="2" t="s">
        <v>2234</v>
      </c>
      <c r="B468" s="2" t="e">
        <f ca="1">_xlfn.XLOOKUP(A468,统计表!D:D,统计表!R:R)</f>
        <v>#NAME?</v>
      </c>
      <c r="C468" s="2" t="s">
        <v>4753</v>
      </c>
      <c r="E468" s="2">
        <f>_xlfn.XLOOKUP(D468,统计表!D:D,统计表!L:L)</f>
        <v>0</v>
      </c>
      <c r="F468" s="2" t="s">
        <v>4754</v>
      </c>
      <c r="H468" s="2" t="e">
        <f ca="1">_xlfn.XLOOKUP(G468,统计表!D:D,统计表!M:M)</f>
        <v>#NAME?</v>
      </c>
      <c r="I468" s="2" t="s">
        <v>4755</v>
      </c>
      <c r="J468" s="2" t="s">
        <v>801</v>
      </c>
      <c r="K468" s="2">
        <f>_xlfn.XLOOKUP(J468,统计表!D:D,统计表!P:P)</f>
        <v>4415</v>
      </c>
      <c r="L468" s="2" t="s">
        <v>4756</v>
      </c>
      <c r="O468" s="2" t="s">
        <v>4760</v>
      </c>
      <c r="U468" s="2">
        <f>_xlfn.XLOOKUP(S468,统计表!D:D,统计表!V:V)</f>
        <v>0</v>
      </c>
      <c r="W468" s="2" t="str">
        <f t="shared" si="7"/>
        <v/>
      </c>
    </row>
    <row r="469" spans="1:23">
      <c r="A469" s="2" t="s">
        <v>2239</v>
      </c>
      <c r="B469" s="2" t="e">
        <f ca="1">_xlfn.XLOOKUP(A469,统计表!D:D,统计表!R:R)</f>
        <v>#NAME?</v>
      </c>
      <c r="C469" s="2" t="s">
        <v>4753</v>
      </c>
      <c r="E469" s="2">
        <f>_xlfn.XLOOKUP(D469,统计表!D:D,统计表!L:L)</f>
        <v>0</v>
      </c>
      <c r="F469" s="2" t="s">
        <v>4754</v>
      </c>
      <c r="H469" s="2" t="e">
        <f ca="1">_xlfn.XLOOKUP(G469,统计表!D:D,统计表!M:M)</f>
        <v>#NAME?</v>
      </c>
      <c r="I469" s="2" t="s">
        <v>4755</v>
      </c>
      <c r="J469" s="2" t="s">
        <v>886</v>
      </c>
      <c r="K469" s="2">
        <f>_xlfn.XLOOKUP(J469,统计表!D:D,统计表!P:P)</f>
        <v>4320</v>
      </c>
      <c r="L469" s="2" t="s">
        <v>4756</v>
      </c>
      <c r="O469" s="2" t="s">
        <v>4760</v>
      </c>
      <c r="U469" s="2">
        <f>_xlfn.XLOOKUP(S469,统计表!D:D,统计表!V:V)</f>
        <v>0</v>
      </c>
      <c r="W469" s="2" t="str">
        <f t="shared" si="7"/>
        <v/>
      </c>
    </row>
    <row r="470" spans="1:23">
      <c r="A470" s="2" t="s">
        <v>2247</v>
      </c>
      <c r="B470" s="2" t="e">
        <f ca="1">_xlfn.XLOOKUP(A470,统计表!D:D,统计表!R:R)</f>
        <v>#NAME?</v>
      </c>
      <c r="C470" s="2" t="s">
        <v>4753</v>
      </c>
      <c r="E470" s="2">
        <f>_xlfn.XLOOKUP(D470,统计表!D:D,统计表!L:L)</f>
        <v>0</v>
      </c>
      <c r="F470" s="2" t="s">
        <v>4754</v>
      </c>
      <c r="H470" s="2" t="e">
        <f ca="1">_xlfn.XLOOKUP(G470,统计表!D:D,统计表!M:M)</f>
        <v>#NAME?</v>
      </c>
      <c r="I470" s="2" t="s">
        <v>4755</v>
      </c>
      <c r="J470" s="2" t="s">
        <v>895</v>
      </c>
      <c r="K470" s="2">
        <f>_xlfn.XLOOKUP(J470,统计表!D:D,统计表!P:P)</f>
        <v>4320</v>
      </c>
      <c r="L470" s="2" t="s">
        <v>4756</v>
      </c>
      <c r="O470" s="2" t="s">
        <v>4760</v>
      </c>
      <c r="U470" s="2">
        <f>_xlfn.XLOOKUP(S470,统计表!D:D,统计表!V:V)</f>
        <v>0</v>
      </c>
      <c r="W470" s="2" t="str">
        <f t="shared" si="7"/>
        <v/>
      </c>
    </row>
    <row r="471" spans="1:23">
      <c r="A471" s="2" t="s">
        <v>2247</v>
      </c>
      <c r="B471" s="2" t="e">
        <f ca="1">_xlfn.XLOOKUP(A471,统计表!D:D,统计表!R:R)</f>
        <v>#NAME?</v>
      </c>
      <c r="C471" s="2" t="s">
        <v>4753</v>
      </c>
      <c r="E471" s="2">
        <f>_xlfn.XLOOKUP(D471,统计表!D:D,统计表!L:L)</f>
        <v>0</v>
      </c>
      <c r="F471" s="2" t="s">
        <v>4754</v>
      </c>
      <c r="H471" s="2" t="e">
        <f ca="1">_xlfn.XLOOKUP(G471,统计表!D:D,统计表!M:M)</f>
        <v>#NAME?</v>
      </c>
      <c r="I471" s="2" t="s">
        <v>4755</v>
      </c>
      <c r="J471" s="2" t="s">
        <v>1053</v>
      </c>
      <c r="K471" s="2">
        <f>_xlfn.XLOOKUP(J471,统计表!D:D,统计表!P:P)</f>
        <v>5270</v>
      </c>
      <c r="L471" s="2" t="s">
        <v>4756</v>
      </c>
      <c r="O471" s="2" t="s">
        <v>4760</v>
      </c>
      <c r="U471" s="2">
        <f>_xlfn.XLOOKUP(S471,统计表!D:D,统计表!V:V)</f>
        <v>0</v>
      </c>
      <c r="W471" s="2" t="str">
        <f t="shared" si="7"/>
        <v/>
      </c>
    </row>
    <row r="472" spans="1:23">
      <c r="A472" s="2" t="s">
        <v>2283</v>
      </c>
      <c r="B472" s="2" t="e">
        <f ca="1">_xlfn.XLOOKUP(A472,统计表!D:D,统计表!R:R)</f>
        <v>#NAME?</v>
      </c>
      <c r="C472" s="2" t="s">
        <v>4753</v>
      </c>
      <c r="E472" s="2">
        <f>_xlfn.XLOOKUP(D472,统计表!D:D,统计表!L:L)</f>
        <v>0</v>
      </c>
      <c r="F472" s="2" t="s">
        <v>4754</v>
      </c>
      <c r="H472" s="2" t="e">
        <f ca="1">_xlfn.XLOOKUP(G472,统计表!D:D,统计表!M:M)</f>
        <v>#NAME?</v>
      </c>
      <c r="I472" s="2" t="s">
        <v>4755</v>
      </c>
      <c r="J472" s="2" t="s">
        <v>1053</v>
      </c>
      <c r="K472" s="2">
        <f>_xlfn.XLOOKUP(J472,统计表!D:D,统计表!P:P)</f>
        <v>5270</v>
      </c>
      <c r="L472" s="2" t="s">
        <v>4756</v>
      </c>
      <c r="O472" s="2" t="s">
        <v>4760</v>
      </c>
      <c r="U472" s="2">
        <f>_xlfn.XLOOKUP(S472,统计表!D:D,统计表!V:V)</f>
        <v>0</v>
      </c>
      <c r="W472" s="2" t="str">
        <f t="shared" si="7"/>
        <v/>
      </c>
    </row>
    <row r="473" spans="1:23">
      <c r="A473" s="2" t="s">
        <v>2283</v>
      </c>
      <c r="B473" s="2" t="e">
        <f ca="1">_xlfn.XLOOKUP(A473,统计表!D:D,统计表!R:R)</f>
        <v>#NAME?</v>
      </c>
      <c r="C473" s="2" t="s">
        <v>4753</v>
      </c>
      <c r="E473" s="2">
        <f>_xlfn.XLOOKUP(D473,统计表!D:D,统计表!L:L)</f>
        <v>0</v>
      </c>
      <c r="F473" s="2" t="s">
        <v>4754</v>
      </c>
      <c r="H473" s="2" t="e">
        <f ca="1">_xlfn.XLOOKUP(G473,统计表!D:D,统计表!M:M)</f>
        <v>#NAME?</v>
      </c>
      <c r="I473" s="2" t="s">
        <v>4755</v>
      </c>
      <c r="J473" s="2" t="s">
        <v>1499</v>
      </c>
      <c r="K473" s="2">
        <f>_xlfn.XLOOKUP(J473,统计表!D:D,统计表!P:P)</f>
        <v>6490</v>
      </c>
      <c r="L473" s="2" t="s">
        <v>4756</v>
      </c>
      <c r="O473" s="2" t="s">
        <v>4760</v>
      </c>
      <c r="U473" s="2">
        <f>_xlfn.XLOOKUP(S473,统计表!D:D,统计表!V:V)</f>
        <v>0</v>
      </c>
      <c r="W473" s="2" t="str">
        <f t="shared" si="7"/>
        <v/>
      </c>
    </row>
    <row r="474" spans="1:23">
      <c r="A474" s="2" t="s">
        <v>2287</v>
      </c>
      <c r="B474" s="2" t="e">
        <f ca="1">_xlfn.XLOOKUP(A474,统计表!D:D,统计表!R:R)</f>
        <v>#NAME?</v>
      </c>
      <c r="C474" s="2" t="s">
        <v>4753</v>
      </c>
      <c r="E474" s="2">
        <f>_xlfn.XLOOKUP(D474,统计表!D:D,统计表!L:L)</f>
        <v>0</v>
      </c>
      <c r="F474" s="2" t="s">
        <v>4754</v>
      </c>
      <c r="H474" s="2" t="e">
        <f ca="1">_xlfn.XLOOKUP(G474,统计表!D:D,统计表!M:M)</f>
        <v>#NAME?</v>
      </c>
      <c r="I474" s="2" t="s">
        <v>4755</v>
      </c>
      <c r="J474" s="2" t="s">
        <v>1499</v>
      </c>
      <c r="K474" s="2">
        <f>_xlfn.XLOOKUP(J474,统计表!D:D,统计表!P:P)</f>
        <v>6490</v>
      </c>
      <c r="L474" s="2" t="s">
        <v>4756</v>
      </c>
      <c r="O474" s="2" t="s">
        <v>4760</v>
      </c>
      <c r="U474" s="2">
        <f>_xlfn.XLOOKUP(S474,统计表!D:D,统计表!V:V)</f>
        <v>0</v>
      </c>
      <c r="W474" s="2" t="str">
        <f t="shared" si="7"/>
        <v/>
      </c>
    </row>
    <row r="475" spans="1:23">
      <c r="A475" s="2" t="s">
        <v>2287</v>
      </c>
      <c r="B475" s="2" t="e">
        <f ca="1">_xlfn.XLOOKUP(A475,统计表!D:D,统计表!R:R)</f>
        <v>#NAME?</v>
      </c>
      <c r="C475" s="2" t="s">
        <v>4753</v>
      </c>
      <c r="E475" s="2">
        <f>_xlfn.XLOOKUP(D475,统计表!D:D,统计表!L:L)</f>
        <v>0</v>
      </c>
      <c r="F475" s="2" t="s">
        <v>4754</v>
      </c>
      <c r="H475" s="2" t="e">
        <f ca="1">_xlfn.XLOOKUP(G475,统计表!D:D,统计表!M:M)</f>
        <v>#NAME?</v>
      </c>
      <c r="I475" s="2" t="s">
        <v>4755</v>
      </c>
      <c r="J475" s="2" t="s">
        <v>1565</v>
      </c>
      <c r="K475" s="2">
        <f>_xlfn.XLOOKUP(J475,统计表!D:D,统计表!P:P)</f>
        <v>2145</v>
      </c>
      <c r="L475" s="2" t="s">
        <v>4756</v>
      </c>
      <c r="O475" s="2" t="s">
        <v>4760</v>
      </c>
      <c r="U475" s="2">
        <f>_xlfn.XLOOKUP(S475,统计表!D:D,统计表!V:V)</f>
        <v>0</v>
      </c>
      <c r="W475" s="2" t="str">
        <f t="shared" si="7"/>
        <v/>
      </c>
    </row>
    <row r="476" spans="1:23">
      <c r="A476" s="2" t="s">
        <v>2291</v>
      </c>
      <c r="B476" s="2" t="e">
        <f ca="1">_xlfn.XLOOKUP(A476,统计表!D:D,统计表!R:R)</f>
        <v>#NAME?</v>
      </c>
      <c r="C476" s="2" t="s">
        <v>4753</v>
      </c>
      <c r="E476" s="2">
        <f>_xlfn.XLOOKUP(D476,统计表!D:D,统计表!L:L)</f>
        <v>0</v>
      </c>
      <c r="F476" s="2" t="s">
        <v>4754</v>
      </c>
      <c r="H476" s="2" t="e">
        <f ca="1">_xlfn.XLOOKUP(G476,统计表!D:D,统计表!M:M)</f>
        <v>#NAME?</v>
      </c>
      <c r="I476" s="2" t="s">
        <v>4755</v>
      </c>
      <c r="J476" s="2" t="s">
        <v>2553</v>
      </c>
      <c r="K476" s="2">
        <f>_xlfn.XLOOKUP(J476,统计表!D:D,统计表!P:P)</f>
        <v>730</v>
      </c>
      <c r="L476" s="2" t="s">
        <v>4756</v>
      </c>
      <c r="O476" s="2" t="s">
        <v>4760</v>
      </c>
      <c r="U476" s="2">
        <f>_xlfn.XLOOKUP(S476,统计表!D:D,统计表!V:V)</f>
        <v>0</v>
      </c>
      <c r="W476" s="2" t="str">
        <f t="shared" si="7"/>
        <v/>
      </c>
    </row>
    <row r="477" spans="1:23">
      <c r="A477" s="2" t="s">
        <v>2295</v>
      </c>
      <c r="B477" s="2" t="e">
        <f ca="1">_xlfn.XLOOKUP(A477,统计表!D:D,统计表!R:R)</f>
        <v>#NAME?</v>
      </c>
      <c r="C477" s="2" t="s">
        <v>4753</v>
      </c>
      <c r="E477" s="2">
        <f>_xlfn.XLOOKUP(D477,统计表!D:D,统计表!L:L)</f>
        <v>0</v>
      </c>
      <c r="F477" s="2" t="s">
        <v>4754</v>
      </c>
      <c r="H477" s="2" t="e">
        <f ca="1">_xlfn.XLOOKUP(G477,统计表!D:D,统计表!M:M)</f>
        <v>#NAME?</v>
      </c>
      <c r="I477" s="2" t="s">
        <v>4755</v>
      </c>
      <c r="J477" s="2" t="s">
        <v>3296</v>
      </c>
      <c r="K477" s="2">
        <f>_xlfn.XLOOKUP(J477,统计表!D:D,统计表!P:P)</f>
        <v>8590</v>
      </c>
      <c r="L477" s="2" t="s">
        <v>4756</v>
      </c>
      <c r="O477" s="2" t="s">
        <v>4760</v>
      </c>
      <c r="U477" s="2">
        <f>_xlfn.XLOOKUP(S477,统计表!D:D,统计表!V:V)</f>
        <v>0</v>
      </c>
      <c r="W477" s="2" t="str">
        <f t="shared" si="7"/>
        <v/>
      </c>
    </row>
    <row r="478" spans="1:23">
      <c r="A478" s="2" t="s">
        <v>2295</v>
      </c>
      <c r="B478" s="2" t="e">
        <f ca="1">_xlfn.XLOOKUP(A478,统计表!D:D,统计表!R:R)</f>
        <v>#NAME?</v>
      </c>
      <c r="C478" s="2" t="s">
        <v>4753</v>
      </c>
      <c r="E478" s="2">
        <f>_xlfn.XLOOKUP(D478,统计表!D:D,统计表!L:L)</f>
        <v>0</v>
      </c>
      <c r="F478" s="2" t="s">
        <v>4754</v>
      </c>
      <c r="H478" s="2" t="e">
        <f ca="1">_xlfn.XLOOKUP(G478,统计表!D:D,统计表!M:M)</f>
        <v>#NAME?</v>
      </c>
      <c r="I478" s="2" t="s">
        <v>4755</v>
      </c>
      <c r="J478" s="2" t="s">
        <v>3296</v>
      </c>
      <c r="K478" s="2">
        <f>_xlfn.XLOOKUP(J478,统计表!D:D,统计表!P:P)</f>
        <v>8590</v>
      </c>
      <c r="L478" s="2" t="s">
        <v>4756</v>
      </c>
      <c r="O478" s="2" t="s">
        <v>4760</v>
      </c>
      <c r="U478" s="2">
        <f>_xlfn.XLOOKUP(S478,统计表!D:D,统计表!V:V)</f>
        <v>0</v>
      </c>
      <c r="W478" s="2" t="str">
        <f t="shared" si="7"/>
        <v/>
      </c>
    </row>
    <row r="479" spans="1:23">
      <c r="A479" s="2" t="s">
        <v>2300</v>
      </c>
      <c r="B479" s="2" t="e">
        <f ca="1">_xlfn.XLOOKUP(A479,统计表!D:D,统计表!R:R)</f>
        <v>#NAME?</v>
      </c>
      <c r="C479" s="2" t="s">
        <v>4753</v>
      </c>
      <c r="E479" s="2">
        <f>_xlfn.XLOOKUP(D479,统计表!D:D,统计表!L:L)</f>
        <v>0</v>
      </c>
      <c r="F479" s="2" t="s">
        <v>4754</v>
      </c>
      <c r="H479" s="2" t="e">
        <f ca="1">_xlfn.XLOOKUP(G479,统计表!D:D,统计表!M:M)</f>
        <v>#NAME?</v>
      </c>
      <c r="I479" s="2" t="s">
        <v>4755</v>
      </c>
      <c r="K479" s="2">
        <f>_xlfn.XLOOKUP(J479,统计表!D:D,统计表!P:P)</f>
        <v>0</v>
      </c>
      <c r="L479" s="2" t="s">
        <v>4756</v>
      </c>
      <c r="O479" s="2" t="s">
        <v>4760</v>
      </c>
      <c r="U479" s="2">
        <f>_xlfn.XLOOKUP(S479,统计表!D:D,统计表!V:V)</f>
        <v>0</v>
      </c>
      <c r="W479" s="2" t="str">
        <f t="shared" si="7"/>
        <v/>
      </c>
    </row>
    <row r="480" spans="1:23">
      <c r="A480" s="2" t="s">
        <v>2300</v>
      </c>
      <c r="B480" s="2" t="e">
        <f ca="1">_xlfn.XLOOKUP(A480,统计表!D:D,统计表!R:R)</f>
        <v>#NAME?</v>
      </c>
      <c r="C480" s="2" t="s">
        <v>4753</v>
      </c>
      <c r="E480" s="2">
        <f>_xlfn.XLOOKUP(D480,统计表!D:D,统计表!L:L)</f>
        <v>0</v>
      </c>
      <c r="F480" s="2" t="s">
        <v>4754</v>
      </c>
      <c r="H480" s="2" t="e">
        <f ca="1">_xlfn.XLOOKUP(G480,统计表!D:D,统计表!M:M)</f>
        <v>#NAME?</v>
      </c>
      <c r="I480" s="2" t="s">
        <v>4755</v>
      </c>
      <c r="K480" s="2">
        <f>_xlfn.XLOOKUP(J480,统计表!D:D,统计表!P:P)</f>
        <v>0</v>
      </c>
      <c r="L480" s="2" t="s">
        <v>4756</v>
      </c>
      <c r="O480" s="2" t="s">
        <v>4760</v>
      </c>
      <c r="U480" s="2">
        <f>_xlfn.XLOOKUP(S480,统计表!D:D,统计表!V:V)</f>
        <v>0</v>
      </c>
      <c r="W480" s="2" t="str">
        <f t="shared" si="7"/>
        <v/>
      </c>
    </row>
    <row r="481" spans="1:23">
      <c r="A481" s="2" t="s">
        <v>2304</v>
      </c>
      <c r="B481" s="2" t="e">
        <f ca="1">_xlfn.XLOOKUP(A481,统计表!D:D,统计表!R:R)</f>
        <v>#NAME?</v>
      </c>
      <c r="C481" s="2" t="s">
        <v>4753</v>
      </c>
      <c r="E481" s="2">
        <f>_xlfn.XLOOKUP(D481,统计表!D:D,统计表!L:L)</f>
        <v>0</v>
      </c>
      <c r="F481" s="2" t="s">
        <v>4754</v>
      </c>
      <c r="H481" s="2" t="e">
        <f ca="1">_xlfn.XLOOKUP(G481,统计表!D:D,统计表!M:M)</f>
        <v>#NAME?</v>
      </c>
      <c r="I481" s="2" t="s">
        <v>4755</v>
      </c>
      <c r="K481" s="2">
        <f>_xlfn.XLOOKUP(J481,统计表!D:D,统计表!P:P)</f>
        <v>0</v>
      </c>
      <c r="L481" s="2" t="s">
        <v>4756</v>
      </c>
      <c r="O481" s="2" t="s">
        <v>4760</v>
      </c>
      <c r="U481" s="2">
        <f>_xlfn.XLOOKUP(S481,统计表!D:D,统计表!V:V)</f>
        <v>0</v>
      </c>
      <c r="W481" s="2" t="str">
        <f t="shared" si="7"/>
        <v/>
      </c>
    </row>
    <row r="482" spans="1:23">
      <c r="A482" s="2" t="s">
        <v>2304</v>
      </c>
      <c r="B482" s="2" t="e">
        <f ca="1">_xlfn.XLOOKUP(A482,统计表!D:D,统计表!R:R)</f>
        <v>#NAME?</v>
      </c>
      <c r="C482" s="2" t="s">
        <v>4753</v>
      </c>
      <c r="E482" s="2">
        <f>_xlfn.XLOOKUP(D482,统计表!D:D,统计表!L:L)</f>
        <v>0</v>
      </c>
      <c r="F482" s="2" t="s">
        <v>4754</v>
      </c>
      <c r="H482" s="2" t="e">
        <f ca="1">_xlfn.XLOOKUP(G482,统计表!D:D,统计表!M:M)</f>
        <v>#NAME?</v>
      </c>
      <c r="I482" s="2" t="s">
        <v>4755</v>
      </c>
      <c r="K482" s="2">
        <f>_xlfn.XLOOKUP(J482,统计表!D:D,统计表!P:P)</f>
        <v>0</v>
      </c>
      <c r="L482" s="2" t="s">
        <v>4756</v>
      </c>
      <c r="O482" s="2" t="s">
        <v>4760</v>
      </c>
      <c r="U482" s="2">
        <f>_xlfn.XLOOKUP(S482,统计表!D:D,统计表!V:V)</f>
        <v>0</v>
      </c>
      <c r="W482" s="2" t="str">
        <f t="shared" si="7"/>
        <v/>
      </c>
    </row>
    <row r="483" spans="1:23">
      <c r="A483" s="2" t="s">
        <v>2312</v>
      </c>
      <c r="B483" s="2" t="e">
        <f ca="1">_xlfn.XLOOKUP(A483,统计表!D:D,统计表!R:R)</f>
        <v>#NAME?</v>
      </c>
      <c r="C483" s="2" t="s">
        <v>4753</v>
      </c>
      <c r="E483" s="2">
        <f>_xlfn.XLOOKUP(D483,统计表!D:D,统计表!L:L)</f>
        <v>0</v>
      </c>
      <c r="F483" s="2" t="s">
        <v>4754</v>
      </c>
      <c r="H483" s="2" t="e">
        <f ca="1">_xlfn.XLOOKUP(G483,统计表!D:D,统计表!M:M)</f>
        <v>#NAME?</v>
      </c>
      <c r="I483" s="2" t="s">
        <v>4755</v>
      </c>
      <c r="K483" s="2">
        <f>_xlfn.XLOOKUP(J483,统计表!D:D,统计表!P:P)</f>
        <v>0</v>
      </c>
      <c r="L483" s="2" t="s">
        <v>4756</v>
      </c>
      <c r="O483" s="2" t="s">
        <v>4760</v>
      </c>
      <c r="U483" s="2">
        <f>_xlfn.XLOOKUP(S483,统计表!D:D,统计表!V:V)</f>
        <v>0</v>
      </c>
      <c r="W483" s="2" t="str">
        <f t="shared" si="7"/>
        <v/>
      </c>
    </row>
    <row r="484" spans="1:23">
      <c r="A484" s="2" t="s">
        <v>2312</v>
      </c>
      <c r="B484" s="2" t="e">
        <f ca="1">_xlfn.XLOOKUP(A484,统计表!D:D,统计表!R:R)</f>
        <v>#NAME?</v>
      </c>
      <c r="C484" s="2" t="s">
        <v>4753</v>
      </c>
      <c r="E484" s="2">
        <f>_xlfn.XLOOKUP(D484,统计表!D:D,统计表!L:L)</f>
        <v>0</v>
      </c>
      <c r="F484" s="2" t="s">
        <v>4754</v>
      </c>
      <c r="H484" s="2" t="e">
        <f ca="1">_xlfn.XLOOKUP(G484,统计表!D:D,统计表!M:M)</f>
        <v>#NAME?</v>
      </c>
      <c r="I484" s="2" t="s">
        <v>4755</v>
      </c>
      <c r="K484" s="2">
        <f>_xlfn.XLOOKUP(J484,统计表!D:D,统计表!P:P)</f>
        <v>0</v>
      </c>
      <c r="L484" s="2" t="s">
        <v>4756</v>
      </c>
      <c r="O484" s="2" t="s">
        <v>4760</v>
      </c>
      <c r="U484" s="2">
        <f>_xlfn.XLOOKUP(S484,统计表!D:D,统计表!V:V)</f>
        <v>0</v>
      </c>
      <c r="W484" s="2" t="str">
        <f t="shared" si="7"/>
        <v/>
      </c>
    </row>
    <row r="485" spans="1:23">
      <c r="A485" s="2" t="s">
        <v>2316</v>
      </c>
      <c r="B485" s="2" t="e">
        <f ca="1">_xlfn.XLOOKUP(A485,统计表!D:D,统计表!R:R)</f>
        <v>#NAME?</v>
      </c>
      <c r="C485" s="2" t="s">
        <v>4753</v>
      </c>
      <c r="E485" s="2">
        <f>_xlfn.XLOOKUP(D485,统计表!D:D,统计表!L:L)</f>
        <v>0</v>
      </c>
      <c r="F485" s="2" t="s">
        <v>4754</v>
      </c>
      <c r="H485" s="2" t="e">
        <f ca="1">_xlfn.XLOOKUP(G485,统计表!D:D,统计表!M:M)</f>
        <v>#NAME?</v>
      </c>
      <c r="I485" s="2" t="s">
        <v>4755</v>
      </c>
      <c r="K485" s="2">
        <f>_xlfn.XLOOKUP(J485,统计表!D:D,统计表!P:P)</f>
        <v>0</v>
      </c>
      <c r="L485" s="2" t="s">
        <v>4756</v>
      </c>
      <c r="O485" s="2" t="s">
        <v>4760</v>
      </c>
      <c r="U485" s="2">
        <f>_xlfn.XLOOKUP(S485,统计表!D:D,统计表!V:V)</f>
        <v>0</v>
      </c>
      <c r="W485" s="2" t="str">
        <f t="shared" si="7"/>
        <v/>
      </c>
    </row>
    <row r="486" spans="1:23">
      <c r="A486" s="2" t="s">
        <v>2316</v>
      </c>
      <c r="B486" s="2" t="e">
        <f ca="1">_xlfn.XLOOKUP(A486,统计表!D:D,统计表!R:R)</f>
        <v>#NAME?</v>
      </c>
      <c r="C486" s="2" t="s">
        <v>4753</v>
      </c>
      <c r="E486" s="2">
        <f>_xlfn.XLOOKUP(D486,统计表!D:D,统计表!L:L)</f>
        <v>0</v>
      </c>
      <c r="F486" s="2" t="s">
        <v>4754</v>
      </c>
      <c r="H486" s="2" t="e">
        <f ca="1">_xlfn.XLOOKUP(G486,统计表!D:D,统计表!M:M)</f>
        <v>#NAME?</v>
      </c>
      <c r="I486" s="2" t="s">
        <v>4755</v>
      </c>
      <c r="K486" s="2">
        <f>_xlfn.XLOOKUP(J486,统计表!D:D,统计表!P:P)</f>
        <v>0</v>
      </c>
      <c r="L486" s="2" t="s">
        <v>4756</v>
      </c>
      <c r="O486" s="2" t="s">
        <v>4760</v>
      </c>
      <c r="U486" s="2">
        <f>_xlfn.XLOOKUP(S486,统计表!D:D,统计表!V:V)</f>
        <v>0</v>
      </c>
      <c r="W486" s="2" t="str">
        <f t="shared" si="7"/>
        <v/>
      </c>
    </row>
    <row r="487" spans="1:23">
      <c r="A487" s="2" t="s">
        <v>2320</v>
      </c>
      <c r="B487" s="2" t="e">
        <f ca="1">_xlfn.XLOOKUP(A487,统计表!D:D,统计表!R:R)</f>
        <v>#NAME?</v>
      </c>
      <c r="C487" s="2" t="s">
        <v>4753</v>
      </c>
      <c r="E487" s="2">
        <f>_xlfn.XLOOKUP(D487,统计表!D:D,统计表!L:L)</f>
        <v>0</v>
      </c>
      <c r="F487" s="2" t="s">
        <v>4754</v>
      </c>
      <c r="H487" s="2" t="e">
        <f ca="1">_xlfn.XLOOKUP(G487,统计表!D:D,统计表!M:M)</f>
        <v>#NAME?</v>
      </c>
      <c r="I487" s="2" t="s">
        <v>4755</v>
      </c>
      <c r="K487" s="2">
        <f>_xlfn.XLOOKUP(J487,统计表!D:D,统计表!P:P)</f>
        <v>0</v>
      </c>
      <c r="L487" s="2" t="s">
        <v>4756</v>
      </c>
      <c r="O487" s="2" t="s">
        <v>4760</v>
      </c>
      <c r="U487" s="2">
        <f>_xlfn.XLOOKUP(S487,统计表!D:D,统计表!V:V)</f>
        <v>0</v>
      </c>
      <c r="W487" s="2" t="str">
        <f t="shared" si="7"/>
        <v/>
      </c>
    </row>
    <row r="488" spans="1:23">
      <c r="A488" s="2" t="s">
        <v>2324</v>
      </c>
      <c r="B488" s="2" t="e">
        <f ca="1">_xlfn.XLOOKUP(A488,统计表!D:D,统计表!R:R)</f>
        <v>#NAME?</v>
      </c>
      <c r="C488" s="2" t="s">
        <v>4753</v>
      </c>
      <c r="E488" s="2">
        <f>_xlfn.XLOOKUP(D488,统计表!D:D,统计表!L:L)</f>
        <v>0</v>
      </c>
      <c r="F488" s="2" t="s">
        <v>4754</v>
      </c>
      <c r="H488" s="2" t="e">
        <f ca="1">_xlfn.XLOOKUP(G488,统计表!D:D,统计表!M:M)</f>
        <v>#NAME?</v>
      </c>
      <c r="I488" s="2" t="s">
        <v>4755</v>
      </c>
      <c r="K488" s="2">
        <f>_xlfn.XLOOKUP(J488,统计表!D:D,统计表!P:P)</f>
        <v>0</v>
      </c>
      <c r="L488" s="2" t="s">
        <v>4756</v>
      </c>
      <c r="O488" s="2" t="s">
        <v>4760</v>
      </c>
      <c r="U488" s="2">
        <f>_xlfn.XLOOKUP(S488,统计表!D:D,统计表!V:V)</f>
        <v>0</v>
      </c>
      <c r="W488" s="2" t="str">
        <f t="shared" si="7"/>
        <v/>
      </c>
    </row>
    <row r="489" spans="1:23">
      <c r="A489" s="2" t="s">
        <v>2324</v>
      </c>
      <c r="B489" s="2" t="e">
        <f ca="1">_xlfn.XLOOKUP(A489,统计表!D:D,统计表!R:R)</f>
        <v>#NAME?</v>
      </c>
      <c r="C489" s="2" t="s">
        <v>4753</v>
      </c>
      <c r="E489" s="2">
        <f>_xlfn.XLOOKUP(D489,统计表!D:D,统计表!L:L)</f>
        <v>0</v>
      </c>
      <c r="F489" s="2" t="s">
        <v>4754</v>
      </c>
      <c r="H489" s="2" t="e">
        <f ca="1">_xlfn.XLOOKUP(G489,统计表!D:D,统计表!M:M)</f>
        <v>#NAME?</v>
      </c>
      <c r="I489" s="2" t="s">
        <v>4755</v>
      </c>
      <c r="K489" s="2">
        <f>_xlfn.XLOOKUP(J489,统计表!D:D,统计表!P:P)</f>
        <v>0</v>
      </c>
      <c r="L489" s="2" t="s">
        <v>4756</v>
      </c>
      <c r="O489" s="2" t="s">
        <v>4760</v>
      </c>
      <c r="U489" s="2">
        <f>_xlfn.XLOOKUP(S489,统计表!D:D,统计表!V:V)</f>
        <v>0</v>
      </c>
      <c r="W489" s="2" t="str">
        <f t="shared" si="7"/>
        <v/>
      </c>
    </row>
    <row r="490" spans="1:23">
      <c r="A490" s="2" t="s">
        <v>2332</v>
      </c>
      <c r="B490" s="2" t="e">
        <f ca="1">_xlfn.XLOOKUP(A490,统计表!D:D,统计表!R:R)</f>
        <v>#NAME?</v>
      </c>
      <c r="C490" s="2" t="s">
        <v>4753</v>
      </c>
      <c r="E490" s="2">
        <f>_xlfn.XLOOKUP(D490,统计表!D:D,统计表!L:L)</f>
        <v>0</v>
      </c>
      <c r="F490" s="2" t="s">
        <v>4754</v>
      </c>
      <c r="H490" s="2" t="e">
        <f ca="1">_xlfn.XLOOKUP(G490,统计表!D:D,统计表!M:M)</f>
        <v>#NAME?</v>
      </c>
      <c r="I490" s="2" t="s">
        <v>4755</v>
      </c>
      <c r="K490" s="2">
        <f>_xlfn.XLOOKUP(J490,统计表!D:D,统计表!P:P)</f>
        <v>0</v>
      </c>
      <c r="L490" s="2" t="s">
        <v>4756</v>
      </c>
      <c r="O490" s="2" t="s">
        <v>4760</v>
      </c>
      <c r="U490" s="2">
        <f>_xlfn.XLOOKUP(S490,统计表!D:D,统计表!V:V)</f>
        <v>0</v>
      </c>
      <c r="W490" s="2" t="str">
        <f t="shared" si="7"/>
        <v/>
      </c>
    </row>
    <row r="491" spans="1:23">
      <c r="A491" s="2" t="s">
        <v>2336</v>
      </c>
      <c r="B491" s="2" t="e">
        <f ca="1">_xlfn.XLOOKUP(A491,统计表!D:D,统计表!R:R)</f>
        <v>#NAME?</v>
      </c>
      <c r="C491" s="2" t="s">
        <v>4753</v>
      </c>
      <c r="E491" s="2">
        <f>_xlfn.XLOOKUP(D491,统计表!D:D,统计表!L:L)</f>
        <v>0</v>
      </c>
      <c r="F491" s="2" t="s">
        <v>4754</v>
      </c>
      <c r="H491" s="2" t="e">
        <f ca="1">_xlfn.XLOOKUP(G491,统计表!D:D,统计表!M:M)</f>
        <v>#NAME?</v>
      </c>
      <c r="I491" s="2" t="s">
        <v>4755</v>
      </c>
      <c r="K491" s="2">
        <f>_xlfn.XLOOKUP(J491,统计表!D:D,统计表!P:P)</f>
        <v>0</v>
      </c>
      <c r="L491" s="2" t="s">
        <v>4756</v>
      </c>
      <c r="O491" s="2" t="s">
        <v>4760</v>
      </c>
      <c r="U491" s="2">
        <f>_xlfn.XLOOKUP(S491,统计表!D:D,统计表!V:V)</f>
        <v>0</v>
      </c>
      <c r="W491" s="2" t="str">
        <f t="shared" si="7"/>
        <v/>
      </c>
    </row>
    <row r="492" spans="1:23">
      <c r="A492" s="2" t="s">
        <v>2336</v>
      </c>
      <c r="B492" s="2" t="e">
        <f ca="1">_xlfn.XLOOKUP(A492,统计表!D:D,统计表!R:R)</f>
        <v>#NAME?</v>
      </c>
      <c r="C492" s="2" t="s">
        <v>4753</v>
      </c>
      <c r="E492" s="2">
        <f>_xlfn.XLOOKUP(D492,统计表!D:D,统计表!L:L)</f>
        <v>0</v>
      </c>
      <c r="F492" s="2" t="s">
        <v>4754</v>
      </c>
      <c r="H492" s="2" t="e">
        <f ca="1">_xlfn.XLOOKUP(G492,统计表!D:D,统计表!M:M)</f>
        <v>#NAME?</v>
      </c>
      <c r="I492" s="2" t="s">
        <v>4755</v>
      </c>
      <c r="K492" s="2">
        <f>_xlfn.XLOOKUP(J492,统计表!D:D,统计表!P:P)</f>
        <v>0</v>
      </c>
      <c r="L492" s="2" t="s">
        <v>4756</v>
      </c>
      <c r="O492" s="2" t="s">
        <v>4760</v>
      </c>
      <c r="U492" s="2">
        <f>_xlfn.XLOOKUP(S492,统计表!D:D,统计表!V:V)</f>
        <v>0</v>
      </c>
      <c r="W492" s="2" t="str">
        <f t="shared" si="7"/>
        <v/>
      </c>
    </row>
    <row r="493" spans="1:23">
      <c r="A493" s="2" t="s">
        <v>2344</v>
      </c>
      <c r="B493" s="2" t="e">
        <f ca="1">_xlfn.XLOOKUP(A493,统计表!D:D,统计表!R:R)</f>
        <v>#NAME?</v>
      </c>
      <c r="C493" s="2" t="s">
        <v>4753</v>
      </c>
      <c r="E493" s="2">
        <f>_xlfn.XLOOKUP(D493,统计表!D:D,统计表!L:L)</f>
        <v>0</v>
      </c>
      <c r="F493" s="2" t="s">
        <v>4754</v>
      </c>
      <c r="H493" s="2" t="e">
        <f ca="1">_xlfn.XLOOKUP(G493,统计表!D:D,统计表!M:M)</f>
        <v>#NAME?</v>
      </c>
      <c r="I493" s="2" t="s">
        <v>4755</v>
      </c>
      <c r="K493" s="2">
        <f>_xlfn.XLOOKUP(J493,统计表!D:D,统计表!P:P)</f>
        <v>0</v>
      </c>
      <c r="L493" s="2" t="s">
        <v>4756</v>
      </c>
      <c r="O493" s="2" t="s">
        <v>4760</v>
      </c>
      <c r="U493" s="2">
        <f>_xlfn.XLOOKUP(S493,统计表!D:D,统计表!V:V)</f>
        <v>0</v>
      </c>
      <c r="W493" s="2" t="str">
        <f t="shared" si="7"/>
        <v/>
      </c>
    </row>
    <row r="494" spans="1:23">
      <c r="A494" s="2" t="s">
        <v>2344</v>
      </c>
      <c r="B494" s="2" t="e">
        <f ca="1">_xlfn.XLOOKUP(A494,统计表!D:D,统计表!R:R)</f>
        <v>#NAME?</v>
      </c>
      <c r="C494" s="2" t="s">
        <v>4753</v>
      </c>
      <c r="E494" s="2">
        <f>_xlfn.XLOOKUP(D494,统计表!D:D,统计表!L:L)</f>
        <v>0</v>
      </c>
      <c r="F494" s="2" t="s">
        <v>4754</v>
      </c>
      <c r="H494" s="2" t="e">
        <f ca="1">_xlfn.XLOOKUP(G494,统计表!D:D,统计表!M:M)</f>
        <v>#NAME?</v>
      </c>
      <c r="I494" s="2" t="s">
        <v>4755</v>
      </c>
      <c r="K494" s="2">
        <f>_xlfn.XLOOKUP(J494,统计表!D:D,统计表!P:P)</f>
        <v>0</v>
      </c>
      <c r="L494" s="2" t="s">
        <v>4756</v>
      </c>
      <c r="O494" s="2" t="s">
        <v>4760</v>
      </c>
      <c r="U494" s="2">
        <f>_xlfn.XLOOKUP(S494,统计表!D:D,统计表!V:V)</f>
        <v>0</v>
      </c>
      <c r="W494" s="2" t="str">
        <f t="shared" si="7"/>
        <v/>
      </c>
    </row>
    <row r="495" spans="1:23">
      <c r="A495" s="2" t="s">
        <v>2348</v>
      </c>
      <c r="B495" s="2" t="e">
        <f ca="1">_xlfn.XLOOKUP(A495,统计表!D:D,统计表!R:R)</f>
        <v>#NAME?</v>
      </c>
      <c r="C495" s="2" t="s">
        <v>4753</v>
      </c>
      <c r="E495" s="2">
        <f>_xlfn.XLOOKUP(D495,统计表!D:D,统计表!L:L)</f>
        <v>0</v>
      </c>
      <c r="F495" s="2" t="s">
        <v>4754</v>
      </c>
      <c r="H495" s="2" t="e">
        <f ca="1">_xlfn.XLOOKUP(G495,统计表!D:D,统计表!M:M)</f>
        <v>#NAME?</v>
      </c>
      <c r="I495" s="2" t="s">
        <v>4755</v>
      </c>
      <c r="K495" s="2">
        <f>_xlfn.XLOOKUP(J495,统计表!D:D,统计表!P:P)</f>
        <v>0</v>
      </c>
      <c r="L495" s="2" t="s">
        <v>4756</v>
      </c>
      <c r="O495" s="2" t="s">
        <v>4760</v>
      </c>
      <c r="U495" s="2">
        <f>_xlfn.XLOOKUP(S495,统计表!D:D,统计表!V:V)</f>
        <v>0</v>
      </c>
      <c r="W495" s="2" t="str">
        <f t="shared" si="7"/>
        <v/>
      </c>
    </row>
    <row r="496" spans="1:23">
      <c r="A496" s="2" t="s">
        <v>2353</v>
      </c>
      <c r="B496" s="2" t="e">
        <f ca="1">_xlfn.XLOOKUP(A496,统计表!D:D,统计表!R:R)</f>
        <v>#NAME?</v>
      </c>
      <c r="C496" s="2" t="s">
        <v>4753</v>
      </c>
      <c r="E496" s="2">
        <f>_xlfn.XLOOKUP(D496,统计表!D:D,统计表!L:L)</f>
        <v>0</v>
      </c>
      <c r="F496" s="2" t="s">
        <v>4754</v>
      </c>
      <c r="H496" s="2" t="e">
        <f ca="1">_xlfn.XLOOKUP(G496,统计表!D:D,统计表!M:M)</f>
        <v>#NAME?</v>
      </c>
      <c r="I496" s="2" t="s">
        <v>4755</v>
      </c>
      <c r="K496" s="2">
        <f>_xlfn.XLOOKUP(J496,统计表!D:D,统计表!P:P)</f>
        <v>0</v>
      </c>
      <c r="L496" s="2" t="s">
        <v>4756</v>
      </c>
      <c r="O496" s="2" t="s">
        <v>4760</v>
      </c>
      <c r="U496" s="2">
        <f>_xlfn.XLOOKUP(S496,统计表!D:D,统计表!V:V)</f>
        <v>0</v>
      </c>
      <c r="W496" s="2" t="str">
        <f t="shared" si="7"/>
        <v/>
      </c>
    </row>
    <row r="497" spans="1:23">
      <c r="A497" s="2" t="s">
        <v>2353</v>
      </c>
      <c r="B497" s="2" t="e">
        <f ca="1">_xlfn.XLOOKUP(A497,统计表!D:D,统计表!R:R)</f>
        <v>#NAME?</v>
      </c>
      <c r="C497" s="2" t="s">
        <v>4753</v>
      </c>
      <c r="E497" s="2">
        <f>_xlfn.XLOOKUP(D497,统计表!D:D,统计表!L:L)</f>
        <v>0</v>
      </c>
      <c r="F497" s="2" t="s">
        <v>4754</v>
      </c>
      <c r="H497" s="2" t="e">
        <f ca="1">_xlfn.XLOOKUP(G497,统计表!D:D,统计表!M:M)</f>
        <v>#NAME?</v>
      </c>
      <c r="I497" s="2" t="s">
        <v>4755</v>
      </c>
      <c r="K497" s="2">
        <f>_xlfn.XLOOKUP(J497,统计表!D:D,统计表!P:P)</f>
        <v>0</v>
      </c>
      <c r="L497" s="2" t="s">
        <v>4756</v>
      </c>
      <c r="O497" s="2" t="s">
        <v>4760</v>
      </c>
      <c r="U497" s="2">
        <f>_xlfn.XLOOKUP(S497,统计表!D:D,统计表!V:V)</f>
        <v>0</v>
      </c>
      <c r="W497" s="2" t="str">
        <f t="shared" si="7"/>
        <v/>
      </c>
    </row>
    <row r="498" spans="1:23">
      <c r="A498" s="2" t="s">
        <v>2357</v>
      </c>
      <c r="B498" s="2" t="e">
        <f ca="1">_xlfn.XLOOKUP(A498,统计表!D:D,统计表!R:R)</f>
        <v>#NAME?</v>
      </c>
      <c r="C498" s="2" t="s">
        <v>4753</v>
      </c>
      <c r="E498" s="2">
        <f>_xlfn.XLOOKUP(D498,统计表!D:D,统计表!L:L)</f>
        <v>0</v>
      </c>
      <c r="F498" s="2" t="s">
        <v>4754</v>
      </c>
      <c r="H498" s="2" t="e">
        <f ca="1">_xlfn.XLOOKUP(G498,统计表!D:D,统计表!M:M)</f>
        <v>#NAME?</v>
      </c>
      <c r="I498" s="2" t="s">
        <v>4755</v>
      </c>
      <c r="K498" s="2">
        <f>_xlfn.XLOOKUP(J498,统计表!D:D,统计表!P:P)</f>
        <v>0</v>
      </c>
      <c r="L498" s="2" t="s">
        <v>4756</v>
      </c>
      <c r="O498" s="2" t="s">
        <v>4760</v>
      </c>
      <c r="U498" s="2">
        <f>_xlfn.XLOOKUP(S498,统计表!D:D,统计表!V:V)</f>
        <v>0</v>
      </c>
      <c r="W498" s="2" t="str">
        <f t="shared" si="7"/>
        <v/>
      </c>
    </row>
    <row r="499" spans="1:23">
      <c r="A499" s="2" t="s">
        <v>2361</v>
      </c>
      <c r="B499" s="2" t="e">
        <f ca="1">_xlfn.XLOOKUP(A499,统计表!D:D,统计表!R:R)</f>
        <v>#NAME?</v>
      </c>
      <c r="C499" s="2" t="s">
        <v>4753</v>
      </c>
      <c r="E499" s="2">
        <f>_xlfn.XLOOKUP(D499,统计表!D:D,统计表!L:L)</f>
        <v>0</v>
      </c>
      <c r="F499" s="2" t="s">
        <v>4754</v>
      </c>
      <c r="H499" s="2" t="e">
        <f ca="1">_xlfn.XLOOKUP(G499,统计表!D:D,统计表!M:M)</f>
        <v>#NAME?</v>
      </c>
      <c r="I499" s="2" t="s">
        <v>4755</v>
      </c>
      <c r="K499" s="2">
        <f>_xlfn.XLOOKUP(J499,统计表!D:D,统计表!P:P)</f>
        <v>0</v>
      </c>
      <c r="L499" s="2" t="s">
        <v>4756</v>
      </c>
      <c r="O499" s="2" t="s">
        <v>4760</v>
      </c>
      <c r="U499" s="2">
        <f>_xlfn.XLOOKUP(S499,统计表!D:D,统计表!V:V)</f>
        <v>0</v>
      </c>
      <c r="W499" s="2" t="str">
        <f t="shared" si="7"/>
        <v/>
      </c>
    </row>
    <row r="500" spans="1:23">
      <c r="A500" s="2" t="s">
        <v>2373</v>
      </c>
      <c r="B500" s="2" t="e">
        <f ca="1">_xlfn.XLOOKUP(A500,统计表!D:D,统计表!R:R)</f>
        <v>#NAME?</v>
      </c>
      <c r="C500" s="2" t="s">
        <v>4753</v>
      </c>
      <c r="E500" s="2">
        <f>_xlfn.XLOOKUP(D500,统计表!D:D,统计表!L:L)</f>
        <v>0</v>
      </c>
      <c r="F500" s="2" t="s">
        <v>4754</v>
      </c>
      <c r="H500" s="2" t="e">
        <f ca="1">_xlfn.XLOOKUP(G500,统计表!D:D,统计表!M:M)</f>
        <v>#NAME?</v>
      </c>
      <c r="I500" s="2" t="s">
        <v>4755</v>
      </c>
      <c r="K500" s="2">
        <f>_xlfn.XLOOKUP(J500,统计表!D:D,统计表!P:P)</f>
        <v>0</v>
      </c>
      <c r="L500" s="2" t="s">
        <v>4756</v>
      </c>
      <c r="O500" s="2" t="s">
        <v>4760</v>
      </c>
      <c r="U500" s="2">
        <f>_xlfn.XLOOKUP(S500,统计表!D:D,统计表!V:V)</f>
        <v>0</v>
      </c>
      <c r="W500" s="2" t="str">
        <f t="shared" si="7"/>
        <v/>
      </c>
    </row>
    <row r="501" spans="1:23">
      <c r="A501" s="2" t="s">
        <v>2382</v>
      </c>
      <c r="B501" s="2" t="e">
        <f ca="1">_xlfn.XLOOKUP(A501,统计表!D:D,统计表!R:R)</f>
        <v>#NAME?</v>
      </c>
      <c r="C501" s="2" t="s">
        <v>4753</v>
      </c>
      <c r="E501" s="2">
        <f>_xlfn.XLOOKUP(D501,统计表!D:D,统计表!L:L)</f>
        <v>0</v>
      </c>
      <c r="F501" s="2" t="s">
        <v>4754</v>
      </c>
      <c r="H501" s="2" t="e">
        <f ca="1">_xlfn.XLOOKUP(G501,统计表!D:D,统计表!M:M)</f>
        <v>#NAME?</v>
      </c>
      <c r="I501" s="2" t="s">
        <v>4755</v>
      </c>
      <c r="K501" s="2">
        <f>_xlfn.XLOOKUP(J501,统计表!D:D,统计表!P:P)</f>
        <v>0</v>
      </c>
      <c r="L501" s="2" t="s">
        <v>4756</v>
      </c>
      <c r="O501" s="2" t="s">
        <v>4760</v>
      </c>
      <c r="U501" s="2">
        <f>_xlfn.XLOOKUP(S501,统计表!D:D,统计表!V:V)</f>
        <v>0</v>
      </c>
      <c r="W501" s="2" t="str">
        <f t="shared" si="7"/>
        <v/>
      </c>
    </row>
    <row r="502" spans="1:23">
      <c r="A502" s="2" t="s">
        <v>2382</v>
      </c>
      <c r="B502" s="2" t="e">
        <f ca="1">_xlfn.XLOOKUP(A502,统计表!D:D,统计表!R:R)</f>
        <v>#NAME?</v>
      </c>
      <c r="C502" s="2" t="s">
        <v>4753</v>
      </c>
      <c r="E502" s="2">
        <f>_xlfn.XLOOKUP(D502,统计表!D:D,统计表!L:L)</f>
        <v>0</v>
      </c>
      <c r="F502" s="2" t="s">
        <v>4754</v>
      </c>
      <c r="H502" s="2" t="e">
        <f ca="1">_xlfn.XLOOKUP(G502,统计表!D:D,统计表!M:M)</f>
        <v>#NAME?</v>
      </c>
      <c r="I502" s="2" t="s">
        <v>4755</v>
      </c>
      <c r="K502" s="2">
        <f>_xlfn.XLOOKUP(J502,统计表!D:D,统计表!P:P)</f>
        <v>0</v>
      </c>
      <c r="L502" s="2" t="s">
        <v>4756</v>
      </c>
      <c r="O502" s="2" t="s">
        <v>4760</v>
      </c>
      <c r="U502" s="2">
        <f>_xlfn.XLOOKUP(S502,统计表!D:D,统计表!V:V)</f>
        <v>0</v>
      </c>
      <c r="W502" s="2" t="str">
        <f t="shared" si="7"/>
        <v/>
      </c>
    </row>
    <row r="503" spans="1:23">
      <c r="A503" s="2" t="s">
        <v>2390</v>
      </c>
      <c r="B503" s="2" t="e">
        <f ca="1">_xlfn.XLOOKUP(A503,统计表!D:D,统计表!R:R)</f>
        <v>#NAME?</v>
      </c>
      <c r="C503" s="2" t="s">
        <v>4753</v>
      </c>
      <c r="E503" s="2">
        <f>_xlfn.XLOOKUP(D503,统计表!D:D,统计表!L:L)</f>
        <v>0</v>
      </c>
      <c r="F503" s="2" t="s">
        <v>4754</v>
      </c>
      <c r="H503" s="2" t="e">
        <f ca="1">_xlfn.XLOOKUP(G503,统计表!D:D,统计表!M:M)</f>
        <v>#NAME?</v>
      </c>
      <c r="I503" s="2" t="s">
        <v>4755</v>
      </c>
      <c r="K503" s="2">
        <f>_xlfn.XLOOKUP(J503,统计表!D:D,统计表!P:P)</f>
        <v>0</v>
      </c>
      <c r="L503" s="2" t="s">
        <v>4756</v>
      </c>
      <c r="O503" s="2" t="s">
        <v>4760</v>
      </c>
      <c r="U503" s="2">
        <f>_xlfn.XLOOKUP(S503,统计表!D:D,统计表!V:V)</f>
        <v>0</v>
      </c>
      <c r="W503" s="2" t="str">
        <f t="shared" si="7"/>
        <v/>
      </c>
    </row>
    <row r="504" spans="1:23">
      <c r="A504" s="2" t="s">
        <v>2395</v>
      </c>
      <c r="B504" s="2" t="e">
        <f ca="1">_xlfn.XLOOKUP(A504,统计表!D:D,统计表!R:R)</f>
        <v>#NAME?</v>
      </c>
      <c r="C504" s="2" t="s">
        <v>4753</v>
      </c>
      <c r="E504" s="2">
        <f>_xlfn.XLOOKUP(D504,统计表!D:D,统计表!L:L)</f>
        <v>0</v>
      </c>
      <c r="F504" s="2" t="s">
        <v>4754</v>
      </c>
      <c r="H504" s="2" t="e">
        <f ca="1">_xlfn.XLOOKUP(G504,统计表!D:D,统计表!M:M)</f>
        <v>#NAME?</v>
      </c>
      <c r="I504" s="2" t="s">
        <v>4755</v>
      </c>
      <c r="K504" s="2">
        <f>_xlfn.XLOOKUP(J504,统计表!D:D,统计表!P:P)</f>
        <v>0</v>
      </c>
      <c r="L504" s="2" t="s">
        <v>4756</v>
      </c>
      <c r="O504" s="2" t="s">
        <v>4760</v>
      </c>
      <c r="U504" s="2">
        <f>_xlfn.XLOOKUP(S504,统计表!D:D,统计表!V:V)</f>
        <v>0</v>
      </c>
      <c r="W504" s="2" t="str">
        <f t="shared" si="7"/>
        <v/>
      </c>
    </row>
    <row r="505" spans="1:23">
      <c r="A505" s="2" t="s">
        <v>2399</v>
      </c>
      <c r="B505" s="2" t="e">
        <f ca="1">_xlfn.XLOOKUP(A505,统计表!D:D,统计表!R:R)</f>
        <v>#NAME?</v>
      </c>
      <c r="C505" s="2" t="s">
        <v>4753</v>
      </c>
      <c r="E505" s="2">
        <f>_xlfn.XLOOKUP(D505,统计表!D:D,统计表!L:L)</f>
        <v>0</v>
      </c>
      <c r="F505" s="2" t="s">
        <v>4754</v>
      </c>
      <c r="H505" s="2" t="e">
        <f ca="1">_xlfn.XLOOKUP(G505,统计表!D:D,统计表!M:M)</f>
        <v>#NAME?</v>
      </c>
      <c r="I505" s="2" t="s">
        <v>4755</v>
      </c>
      <c r="K505" s="2">
        <f>_xlfn.XLOOKUP(J505,统计表!D:D,统计表!P:P)</f>
        <v>0</v>
      </c>
      <c r="L505" s="2" t="s">
        <v>4756</v>
      </c>
      <c r="O505" s="2" t="s">
        <v>4760</v>
      </c>
      <c r="U505" s="2">
        <f>_xlfn.XLOOKUP(S505,统计表!D:D,统计表!V:V)</f>
        <v>0</v>
      </c>
      <c r="W505" s="2" t="str">
        <f t="shared" si="7"/>
        <v/>
      </c>
    </row>
    <row r="506" spans="1:23">
      <c r="A506" s="2" t="s">
        <v>2399</v>
      </c>
      <c r="B506" s="2" t="e">
        <f ca="1">_xlfn.XLOOKUP(A506,统计表!D:D,统计表!R:R)</f>
        <v>#NAME?</v>
      </c>
      <c r="C506" s="2" t="s">
        <v>4753</v>
      </c>
      <c r="E506" s="2">
        <f>_xlfn.XLOOKUP(D506,统计表!D:D,统计表!L:L)</f>
        <v>0</v>
      </c>
      <c r="F506" s="2" t="s">
        <v>4754</v>
      </c>
      <c r="H506" s="2" t="e">
        <f ca="1">_xlfn.XLOOKUP(G506,统计表!D:D,统计表!M:M)</f>
        <v>#NAME?</v>
      </c>
      <c r="I506" s="2" t="s">
        <v>4755</v>
      </c>
      <c r="K506" s="2">
        <f>_xlfn.XLOOKUP(J506,统计表!D:D,统计表!P:P)</f>
        <v>0</v>
      </c>
      <c r="L506" s="2" t="s">
        <v>4756</v>
      </c>
      <c r="O506" s="2" t="s">
        <v>4760</v>
      </c>
      <c r="U506" s="2">
        <f>_xlfn.XLOOKUP(S506,统计表!D:D,统计表!V:V)</f>
        <v>0</v>
      </c>
      <c r="W506" s="2" t="str">
        <f t="shared" si="7"/>
        <v/>
      </c>
    </row>
    <row r="507" spans="1:23">
      <c r="A507" s="2" t="s">
        <v>2407</v>
      </c>
      <c r="B507" s="2" t="e">
        <f ca="1">_xlfn.XLOOKUP(A507,统计表!D:D,统计表!R:R)</f>
        <v>#NAME?</v>
      </c>
      <c r="C507" s="2" t="s">
        <v>4753</v>
      </c>
      <c r="E507" s="2">
        <f>_xlfn.XLOOKUP(D507,统计表!D:D,统计表!L:L)</f>
        <v>0</v>
      </c>
      <c r="F507" s="2" t="s">
        <v>4754</v>
      </c>
      <c r="H507" s="2" t="e">
        <f ca="1">_xlfn.XLOOKUP(G507,统计表!D:D,统计表!M:M)</f>
        <v>#NAME?</v>
      </c>
      <c r="I507" s="2" t="s">
        <v>4755</v>
      </c>
      <c r="K507" s="2">
        <f>_xlfn.XLOOKUP(J507,统计表!D:D,统计表!P:P)</f>
        <v>0</v>
      </c>
      <c r="L507" s="2" t="s">
        <v>4756</v>
      </c>
      <c r="O507" s="2" t="s">
        <v>4760</v>
      </c>
      <c r="U507" s="2">
        <f>_xlfn.XLOOKUP(S507,统计表!D:D,统计表!V:V)</f>
        <v>0</v>
      </c>
      <c r="W507" s="2" t="str">
        <f t="shared" si="7"/>
        <v/>
      </c>
    </row>
    <row r="508" spans="1:23">
      <c r="A508" s="2" t="s">
        <v>2407</v>
      </c>
      <c r="B508" s="2" t="e">
        <f ca="1">_xlfn.XLOOKUP(A508,统计表!D:D,统计表!R:R)</f>
        <v>#NAME?</v>
      </c>
      <c r="C508" s="2" t="s">
        <v>4753</v>
      </c>
      <c r="E508" s="2">
        <f>_xlfn.XLOOKUP(D508,统计表!D:D,统计表!L:L)</f>
        <v>0</v>
      </c>
      <c r="F508" s="2" t="s">
        <v>4754</v>
      </c>
      <c r="H508" s="2" t="e">
        <f ca="1">_xlfn.XLOOKUP(G508,统计表!D:D,统计表!M:M)</f>
        <v>#NAME?</v>
      </c>
      <c r="I508" s="2" t="s">
        <v>4755</v>
      </c>
      <c r="K508" s="2">
        <f>_xlfn.XLOOKUP(J508,统计表!D:D,统计表!P:P)</f>
        <v>0</v>
      </c>
      <c r="L508" s="2" t="s">
        <v>4756</v>
      </c>
      <c r="O508" s="2" t="s">
        <v>4760</v>
      </c>
      <c r="U508" s="2">
        <f>_xlfn.XLOOKUP(S508,统计表!D:D,统计表!V:V)</f>
        <v>0</v>
      </c>
      <c r="W508" s="2" t="str">
        <f t="shared" si="7"/>
        <v/>
      </c>
    </row>
    <row r="509" spans="1:23">
      <c r="A509" s="2" t="s">
        <v>2415</v>
      </c>
      <c r="B509" s="2" t="e">
        <f ca="1">_xlfn.XLOOKUP(A509,统计表!D:D,统计表!R:R)</f>
        <v>#NAME?</v>
      </c>
      <c r="C509" s="2" t="s">
        <v>4753</v>
      </c>
      <c r="E509" s="2">
        <f>_xlfn.XLOOKUP(D509,统计表!D:D,统计表!L:L)</f>
        <v>0</v>
      </c>
      <c r="F509" s="2" t="s">
        <v>4754</v>
      </c>
      <c r="H509" s="2" t="e">
        <f ca="1">_xlfn.XLOOKUP(G509,统计表!D:D,统计表!M:M)</f>
        <v>#NAME?</v>
      </c>
      <c r="I509" s="2" t="s">
        <v>4755</v>
      </c>
      <c r="K509" s="2">
        <f>_xlfn.XLOOKUP(J509,统计表!D:D,统计表!P:P)</f>
        <v>0</v>
      </c>
      <c r="L509" s="2" t="s">
        <v>4756</v>
      </c>
      <c r="O509" s="2" t="s">
        <v>4760</v>
      </c>
      <c r="U509" s="2">
        <f>_xlfn.XLOOKUP(S509,统计表!D:D,统计表!V:V)</f>
        <v>0</v>
      </c>
      <c r="W509" s="2" t="str">
        <f t="shared" si="7"/>
        <v/>
      </c>
    </row>
    <row r="510" spans="1:23">
      <c r="A510" s="2" t="s">
        <v>2415</v>
      </c>
      <c r="B510" s="2" t="e">
        <f ca="1">_xlfn.XLOOKUP(A510,统计表!D:D,统计表!R:R)</f>
        <v>#NAME?</v>
      </c>
      <c r="C510" s="2" t="s">
        <v>4753</v>
      </c>
      <c r="E510" s="2">
        <f>_xlfn.XLOOKUP(D510,统计表!D:D,统计表!L:L)</f>
        <v>0</v>
      </c>
      <c r="F510" s="2" t="s">
        <v>4754</v>
      </c>
      <c r="H510" s="2" t="e">
        <f ca="1">_xlfn.XLOOKUP(G510,统计表!D:D,统计表!M:M)</f>
        <v>#NAME?</v>
      </c>
      <c r="I510" s="2" t="s">
        <v>4755</v>
      </c>
      <c r="K510" s="2">
        <f>_xlfn.XLOOKUP(J510,统计表!D:D,统计表!P:P)</f>
        <v>0</v>
      </c>
      <c r="L510" s="2" t="s">
        <v>4756</v>
      </c>
      <c r="O510" s="2" t="s">
        <v>4760</v>
      </c>
      <c r="U510" s="2">
        <f>_xlfn.XLOOKUP(S510,统计表!D:D,统计表!V:V)</f>
        <v>0</v>
      </c>
      <c r="W510" s="2" t="str">
        <f t="shared" si="7"/>
        <v/>
      </c>
    </row>
    <row r="511" spans="1:23">
      <c r="A511" s="2" t="s">
        <v>2419</v>
      </c>
      <c r="B511" s="2" t="e">
        <f ca="1">_xlfn.XLOOKUP(A511,统计表!D:D,统计表!R:R)</f>
        <v>#NAME?</v>
      </c>
      <c r="C511" s="2" t="s">
        <v>4753</v>
      </c>
      <c r="E511" s="2">
        <f>_xlfn.XLOOKUP(D511,统计表!D:D,统计表!L:L)</f>
        <v>0</v>
      </c>
      <c r="F511" s="2" t="s">
        <v>4754</v>
      </c>
      <c r="H511" s="2" t="e">
        <f ca="1">_xlfn.XLOOKUP(G511,统计表!D:D,统计表!M:M)</f>
        <v>#NAME?</v>
      </c>
      <c r="I511" s="2" t="s">
        <v>4755</v>
      </c>
      <c r="K511" s="2">
        <f>_xlfn.XLOOKUP(J511,统计表!D:D,统计表!P:P)</f>
        <v>0</v>
      </c>
      <c r="L511" s="2" t="s">
        <v>4756</v>
      </c>
      <c r="O511" s="2" t="s">
        <v>4760</v>
      </c>
      <c r="U511" s="2">
        <f>_xlfn.XLOOKUP(S511,统计表!D:D,统计表!V:V)</f>
        <v>0</v>
      </c>
      <c r="W511" s="2" t="str">
        <f t="shared" si="7"/>
        <v/>
      </c>
    </row>
    <row r="512" spans="1:23">
      <c r="A512" s="2" t="s">
        <v>2419</v>
      </c>
      <c r="B512" s="2" t="e">
        <f ca="1">_xlfn.XLOOKUP(A512,统计表!D:D,统计表!R:R)</f>
        <v>#NAME?</v>
      </c>
      <c r="C512" s="2" t="s">
        <v>4753</v>
      </c>
      <c r="E512" s="2">
        <f>_xlfn.XLOOKUP(D512,统计表!D:D,统计表!L:L)</f>
        <v>0</v>
      </c>
      <c r="F512" s="2" t="s">
        <v>4754</v>
      </c>
      <c r="H512" s="2" t="e">
        <f ca="1">_xlfn.XLOOKUP(G512,统计表!D:D,统计表!M:M)</f>
        <v>#NAME?</v>
      </c>
      <c r="I512" s="2" t="s">
        <v>4755</v>
      </c>
      <c r="K512" s="2">
        <f>_xlfn.XLOOKUP(J512,统计表!D:D,统计表!P:P)</f>
        <v>0</v>
      </c>
      <c r="L512" s="2" t="s">
        <v>4756</v>
      </c>
      <c r="O512" s="2" t="s">
        <v>4760</v>
      </c>
      <c r="U512" s="2">
        <f>_xlfn.XLOOKUP(S512,统计表!D:D,统计表!V:V)</f>
        <v>0</v>
      </c>
      <c r="W512" s="2" t="str">
        <f t="shared" si="7"/>
        <v/>
      </c>
    </row>
    <row r="513" spans="1:23">
      <c r="A513" s="2" t="s">
        <v>2431</v>
      </c>
      <c r="B513" s="2" t="e">
        <f ca="1">_xlfn.XLOOKUP(A513,统计表!D:D,统计表!R:R)</f>
        <v>#NAME?</v>
      </c>
      <c r="C513" s="2" t="s">
        <v>4753</v>
      </c>
      <c r="E513" s="2">
        <f>_xlfn.XLOOKUP(D513,统计表!D:D,统计表!L:L)</f>
        <v>0</v>
      </c>
      <c r="F513" s="2" t="s">
        <v>4754</v>
      </c>
      <c r="H513" s="2" t="e">
        <f ca="1">_xlfn.XLOOKUP(G513,统计表!D:D,统计表!M:M)</f>
        <v>#NAME?</v>
      </c>
      <c r="I513" s="2" t="s">
        <v>4755</v>
      </c>
      <c r="K513" s="2">
        <f>_xlfn.XLOOKUP(J513,统计表!D:D,统计表!P:P)</f>
        <v>0</v>
      </c>
      <c r="L513" s="2" t="s">
        <v>4756</v>
      </c>
      <c r="O513" s="2" t="s">
        <v>4760</v>
      </c>
      <c r="U513" s="2">
        <f>_xlfn.XLOOKUP(S513,统计表!D:D,统计表!V:V)</f>
        <v>0</v>
      </c>
      <c r="W513" s="2" t="str">
        <f t="shared" si="7"/>
        <v/>
      </c>
    </row>
    <row r="514" spans="1:23">
      <c r="A514" s="2" t="s">
        <v>2431</v>
      </c>
      <c r="B514" s="2" t="e">
        <f ca="1">_xlfn.XLOOKUP(A514,统计表!D:D,统计表!R:R)</f>
        <v>#NAME?</v>
      </c>
      <c r="C514" s="2" t="s">
        <v>4753</v>
      </c>
      <c r="E514" s="2">
        <f>_xlfn.XLOOKUP(D514,统计表!D:D,统计表!L:L)</f>
        <v>0</v>
      </c>
      <c r="F514" s="2" t="s">
        <v>4754</v>
      </c>
      <c r="H514" s="2" t="e">
        <f ca="1">_xlfn.XLOOKUP(G514,统计表!D:D,统计表!M:M)</f>
        <v>#NAME?</v>
      </c>
      <c r="I514" s="2" t="s">
        <v>4755</v>
      </c>
      <c r="K514" s="2">
        <f>_xlfn.XLOOKUP(J514,统计表!D:D,统计表!P:P)</f>
        <v>0</v>
      </c>
      <c r="L514" s="2" t="s">
        <v>4756</v>
      </c>
      <c r="O514" s="2" t="s">
        <v>4760</v>
      </c>
      <c r="U514" s="2">
        <f>_xlfn.XLOOKUP(S514,统计表!D:D,统计表!V:V)</f>
        <v>0</v>
      </c>
      <c r="W514" s="2" t="str">
        <f t="shared" si="7"/>
        <v/>
      </c>
    </row>
    <row r="515" spans="1:23">
      <c r="A515" s="2" t="s">
        <v>2439</v>
      </c>
      <c r="B515" s="2" t="e">
        <f ca="1">_xlfn.XLOOKUP(A515,统计表!D:D,统计表!R:R)</f>
        <v>#NAME?</v>
      </c>
      <c r="C515" s="2" t="s">
        <v>4753</v>
      </c>
      <c r="E515" s="2">
        <f>_xlfn.XLOOKUP(D515,统计表!D:D,统计表!L:L)</f>
        <v>0</v>
      </c>
      <c r="F515" s="2" t="s">
        <v>4754</v>
      </c>
      <c r="H515" s="2" t="e">
        <f ca="1">_xlfn.XLOOKUP(G515,统计表!D:D,统计表!M:M)</f>
        <v>#NAME?</v>
      </c>
      <c r="I515" s="2" t="s">
        <v>4755</v>
      </c>
      <c r="K515" s="2">
        <f>_xlfn.XLOOKUP(J515,统计表!D:D,统计表!P:P)</f>
        <v>0</v>
      </c>
      <c r="L515" s="2" t="s">
        <v>4756</v>
      </c>
      <c r="O515" s="2" t="s">
        <v>4760</v>
      </c>
      <c r="U515" s="2">
        <f>_xlfn.XLOOKUP(S515,统计表!D:D,统计表!V:V)</f>
        <v>0</v>
      </c>
      <c r="W515" s="2" t="str">
        <f t="shared" ref="W515:W578" si="8">V515&amp;T515</f>
        <v/>
      </c>
    </row>
    <row r="516" spans="1:23">
      <c r="A516" s="2" t="s">
        <v>2459</v>
      </c>
      <c r="B516" s="2" t="e">
        <f ca="1">_xlfn.XLOOKUP(A516,统计表!D:D,统计表!R:R)</f>
        <v>#NAME?</v>
      </c>
      <c r="C516" s="2" t="s">
        <v>4753</v>
      </c>
      <c r="E516" s="2">
        <f>_xlfn.XLOOKUP(D516,统计表!D:D,统计表!L:L)</f>
        <v>0</v>
      </c>
      <c r="F516" s="2" t="s">
        <v>4754</v>
      </c>
      <c r="H516" s="2" t="e">
        <f ca="1">_xlfn.XLOOKUP(G516,统计表!D:D,统计表!M:M)</f>
        <v>#NAME?</v>
      </c>
      <c r="I516" s="2" t="s">
        <v>4755</v>
      </c>
      <c r="K516" s="2">
        <f>_xlfn.XLOOKUP(J516,统计表!D:D,统计表!P:P)</f>
        <v>0</v>
      </c>
      <c r="L516" s="2" t="s">
        <v>4756</v>
      </c>
      <c r="O516" s="2" t="s">
        <v>4760</v>
      </c>
      <c r="U516" s="2">
        <f>_xlfn.XLOOKUP(S516,统计表!D:D,统计表!V:V)</f>
        <v>0</v>
      </c>
      <c r="W516" s="2" t="str">
        <f t="shared" si="8"/>
        <v/>
      </c>
    </row>
    <row r="517" spans="1:23">
      <c r="A517" s="2" t="s">
        <v>2459</v>
      </c>
      <c r="B517" s="2" t="e">
        <f ca="1">_xlfn.XLOOKUP(A517,统计表!D:D,统计表!R:R)</f>
        <v>#NAME?</v>
      </c>
      <c r="C517" s="2" t="s">
        <v>4753</v>
      </c>
      <c r="E517" s="2">
        <f>_xlfn.XLOOKUP(D517,统计表!D:D,统计表!L:L)</f>
        <v>0</v>
      </c>
      <c r="F517" s="2" t="s">
        <v>4754</v>
      </c>
      <c r="H517" s="2" t="e">
        <f ca="1">_xlfn.XLOOKUP(G517,统计表!D:D,统计表!M:M)</f>
        <v>#NAME?</v>
      </c>
      <c r="I517" s="2" t="s">
        <v>4755</v>
      </c>
      <c r="K517" s="2">
        <f>_xlfn.XLOOKUP(J517,统计表!D:D,统计表!P:P)</f>
        <v>0</v>
      </c>
      <c r="L517" s="2" t="s">
        <v>4756</v>
      </c>
      <c r="O517" s="2" t="s">
        <v>4760</v>
      </c>
      <c r="U517" s="2">
        <f>_xlfn.XLOOKUP(S517,统计表!D:D,统计表!V:V)</f>
        <v>0</v>
      </c>
      <c r="W517" s="2" t="str">
        <f t="shared" si="8"/>
        <v/>
      </c>
    </row>
    <row r="518" spans="1:23">
      <c r="A518" s="2" t="s">
        <v>2463</v>
      </c>
      <c r="B518" s="2" t="e">
        <f ca="1">_xlfn.XLOOKUP(A518,统计表!D:D,统计表!R:R)</f>
        <v>#NAME?</v>
      </c>
      <c r="C518" s="2" t="s">
        <v>4753</v>
      </c>
      <c r="E518" s="2">
        <f>_xlfn.XLOOKUP(D518,统计表!D:D,统计表!L:L)</f>
        <v>0</v>
      </c>
      <c r="F518" s="2" t="s">
        <v>4754</v>
      </c>
      <c r="H518" s="2" t="e">
        <f ca="1">_xlfn.XLOOKUP(G518,统计表!D:D,统计表!M:M)</f>
        <v>#NAME?</v>
      </c>
      <c r="I518" s="2" t="s">
        <v>4755</v>
      </c>
      <c r="K518" s="2">
        <f>_xlfn.XLOOKUP(J518,统计表!D:D,统计表!P:P)</f>
        <v>0</v>
      </c>
      <c r="L518" s="2" t="s">
        <v>4756</v>
      </c>
      <c r="O518" s="2" t="s">
        <v>4760</v>
      </c>
      <c r="U518" s="2">
        <f>_xlfn.XLOOKUP(S518,统计表!D:D,统计表!V:V)</f>
        <v>0</v>
      </c>
      <c r="W518" s="2" t="str">
        <f t="shared" si="8"/>
        <v/>
      </c>
    </row>
    <row r="519" spans="1:23">
      <c r="A519" s="2" t="s">
        <v>2463</v>
      </c>
      <c r="B519" s="2" t="e">
        <f ca="1">_xlfn.XLOOKUP(A519,统计表!D:D,统计表!R:R)</f>
        <v>#NAME?</v>
      </c>
      <c r="C519" s="2" t="s">
        <v>4753</v>
      </c>
      <c r="E519" s="2">
        <f>_xlfn.XLOOKUP(D519,统计表!D:D,统计表!L:L)</f>
        <v>0</v>
      </c>
      <c r="F519" s="2" t="s">
        <v>4754</v>
      </c>
      <c r="H519" s="2" t="e">
        <f ca="1">_xlfn.XLOOKUP(G519,统计表!D:D,统计表!M:M)</f>
        <v>#NAME?</v>
      </c>
      <c r="I519" s="2" t="s">
        <v>4755</v>
      </c>
      <c r="K519" s="2">
        <f>_xlfn.XLOOKUP(J519,统计表!D:D,统计表!P:P)</f>
        <v>0</v>
      </c>
      <c r="L519" s="2" t="s">
        <v>4756</v>
      </c>
      <c r="O519" s="2" t="s">
        <v>4760</v>
      </c>
      <c r="U519" s="2">
        <f>_xlfn.XLOOKUP(S519,统计表!D:D,统计表!V:V)</f>
        <v>0</v>
      </c>
      <c r="W519" s="2" t="str">
        <f t="shared" si="8"/>
        <v/>
      </c>
    </row>
    <row r="520" spans="1:23">
      <c r="A520" s="2" t="s">
        <v>2471</v>
      </c>
      <c r="B520" s="2" t="e">
        <f ca="1">_xlfn.XLOOKUP(A520,统计表!D:D,统计表!R:R)</f>
        <v>#NAME?</v>
      </c>
      <c r="C520" s="2" t="s">
        <v>4753</v>
      </c>
      <c r="E520" s="2">
        <f>_xlfn.XLOOKUP(D520,统计表!D:D,统计表!L:L)</f>
        <v>0</v>
      </c>
      <c r="F520" s="2" t="s">
        <v>4754</v>
      </c>
      <c r="H520" s="2" t="e">
        <f ca="1">_xlfn.XLOOKUP(G520,统计表!D:D,统计表!M:M)</f>
        <v>#NAME?</v>
      </c>
      <c r="I520" s="2" t="s">
        <v>4755</v>
      </c>
      <c r="K520" s="2">
        <f>_xlfn.XLOOKUP(J520,统计表!D:D,统计表!P:P)</f>
        <v>0</v>
      </c>
      <c r="L520" s="2" t="s">
        <v>4756</v>
      </c>
      <c r="O520" s="2" t="s">
        <v>4760</v>
      </c>
      <c r="U520" s="2">
        <f>_xlfn.XLOOKUP(S520,统计表!D:D,统计表!V:V)</f>
        <v>0</v>
      </c>
      <c r="W520" s="2" t="str">
        <f t="shared" si="8"/>
        <v/>
      </c>
    </row>
    <row r="521" spans="1:23">
      <c r="A521" s="2" t="s">
        <v>2471</v>
      </c>
      <c r="B521" s="2" t="e">
        <f ca="1">_xlfn.XLOOKUP(A521,统计表!D:D,统计表!R:R)</f>
        <v>#NAME?</v>
      </c>
      <c r="C521" s="2" t="s">
        <v>4753</v>
      </c>
      <c r="E521" s="2">
        <f>_xlfn.XLOOKUP(D521,统计表!D:D,统计表!L:L)</f>
        <v>0</v>
      </c>
      <c r="F521" s="2" t="s">
        <v>4754</v>
      </c>
      <c r="H521" s="2" t="e">
        <f ca="1">_xlfn.XLOOKUP(G521,统计表!D:D,统计表!M:M)</f>
        <v>#NAME?</v>
      </c>
      <c r="I521" s="2" t="s">
        <v>4755</v>
      </c>
      <c r="K521" s="2">
        <f>_xlfn.XLOOKUP(J521,统计表!D:D,统计表!P:P)</f>
        <v>0</v>
      </c>
      <c r="L521" s="2" t="s">
        <v>4756</v>
      </c>
      <c r="O521" s="2" t="s">
        <v>4760</v>
      </c>
      <c r="U521" s="2">
        <f>_xlfn.XLOOKUP(S521,统计表!D:D,统计表!V:V)</f>
        <v>0</v>
      </c>
      <c r="W521" s="2" t="str">
        <f t="shared" si="8"/>
        <v/>
      </c>
    </row>
    <row r="522" spans="1:23">
      <c r="A522" s="2" t="s">
        <v>2480</v>
      </c>
      <c r="B522" s="2" t="e">
        <f ca="1">_xlfn.XLOOKUP(A522,统计表!D:D,统计表!R:R)</f>
        <v>#NAME?</v>
      </c>
      <c r="C522" s="2" t="s">
        <v>4753</v>
      </c>
      <c r="E522" s="2">
        <f>_xlfn.XLOOKUP(D522,统计表!D:D,统计表!L:L)</f>
        <v>0</v>
      </c>
      <c r="F522" s="2" t="s">
        <v>4754</v>
      </c>
      <c r="H522" s="2" t="e">
        <f ca="1">_xlfn.XLOOKUP(G522,统计表!D:D,统计表!M:M)</f>
        <v>#NAME?</v>
      </c>
      <c r="I522" s="2" t="s">
        <v>4755</v>
      </c>
      <c r="K522" s="2">
        <f>_xlfn.XLOOKUP(J522,统计表!D:D,统计表!P:P)</f>
        <v>0</v>
      </c>
      <c r="L522" s="2" t="s">
        <v>4756</v>
      </c>
      <c r="O522" s="2" t="s">
        <v>4760</v>
      </c>
      <c r="U522" s="2">
        <f>_xlfn.XLOOKUP(S522,统计表!D:D,统计表!V:V)</f>
        <v>0</v>
      </c>
      <c r="W522" s="2" t="str">
        <f t="shared" si="8"/>
        <v/>
      </c>
    </row>
    <row r="523" spans="1:23">
      <c r="A523" s="2" t="s">
        <v>2480</v>
      </c>
      <c r="B523" s="2" t="e">
        <f ca="1">_xlfn.XLOOKUP(A523,统计表!D:D,统计表!R:R)</f>
        <v>#NAME?</v>
      </c>
      <c r="C523" s="2" t="s">
        <v>4753</v>
      </c>
      <c r="E523" s="2">
        <f>_xlfn.XLOOKUP(D523,统计表!D:D,统计表!L:L)</f>
        <v>0</v>
      </c>
      <c r="F523" s="2" t="s">
        <v>4754</v>
      </c>
      <c r="H523" s="2" t="e">
        <f ca="1">_xlfn.XLOOKUP(G523,统计表!D:D,统计表!M:M)</f>
        <v>#NAME?</v>
      </c>
      <c r="I523" s="2" t="s">
        <v>4755</v>
      </c>
      <c r="K523" s="2">
        <f>_xlfn.XLOOKUP(J523,统计表!D:D,统计表!P:P)</f>
        <v>0</v>
      </c>
      <c r="L523" s="2" t="s">
        <v>4756</v>
      </c>
      <c r="O523" s="2" t="s">
        <v>4760</v>
      </c>
      <c r="U523" s="2">
        <f>_xlfn.XLOOKUP(S523,统计表!D:D,统计表!V:V)</f>
        <v>0</v>
      </c>
      <c r="W523" s="2" t="str">
        <f t="shared" si="8"/>
        <v/>
      </c>
    </row>
    <row r="524" spans="1:23">
      <c r="A524" s="2" t="s">
        <v>2492</v>
      </c>
      <c r="B524" s="2" t="e">
        <f ca="1">_xlfn.XLOOKUP(A524,统计表!D:D,统计表!R:R)</f>
        <v>#NAME?</v>
      </c>
      <c r="C524" s="2" t="s">
        <v>4753</v>
      </c>
      <c r="E524" s="2">
        <f>_xlfn.XLOOKUP(D524,统计表!D:D,统计表!L:L)</f>
        <v>0</v>
      </c>
      <c r="F524" s="2" t="s">
        <v>4754</v>
      </c>
      <c r="H524" s="2" t="e">
        <f ca="1">_xlfn.XLOOKUP(G524,统计表!D:D,统计表!M:M)</f>
        <v>#NAME?</v>
      </c>
      <c r="I524" s="2" t="s">
        <v>4755</v>
      </c>
      <c r="K524" s="2">
        <f>_xlfn.XLOOKUP(J524,统计表!D:D,统计表!P:P)</f>
        <v>0</v>
      </c>
      <c r="L524" s="2" t="s">
        <v>4756</v>
      </c>
      <c r="O524" s="2" t="s">
        <v>4760</v>
      </c>
      <c r="U524" s="2">
        <f>_xlfn.XLOOKUP(S524,统计表!D:D,统计表!V:V)</f>
        <v>0</v>
      </c>
      <c r="W524" s="2" t="str">
        <f t="shared" si="8"/>
        <v/>
      </c>
    </row>
    <row r="525" spans="1:23">
      <c r="A525" s="2" t="s">
        <v>2492</v>
      </c>
      <c r="B525" s="2" t="e">
        <f ca="1">_xlfn.XLOOKUP(A525,统计表!D:D,统计表!R:R)</f>
        <v>#NAME?</v>
      </c>
      <c r="C525" s="2" t="s">
        <v>4753</v>
      </c>
      <c r="E525" s="2">
        <f>_xlfn.XLOOKUP(D525,统计表!D:D,统计表!L:L)</f>
        <v>0</v>
      </c>
      <c r="F525" s="2" t="s">
        <v>4754</v>
      </c>
      <c r="H525" s="2" t="e">
        <f ca="1">_xlfn.XLOOKUP(G525,统计表!D:D,统计表!M:M)</f>
        <v>#NAME?</v>
      </c>
      <c r="I525" s="2" t="s">
        <v>4755</v>
      </c>
      <c r="K525" s="2">
        <f>_xlfn.XLOOKUP(J525,统计表!D:D,统计表!P:P)</f>
        <v>0</v>
      </c>
      <c r="L525" s="2" t="s">
        <v>4756</v>
      </c>
      <c r="O525" s="2" t="s">
        <v>4760</v>
      </c>
      <c r="U525" s="2">
        <f>_xlfn.XLOOKUP(S525,统计表!D:D,统计表!V:V)</f>
        <v>0</v>
      </c>
      <c r="W525" s="2" t="str">
        <f t="shared" si="8"/>
        <v/>
      </c>
    </row>
    <row r="526" spans="1:23">
      <c r="A526" s="2" t="s">
        <v>2496</v>
      </c>
      <c r="B526" s="2" t="e">
        <f ca="1">_xlfn.XLOOKUP(A526,统计表!D:D,统计表!R:R)</f>
        <v>#NAME?</v>
      </c>
      <c r="C526" s="2" t="s">
        <v>4753</v>
      </c>
      <c r="E526" s="2">
        <f>_xlfn.XLOOKUP(D526,统计表!D:D,统计表!L:L)</f>
        <v>0</v>
      </c>
      <c r="F526" s="2" t="s">
        <v>4754</v>
      </c>
      <c r="H526" s="2" t="e">
        <f ca="1">_xlfn.XLOOKUP(G526,统计表!D:D,统计表!M:M)</f>
        <v>#NAME?</v>
      </c>
      <c r="I526" s="2" t="s">
        <v>4755</v>
      </c>
      <c r="K526" s="2">
        <f>_xlfn.XLOOKUP(J526,统计表!D:D,统计表!P:P)</f>
        <v>0</v>
      </c>
      <c r="L526" s="2" t="s">
        <v>4756</v>
      </c>
      <c r="O526" s="2" t="s">
        <v>4760</v>
      </c>
      <c r="U526" s="2">
        <f>_xlfn.XLOOKUP(S526,统计表!D:D,统计表!V:V)</f>
        <v>0</v>
      </c>
      <c r="W526" s="2" t="str">
        <f t="shared" si="8"/>
        <v/>
      </c>
    </row>
    <row r="527" spans="1:23">
      <c r="A527" s="2" t="s">
        <v>2500</v>
      </c>
      <c r="B527" s="2" t="e">
        <f ca="1">_xlfn.XLOOKUP(A527,统计表!D:D,统计表!R:R)</f>
        <v>#NAME?</v>
      </c>
      <c r="C527" s="2" t="s">
        <v>4753</v>
      </c>
      <c r="E527" s="2">
        <f>_xlfn.XLOOKUP(D527,统计表!D:D,统计表!L:L)</f>
        <v>0</v>
      </c>
      <c r="F527" s="2" t="s">
        <v>4754</v>
      </c>
      <c r="H527" s="2" t="e">
        <f ca="1">_xlfn.XLOOKUP(G527,统计表!D:D,统计表!M:M)</f>
        <v>#NAME?</v>
      </c>
      <c r="I527" s="2" t="s">
        <v>4755</v>
      </c>
      <c r="K527" s="2">
        <f>_xlfn.XLOOKUP(J527,统计表!D:D,统计表!P:P)</f>
        <v>0</v>
      </c>
      <c r="L527" s="2" t="s">
        <v>4756</v>
      </c>
      <c r="O527" s="2" t="s">
        <v>4760</v>
      </c>
      <c r="U527" s="2">
        <f>_xlfn.XLOOKUP(S527,统计表!D:D,统计表!V:V)</f>
        <v>0</v>
      </c>
      <c r="W527" s="2" t="str">
        <f t="shared" si="8"/>
        <v/>
      </c>
    </row>
    <row r="528" spans="1:23">
      <c r="A528" s="2" t="s">
        <v>2516</v>
      </c>
      <c r="B528" s="2" t="e">
        <f ca="1">_xlfn.XLOOKUP(A528,统计表!D:D,统计表!R:R)</f>
        <v>#NAME?</v>
      </c>
      <c r="C528" s="2" t="s">
        <v>4753</v>
      </c>
      <c r="E528" s="2">
        <f>_xlfn.XLOOKUP(D528,统计表!D:D,统计表!L:L)</f>
        <v>0</v>
      </c>
      <c r="F528" s="2" t="s">
        <v>4754</v>
      </c>
      <c r="H528" s="2" t="e">
        <f ca="1">_xlfn.XLOOKUP(G528,统计表!D:D,统计表!M:M)</f>
        <v>#NAME?</v>
      </c>
      <c r="I528" s="2" t="s">
        <v>4755</v>
      </c>
      <c r="K528" s="2">
        <f>_xlfn.XLOOKUP(J528,统计表!D:D,统计表!P:P)</f>
        <v>0</v>
      </c>
      <c r="L528" s="2" t="s">
        <v>4756</v>
      </c>
      <c r="O528" s="2" t="s">
        <v>4760</v>
      </c>
      <c r="U528" s="2">
        <f>_xlfn.XLOOKUP(S528,统计表!D:D,统计表!V:V)</f>
        <v>0</v>
      </c>
      <c r="W528" s="2" t="str">
        <f t="shared" si="8"/>
        <v/>
      </c>
    </row>
    <row r="529" spans="1:23">
      <c r="A529" s="2" t="s">
        <v>2536</v>
      </c>
      <c r="B529" s="2" t="e">
        <f ca="1">_xlfn.XLOOKUP(A529,统计表!D:D,统计表!R:R)</f>
        <v>#NAME?</v>
      </c>
      <c r="C529" s="2" t="s">
        <v>4753</v>
      </c>
      <c r="E529" s="2">
        <f>_xlfn.XLOOKUP(D529,统计表!D:D,统计表!L:L)</f>
        <v>0</v>
      </c>
      <c r="F529" s="2" t="s">
        <v>4754</v>
      </c>
      <c r="H529" s="2" t="e">
        <f ca="1">_xlfn.XLOOKUP(G529,统计表!D:D,统计表!M:M)</f>
        <v>#NAME?</v>
      </c>
      <c r="I529" s="2" t="s">
        <v>4755</v>
      </c>
      <c r="K529" s="2">
        <f>_xlfn.XLOOKUP(J529,统计表!D:D,统计表!P:P)</f>
        <v>0</v>
      </c>
      <c r="L529" s="2" t="s">
        <v>4756</v>
      </c>
      <c r="O529" s="2" t="s">
        <v>4760</v>
      </c>
      <c r="U529" s="2">
        <f>_xlfn.XLOOKUP(S529,统计表!D:D,统计表!V:V)</f>
        <v>0</v>
      </c>
      <c r="W529" s="2" t="str">
        <f t="shared" si="8"/>
        <v/>
      </c>
    </row>
    <row r="530" spans="1:23">
      <c r="A530" s="2" t="s">
        <v>2536</v>
      </c>
      <c r="B530" s="2" t="e">
        <f ca="1">_xlfn.XLOOKUP(A530,统计表!D:D,统计表!R:R)</f>
        <v>#NAME?</v>
      </c>
      <c r="C530" s="2" t="s">
        <v>4753</v>
      </c>
      <c r="E530" s="2">
        <f>_xlfn.XLOOKUP(D530,统计表!D:D,统计表!L:L)</f>
        <v>0</v>
      </c>
      <c r="F530" s="2" t="s">
        <v>4754</v>
      </c>
      <c r="H530" s="2" t="e">
        <f ca="1">_xlfn.XLOOKUP(G530,统计表!D:D,统计表!M:M)</f>
        <v>#NAME?</v>
      </c>
      <c r="I530" s="2" t="s">
        <v>4755</v>
      </c>
      <c r="K530" s="2">
        <f>_xlfn.XLOOKUP(J530,统计表!D:D,统计表!P:P)</f>
        <v>0</v>
      </c>
      <c r="L530" s="2" t="s">
        <v>4756</v>
      </c>
      <c r="O530" s="2" t="s">
        <v>4760</v>
      </c>
      <c r="U530" s="2">
        <f>_xlfn.XLOOKUP(S530,统计表!D:D,统计表!V:V)</f>
        <v>0</v>
      </c>
      <c r="W530" s="2" t="str">
        <f t="shared" si="8"/>
        <v/>
      </c>
    </row>
    <row r="531" spans="1:23">
      <c r="A531" s="2" t="s">
        <v>2541</v>
      </c>
      <c r="B531" s="2" t="e">
        <f ca="1">_xlfn.XLOOKUP(A531,统计表!D:D,统计表!R:R)</f>
        <v>#NAME?</v>
      </c>
      <c r="C531" s="2" t="s">
        <v>4753</v>
      </c>
      <c r="E531" s="2">
        <f>_xlfn.XLOOKUP(D531,统计表!D:D,统计表!L:L)</f>
        <v>0</v>
      </c>
      <c r="F531" s="2" t="s">
        <v>4754</v>
      </c>
      <c r="H531" s="2" t="e">
        <f ca="1">_xlfn.XLOOKUP(G531,统计表!D:D,统计表!M:M)</f>
        <v>#NAME?</v>
      </c>
      <c r="I531" s="2" t="s">
        <v>4755</v>
      </c>
      <c r="K531" s="2">
        <f>_xlfn.XLOOKUP(J531,统计表!D:D,统计表!P:P)</f>
        <v>0</v>
      </c>
      <c r="L531" s="2" t="s">
        <v>4756</v>
      </c>
      <c r="O531" s="2" t="s">
        <v>4760</v>
      </c>
      <c r="U531" s="2">
        <f>_xlfn.XLOOKUP(S531,统计表!D:D,统计表!V:V)</f>
        <v>0</v>
      </c>
      <c r="W531" s="2" t="str">
        <f t="shared" si="8"/>
        <v/>
      </c>
    </row>
    <row r="532" spans="1:23">
      <c r="A532" s="2" t="s">
        <v>2541</v>
      </c>
      <c r="B532" s="2" t="e">
        <f ca="1">_xlfn.XLOOKUP(A532,统计表!D:D,统计表!R:R)</f>
        <v>#NAME?</v>
      </c>
      <c r="C532" s="2" t="s">
        <v>4753</v>
      </c>
      <c r="E532" s="2">
        <f>_xlfn.XLOOKUP(D532,统计表!D:D,统计表!L:L)</f>
        <v>0</v>
      </c>
      <c r="F532" s="2" t="s">
        <v>4754</v>
      </c>
      <c r="H532" s="2" t="e">
        <f ca="1">_xlfn.XLOOKUP(G532,统计表!D:D,统计表!M:M)</f>
        <v>#NAME?</v>
      </c>
      <c r="I532" s="2" t="s">
        <v>4755</v>
      </c>
      <c r="K532" s="2">
        <f>_xlfn.XLOOKUP(J532,统计表!D:D,统计表!P:P)</f>
        <v>0</v>
      </c>
      <c r="L532" s="2" t="s">
        <v>4756</v>
      </c>
      <c r="O532" s="2" t="s">
        <v>4760</v>
      </c>
      <c r="U532" s="2">
        <f>_xlfn.XLOOKUP(S532,统计表!D:D,统计表!V:V)</f>
        <v>0</v>
      </c>
      <c r="W532" s="2" t="str">
        <f t="shared" si="8"/>
        <v/>
      </c>
    </row>
    <row r="533" spans="1:23">
      <c r="A533" s="2" t="s">
        <v>2567</v>
      </c>
      <c r="B533" s="2" t="e">
        <f ca="1">_xlfn.XLOOKUP(A533,统计表!D:D,统计表!R:R)</f>
        <v>#NAME?</v>
      </c>
      <c r="C533" s="2" t="s">
        <v>4753</v>
      </c>
      <c r="E533" s="2">
        <f>_xlfn.XLOOKUP(D533,统计表!D:D,统计表!L:L)</f>
        <v>0</v>
      </c>
      <c r="F533" s="2" t="s">
        <v>4754</v>
      </c>
      <c r="H533" s="2" t="e">
        <f ca="1">_xlfn.XLOOKUP(G533,统计表!D:D,统计表!M:M)</f>
        <v>#NAME?</v>
      </c>
      <c r="I533" s="2" t="s">
        <v>4755</v>
      </c>
      <c r="K533" s="2">
        <f>_xlfn.XLOOKUP(J533,统计表!D:D,统计表!P:P)</f>
        <v>0</v>
      </c>
      <c r="L533" s="2" t="s">
        <v>4756</v>
      </c>
      <c r="O533" s="2" t="s">
        <v>4760</v>
      </c>
      <c r="U533" s="2">
        <f>_xlfn.XLOOKUP(S533,统计表!D:D,统计表!V:V)</f>
        <v>0</v>
      </c>
      <c r="W533" s="2" t="str">
        <f t="shared" si="8"/>
        <v/>
      </c>
    </row>
    <row r="534" spans="1:23">
      <c r="A534" s="2" t="s">
        <v>2571</v>
      </c>
      <c r="B534" s="2" t="e">
        <f ca="1">_xlfn.XLOOKUP(A534,统计表!D:D,统计表!R:R)</f>
        <v>#NAME?</v>
      </c>
      <c r="C534" s="2" t="s">
        <v>4753</v>
      </c>
      <c r="E534" s="2">
        <f>_xlfn.XLOOKUP(D534,统计表!D:D,统计表!L:L)</f>
        <v>0</v>
      </c>
      <c r="F534" s="2" t="s">
        <v>4754</v>
      </c>
      <c r="H534" s="2" t="e">
        <f ca="1">_xlfn.XLOOKUP(G534,统计表!D:D,统计表!M:M)</f>
        <v>#NAME?</v>
      </c>
      <c r="I534" s="2" t="s">
        <v>4755</v>
      </c>
      <c r="K534" s="2">
        <f>_xlfn.XLOOKUP(J534,统计表!D:D,统计表!P:P)</f>
        <v>0</v>
      </c>
      <c r="L534" s="2" t="s">
        <v>4756</v>
      </c>
      <c r="O534" s="2" t="s">
        <v>4760</v>
      </c>
      <c r="U534" s="2">
        <f>_xlfn.XLOOKUP(S534,统计表!D:D,统计表!V:V)</f>
        <v>0</v>
      </c>
      <c r="W534" s="2" t="str">
        <f t="shared" si="8"/>
        <v/>
      </c>
    </row>
    <row r="535" spans="1:23">
      <c r="A535" s="2" t="s">
        <v>2575</v>
      </c>
      <c r="B535" s="2" t="e">
        <f ca="1">_xlfn.XLOOKUP(A535,统计表!D:D,统计表!R:R)</f>
        <v>#NAME?</v>
      </c>
      <c r="C535" s="2" t="s">
        <v>4753</v>
      </c>
      <c r="E535" s="2">
        <f>_xlfn.XLOOKUP(D535,统计表!D:D,统计表!L:L)</f>
        <v>0</v>
      </c>
      <c r="F535" s="2" t="s">
        <v>4754</v>
      </c>
      <c r="H535" s="2" t="e">
        <f ca="1">_xlfn.XLOOKUP(G535,统计表!D:D,统计表!M:M)</f>
        <v>#NAME?</v>
      </c>
      <c r="I535" s="2" t="s">
        <v>4755</v>
      </c>
      <c r="K535" s="2">
        <f>_xlfn.XLOOKUP(J535,统计表!D:D,统计表!P:P)</f>
        <v>0</v>
      </c>
      <c r="L535" s="2" t="s">
        <v>4756</v>
      </c>
      <c r="O535" s="2" t="s">
        <v>4760</v>
      </c>
      <c r="U535" s="2">
        <f>_xlfn.XLOOKUP(S535,统计表!D:D,统计表!V:V)</f>
        <v>0</v>
      </c>
      <c r="W535" s="2" t="str">
        <f t="shared" si="8"/>
        <v/>
      </c>
    </row>
    <row r="536" spans="1:23">
      <c r="A536" s="2" t="s">
        <v>2579</v>
      </c>
      <c r="B536" s="2" t="e">
        <f ca="1">_xlfn.XLOOKUP(A536,统计表!D:D,统计表!R:R)</f>
        <v>#NAME?</v>
      </c>
      <c r="C536" s="2" t="s">
        <v>4753</v>
      </c>
      <c r="E536" s="2">
        <f>_xlfn.XLOOKUP(D536,统计表!D:D,统计表!L:L)</f>
        <v>0</v>
      </c>
      <c r="F536" s="2" t="s">
        <v>4754</v>
      </c>
      <c r="H536" s="2" t="e">
        <f ca="1">_xlfn.XLOOKUP(G536,统计表!D:D,统计表!M:M)</f>
        <v>#NAME?</v>
      </c>
      <c r="I536" s="2" t="s">
        <v>4755</v>
      </c>
      <c r="K536" s="2">
        <f>_xlfn.XLOOKUP(J536,统计表!D:D,统计表!P:P)</f>
        <v>0</v>
      </c>
      <c r="L536" s="2" t="s">
        <v>4756</v>
      </c>
      <c r="O536" s="2" t="s">
        <v>4760</v>
      </c>
      <c r="U536" s="2">
        <f>_xlfn.XLOOKUP(S536,统计表!D:D,统计表!V:V)</f>
        <v>0</v>
      </c>
      <c r="W536" s="2" t="str">
        <f t="shared" si="8"/>
        <v/>
      </c>
    </row>
    <row r="537" spans="1:23">
      <c r="A537" s="2" t="s">
        <v>2579</v>
      </c>
      <c r="B537" s="2" t="e">
        <f ca="1">_xlfn.XLOOKUP(A537,统计表!D:D,统计表!R:R)</f>
        <v>#NAME?</v>
      </c>
      <c r="C537" s="2" t="s">
        <v>4753</v>
      </c>
      <c r="E537" s="2">
        <f>_xlfn.XLOOKUP(D537,统计表!D:D,统计表!L:L)</f>
        <v>0</v>
      </c>
      <c r="F537" s="2" t="s">
        <v>4754</v>
      </c>
      <c r="H537" s="2" t="e">
        <f ca="1">_xlfn.XLOOKUP(G537,统计表!D:D,统计表!M:M)</f>
        <v>#NAME?</v>
      </c>
      <c r="I537" s="2" t="s">
        <v>4755</v>
      </c>
      <c r="K537" s="2">
        <f>_xlfn.XLOOKUP(J537,统计表!D:D,统计表!P:P)</f>
        <v>0</v>
      </c>
      <c r="L537" s="2" t="s">
        <v>4756</v>
      </c>
      <c r="O537" s="2" t="s">
        <v>4760</v>
      </c>
      <c r="U537" s="2">
        <f>_xlfn.XLOOKUP(S537,统计表!D:D,统计表!V:V)</f>
        <v>0</v>
      </c>
      <c r="W537" s="2" t="str">
        <f t="shared" si="8"/>
        <v/>
      </c>
    </row>
    <row r="538" spans="1:23">
      <c r="A538" s="2" t="s">
        <v>2584</v>
      </c>
      <c r="B538" s="2" t="e">
        <f ca="1">_xlfn.XLOOKUP(A538,统计表!D:D,统计表!R:R)</f>
        <v>#NAME?</v>
      </c>
      <c r="C538" s="2" t="s">
        <v>4753</v>
      </c>
      <c r="E538" s="2">
        <f>_xlfn.XLOOKUP(D538,统计表!D:D,统计表!L:L)</f>
        <v>0</v>
      </c>
      <c r="F538" s="2" t="s">
        <v>4754</v>
      </c>
      <c r="H538" s="2" t="e">
        <f ca="1">_xlfn.XLOOKUP(G538,统计表!D:D,统计表!M:M)</f>
        <v>#NAME?</v>
      </c>
      <c r="I538" s="2" t="s">
        <v>4755</v>
      </c>
      <c r="K538" s="2">
        <f>_xlfn.XLOOKUP(J538,统计表!D:D,统计表!P:P)</f>
        <v>0</v>
      </c>
      <c r="L538" s="2" t="s">
        <v>4756</v>
      </c>
      <c r="O538" s="2" t="s">
        <v>4760</v>
      </c>
      <c r="U538" s="2">
        <f>_xlfn.XLOOKUP(S538,统计表!D:D,统计表!V:V)</f>
        <v>0</v>
      </c>
      <c r="W538" s="2" t="str">
        <f t="shared" si="8"/>
        <v/>
      </c>
    </row>
    <row r="539" spans="1:23">
      <c r="A539" s="2" t="s">
        <v>2587</v>
      </c>
      <c r="B539" s="2" t="e">
        <f ca="1">_xlfn.XLOOKUP(A539,统计表!D:D,统计表!R:R)</f>
        <v>#NAME?</v>
      </c>
      <c r="C539" s="2" t="s">
        <v>4753</v>
      </c>
      <c r="E539" s="2">
        <f>_xlfn.XLOOKUP(D539,统计表!D:D,统计表!L:L)</f>
        <v>0</v>
      </c>
      <c r="F539" s="2" t="s">
        <v>4754</v>
      </c>
      <c r="H539" s="2" t="e">
        <f ca="1">_xlfn.XLOOKUP(G539,统计表!D:D,统计表!M:M)</f>
        <v>#NAME?</v>
      </c>
      <c r="I539" s="2" t="s">
        <v>4755</v>
      </c>
      <c r="K539" s="2">
        <f>_xlfn.XLOOKUP(J539,统计表!D:D,统计表!P:P)</f>
        <v>0</v>
      </c>
      <c r="L539" s="2" t="s">
        <v>4756</v>
      </c>
      <c r="O539" s="2" t="s">
        <v>4760</v>
      </c>
      <c r="U539" s="2">
        <f>_xlfn.XLOOKUP(S539,统计表!D:D,统计表!V:V)</f>
        <v>0</v>
      </c>
      <c r="W539" s="2" t="str">
        <f t="shared" si="8"/>
        <v/>
      </c>
    </row>
    <row r="540" spans="1:23">
      <c r="A540" s="2" t="s">
        <v>2591</v>
      </c>
      <c r="B540" s="2" t="e">
        <f ca="1">_xlfn.XLOOKUP(A540,统计表!D:D,统计表!R:R)</f>
        <v>#NAME?</v>
      </c>
      <c r="C540" s="2" t="s">
        <v>4753</v>
      </c>
      <c r="E540" s="2">
        <f>_xlfn.XLOOKUP(D540,统计表!D:D,统计表!L:L)</f>
        <v>0</v>
      </c>
      <c r="F540" s="2" t="s">
        <v>4754</v>
      </c>
      <c r="H540" s="2" t="e">
        <f ca="1">_xlfn.XLOOKUP(G540,统计表!D:D,统计表!M:M)</f>
        <v>#NAME?</v>
      </c>
      <c r="I540" s="2" t="s">
        <v>4755</v>
      </c>
      <c r="K540" s="2">
        <f>_xlfn.XLOOKUP(J540,统计表!D:D,统计表!P:P)</f>
        <v>0</v>
      </c>
      <c r="L540" s="2" t="s">
        <v>4756</v>
      </c>
      <c r="O540" s="2" t="s">
        <v>4760</v>
      </c>
      <c r="U540" s="2">
        <f>_xlfn.XLOOKUP(S540,统计表!D:D,统计表!V:V)</f>
        <v>0</v>
      </c>
      <c r="W540" s="2" t="str">
        <f t="shared" si="8"/>
        <v/>
      </c>
    </row>
    <row r="541" spans="1:23">
      <c r="A541" s="2" t="s">
        <v>2591</v>
      </c>
      <c r="B541" s="2" t="e">
        <f ca="1">_xlfn.XLOOKUP(A541,统计表!D:D,统计表!R:R)</f>
        <v>#NAME?</v>
      </c>
      <c r="C541" s="2" t="s">
        <v>4753</v>
      </c>
      <c r="E541" s="2">
        <f>_xlfn.XLOOKUP(D541,统计表!D:D,统计表!L:L)</f>
        <v>0</v>
      </c>
      <c r="F541" s="2" t="s">
        <v>4754</v>
      </c>
      <c r="H541" s="2" t="e">
        <f ca="1">_xlfn.XLOOKUP(G541,统计表!D:D,统计表!M:M)</f>
        <v>#NAME?</v>
      </c>
      <c r="I541" s="2" t="s">
        <v>4755</v>
      </c>
      <c r="K541" s="2">
        <f>_xlfn.XLOOKUP(J541,统计表!D:D,统计表!P:P)</f>
        <v>0</v>
      </c>
      <c r="L541" s="2" t="s">
        <v>4756</v>
      </c>
      <c r="O541" s="2" t="s">
        <v>4760</v>
      </c>
      <c r="U541" s="2">
        <f>_xlfn.XLOOKUP(S541,统计表!D:D,统计表!V:V)</f>
        <v>0</v>
      </c>
      <c r="W541" s="2" t="str">
        <f t="shared" si="8"/>
        <v/>
      </c>
    </row>
    <row r="542" spans="1:23">
      <c r="A542" s="2" t="s">
        <v>2596</v>
      </c>
      <c r="B542" s="2" t="e">
        <f ca="1">_xlfn.XLOOKUP(A542,统计表!D:D,统计表!R:R)</f>
        <v>#NAME?</v>
      </c>
      <c r="C542" s="2" t="s">
        <v>4753</v>
      </c>
      <c r="E542" s="2">
        <f>_xlfn.XLOOKUP(D542,统计表!D:D,统计表!L:L)</f>
        <v>0</v>
      </c>
      <c r="F542" s="2" t="s">
        <v>4754</v>
      </c>
      <c r="H542" s="2" t="e">
        <f ca="1">_xlfn.XLOOKUP(G542,统计表!D:D,统计表!M:M)</f>
        <v>#NAME?</v>
      </c>
      <c r="I542" s="2" t="s">
        <v>4755</v>
      </c>
      <c r="K542" s="2">
        <f>_xlfn.XLOOKUP(J542,统计表!D:D,统计表!P:P)</f>
        <v>0</v>
      </c>
      <c r="L542" s="2" t="s">
        <v>4756</v>
      </c>
      <c r="O542" s="2" t="s">
        <v>4760</v>
      </c>
      <c r="U542" s="2">
        <f>_xlfn.XLOOKUP(S542,统计表!D:D,统计表!V:V)</f>
        <v>0</v>
      </c>
      <c r="W542" s="2" t="str">
        <f t="shared" si="8"/>
        <v/>
      </c>
    </row>
    <row r="543" spans="1:23">
      <c r="A543" s="2" t="s">
        <v>2600</v>
      </c>
      <c r="B543" s="2" t="e">
        <f ca="1">_xlfn.XLOOKUP(A543,统计表!D:D,统计表!R:R)</f>
        <v>#NAME?</v>
      </c>
      <c r="C543" s="2" t="s">
        <v>4753</v>
      </c>
      <c r="E543" s="2">
        <f>_xlfn.XLOOKUP(D543,统计表!D:D,统计表!L:L)</f>
        <v>0</v>
      </c>
      <c r="F543" s="2" t="s">
        <v>4754</v>
      </c>
      <c r="H543" s="2" t="e">
        <f ca="1">_xlfn.XLOOKUP(G543,统计表!D:D,统计表!M:M)</f>
        <v>#NAME?</v>
      </c>
      <c r="I543" s="2" t="s">
        <v>4755</v>
      </c>
      <c r="K543" s="2">
        <f>_xlfn.XLOOKUP(J543,统计表!D:D,统计表!P:P)</f>
        <v>0</v>
      </c>
      <c r="L543" s="2" t="s">
        <v>4756</v>
      </c>
      <c r="O543" s="2" t="s">
        <v>4760</v>
      </c>
      <c r="U543" s="2">
        <f>_xlfn.XLOOKUP(S543,统计表!D:D,统计表!V:V)</f>
        <v>0</v>
      </c>
      <c r="W543" s="2" t="str">
        <f t="shared" si="8"/>
        <v/>
      </c>
    </row>
    <row r="544" spans="1:23">
      <c r="A544" s="2" t="s">
        <v>2604</v>
      </c>
      <c r="B544" s="2" t="e">
        <f ca="1">_xlfn.XLOOKUP(A544,统计表!D:D,统计表!R:R)</f>
        <v>#NAME?</v>
      </c>
      <c r="C544" s="2" t="s">
        <v>4753</v>
      </c>
      <c r="E544" s="2">
        <f>_xlfn.XLOOKUP(D544,统计表!D:D,统计表!L:L)</f>
        <v>0</v>
      </c>
      <c r="F544" s="2" t="s">
        <v>4754</v>
      </c>
      <c r="H544" s="2" t="e">
        <f ca="1">_xlfn.XLOOKUP(G544,统计表!D:D,统计表!M:M)</f>
        <v>#NAME?</v>
      </c>
      <c r="I544" s="2" t="s">
        <v>4755</v>
      </c>
      <c r="K544" s="2">
        <f>_xlfn.XLOOKUP(J544,统计表!D:D,统计表!P:P)</f>
        <v>0</v>
      </c>
      <c r="L544" s="2" t="s">
        <v>4756</v>
      </c>
      <c r="O544" s="2" t="s">
        <v>4760</v>
      </c>
      <c r="U544" s="2">
        <f>_xlfn.XLOOKUP(S544,统计表!D:D,统计表!V:V)</f>
        <v>0</v>
      </c>
      <c r="W544" s="2" t="str">
        <f t="shared" si="8"/>
        <v/>
      </c>
    </row>
    <row r="545" spans="1:23">
      <c r="A545" s="2" t="s">
        <v>2604</v>
      </c>
      <c r="B545" s="2" t="e">
        <f ca="1">_xlfn.XLOOKUP(A545,统计表!D:D,统计表!R:R)</f>
        <v>#NAME?</v>
      </c>
      <c r="C545" s="2" t="s">
        <v>4753</v>
      </c>
      <c r="E545" s="2">
        <f>_xlfn.XLOOKUP(D545,统计表!D:D,统计表!L:L)</f>
        <v>0</v>
      </c>
      <c r="F545" s="2" t="s">
        <v>4754</v>
      </c>
      <c r="H545" s="2" t="e">
        <f ca="1">_xlfn.XLOOKUP(G545,统计表!D:D,统计表!M:M)</f>
        <v>#NAME?</v>
      </c>
      <c r="I545" s="2" t="s">
        <v>4755</v>
      </c>
      <c r="K545" s="2">
        <f>_xlfn.XLOOKUP(J545,统计表!D:D,统计表!P:P)</f>
        <v>0</v>
      </c>
      <c r="L545" s="2" t="s">
        <v>4756</v>
      </c>
      <c r="O545" s="2" t="s">
        <v>4760</v>
      </c>
      <c r="U545" s="2">
        <f>_xlfn.XLOOKUP(S545,统计表!D:D,统计表!V:V)</f>
        <v>0</v>
      </c>
      <c r="W545" s="2" t="str">
        <f t="shared" si="8"/>
        <v/>
      </c>
    </row>
    <row r="546" spans="1:23">
      <c r="A546" s="2" t="s">
        <v>2609</v>
      </c>
      <c r="B546" s="2" t="e">
        <f ca="1">_xlfn.XLOOKUP(A546,统计表!D:D,统计表!R:R)</f>
        <v>#NAME?</v>
      </c>
      <c r="C546" s="2" t="s">
        <v>4753</v>
      </c>
      <c r="E546" s="2">
        <f>_xlfn.XLOOKUP(D546,统计表!D:D,统计表!L:L)</f>
        <v>0</v>
      </c>
      <c r="F546" s="2" t="s">
        <v>4754</v>
      </c>
      <c r="H546" s="2" t="e">
        <f ca="1">_xlfn.XLOOKUP(G546,统计表!D:D,统计表!M:M)</f>
        <v>#NAME?</v>
      </c>
      <c r="I546" s="2" t="s">
        <v>4755</v>
      </c>
      <c r="K546" s="2">
        <f>_xlfn.XLOOKUP(J546,统计表!D:D,统计表!P:P)</f>
        <v>0</v>
      </c>
      <c r="L546" s="2" t="s">
        <v>4756</v>
      </c>
      <c r="O546" s="2" t="s">
        <v>4760</v>
      </c>
      <c r="U546" s="2">
        <f>_xlfn.XLOOKUP(S546,统计表!D:D,统计表!V:V)</f>
        <v>0</v>
      </c>
      <c r="W546" s="2" t="str">
        <f t="shared" si="8"/>
        <v/>
      </c>
    </row>
    <row r="547" spans="1:23">
      <c r="A547" s="2" t="s">
        <v>2609</v>
      </c>
      <c r="B547" s="2" t="e">
        <f ca="1">_xlfn.XLOOKUP(A547,统计表!D:D,统计表!R:R)</f>
        <v>#NAME?</v>
      </c>
      <c r="C547" s="2" t="s">
        <v>4753</v>
      </c>
      <c r="E547" s="2">
        <f>_xlfn.XLOOKUP(D547,统计表!D:D,统计表!L:L)</f>
        <v>0</v>
      </c>
      <c r="F547" s="2" t="s">
        <v>4754</v>
      </c>
      <c r="H547" s="2" t="e">
        <f ca="1">_xlfn.XLOOKUP(G547,统计表!D:D,统计表!M:M)</f>
        <v>#NAME?</v>
      </c>
      <c r="I547" s="2" t="s">
        <v>4755</v>
      </c>
      <c r="K547" s="2">
        <f>_xlfn.XLOOKUP(J547,统计表!D:D,统计表!P:P)</f>
        <v>0</v>
      </c>
      <c r="L547" s="2" t="s">
        <v>4756</v>
      </c>
      <c r="O547" s="2" t="s">
        <v>4760</v>
      </c>
      <c r="U547" s="2">
        <f>_xlfn.XLOOKUP(S547,统计表!D:D,统计表!V:V)</f>
        <v>0</v>
      </c>
      <c r="W547" s="2" t="str">
        <f t="shared" si="8"/>
        <v/>
      </c>
    </row>
    <row r="548" spans="1:23">
      <c r="A548" s="2" t="s">
        <v>2618</v>
      </c>
      <c r="B548" s="2" t="e">
        <f ca="1">_xlfn.XLOOKUP(A548,统计表!D:D,统计表!R:R)</f>
        <v>#NAME?</v>
      </c>
      <c r="C548" s="2" t="s">
        <v>4753</v>
      </c>
      <c r="E548" s="2">
        <f>_xlfn.XLOOKUP(D548,统计表!D:D,统计表!L:L)</f>
        <v>0</v>
      </c>
      <c r="F548" s="2" t="s">
        <v>4754</v>
      </c>
      <c r="H548" s="2" t="e">
        <f ca="1">_xlfn.XLOOKUP(G548,统计表!D:D,统计表!M:M)</f>
        <v>#NAME?</v>
      </c>
      <c r="I548" s="2" t="s">
        <v>4755</v>
      </c>
      <c r="K548" s="2">
        <f>_xlfn.XLOOKUP(J548,统计表!D:D,统计表!P:P)</f>
        <v>0</v>
      </c>
      <c r="L548" s="2" t="s">
        <v>4756</v>
      </c>
      <c r="O548" s="2" t="s">
        <v>4760</v>
      </c>
      <c r="U548" s="2">
        <f>_xlfn.XLOOKUP(S548,统计表!D:D,统计表!V:V)</f>
        <v>0</v>
      </c>
      <c r="W548" s="2" t="str">
        <f t="shared" si="8"/>
        <v/>
      </c>
    </row>
    <row r="549" spans="1:23">
      <c r="A549" s="2" t="s">
        <v>2622</v>
      </c>
      <c r="B549" s="2" t="e">
        <f ca="1">_xlfn.XLOOKUP(A549,统计表!D:D,统计表!R:R)</f>
        <v>#NAME?</v>
      </c>
      <c r="C549" s="2" t="s">
        <v>4753</v>
      </c>
      <c r="E549" s="2">
        <f>_xlfn.XLOOKUP(D549,统计表!D:D,统计表!L:L)</f>
        <v>0</v>
      </c>
      <c r="F549" s="2" t="s">
        <v>4754</v>
      </c>
      <c r="H549" s="2" t="e">
        <f ca="1">_xlfn.XLOOKUP(G549,统计表!D:D,统计表!M:M)</f>
        <v>#NAME?</v>
      </c>
      <c r="I549" s="2" t="s">
        <v>4755</v>
      </c>
      <c r="K549" s="2">
        <f>_xlfn.XLOOKUP(J549,统计表!D:D,统计表!P:P)</f>
        <v>0</v>
      </c>
      <c r="L549" s="2" t="s">
        <v>4756</v>
      </c>
      <c r="O549" s="2" t="s">
        <v>4760</v>
      </c>
      <c r="U549" s="2">
        <f>_xlfn.XLOOKUP(S549,统计表!D:D,统计表!V:V)</f>
        <v>0</v>
      </c>
      <c r="W549" s="2" t="str">
        <f t="shared" si="8"/>
        <v/>
      </c>
    </row>
    <row r="550" spans="1:23">
      <c r="A550" s="2" t="s">
        <v>2626</v>
      </c>
      <c r="B550" s="2" t="e">
        <f ca="1">_xlfn.XLOOKUP(A550,统计表!D:D,统计表!R:R)</f>
        <v>#NAME?</v>
      </c>
      <c r="C550" s="2" t="s">
        <v>4753</v>
      </c>
      <c r="E550" s="2">
        <f>_xlfn.XLOOKUP(D550,统计表!D:D,统计表!L:L)</f>
        <v>0</v>
      </c>
      <c r="F550" s="2" t="s">
        <v>4754</v>
      </c>
      <c r="H550" s="2" t="e">
        <f ca="1">_xlfn.XLOOKUP(G550,统计表!D:D,统计表!M:M)</f>
        <v>#NAME?</v>
      </c>
      <c r="I550" s="2" t="s">
        <v>4755</v>
      </c>
      <c r="K550" s="2">
        <f>_xlfn.XLOOKUP(J550,统计表!D:D,统计表!P:P)</f>
        <v>0</v>
      </c>
      <c r="L550" s="2" t="s">
        <v>4756</v>
      </c>
      <c r="O550" s="2" t="s">
        <v>4760</v>
      </c>
      <c r="U550" s="2">
        <f>_xlfn.XLOOKUP(S550,统计表!D:D,统计表!V:V)</f>
        <v>0</v>
      </c>
      <c r="W550" s="2" t="str">
        <f t="shared" si="8"/>
        <v/>
      </c>
    </row>
    <row r="551" spans="1:23">
      <c r="A551" s="2" t="s">
        <v>2626</v>
      </c>
      <c r="B551" s="2" t="e">
        <f ca="1">_xlfn.XLOOKUP(A551,统计表!D:D,统计表!R:R)</f>
        <v>#NAME?</v>
      </c>
      <c r="C551" s="2" t="s">
        <v>4753</v>
      </c>
      <c r="E551" s="2">
        <f>_xlfn.XLOOKUP(D551,统计表!D:D,统计表!L:L)</f>
        <v>0</v>
      </c>
      <c r="F551" s="2" t="s">
        <v>4754</v>
      </c>
      <c r="H551" s="2" t="e">
        <f ca="1">_xlfn.XLOOKUP(G551,统计表!D:D,统计表!M:M)</f>
        <v>#NAME?</v>
      </c>
      <c r="I551" s="2" t="s">
        <v>4755</v>
      </c>
      <c r="K551" s="2">
        <f>_xlfn.XLOOKUP(J551,统计表!D:D,统计表!P:P)</f>
        <v>0</v>
      </c>
      <c r="L551" s="2" t="s">
        <v>4756</v>
      </c>
      <c r="O551" s="2" t="s">
        <v>4760</v>
      </c>
      <c r="U551" s="2">
        <f>_xlfn.XLOOKUP(S551,统计表!D:D,统计表!V:V)</f>
        <v>0</v>
      </c>
      <c r="W551" s="2" t="str">
        <f t="shared" si="8"/>
        <v/>
      </c>
    </row>
    <row r="552" spans="1:23">
      <c r="A552" s="2" t="s">
        <v>2630</v>
      </c>
      <c r="B552" s="2" t="e">
        <f ca="1">_xlfn.XLOOKUP(A552,统计表!D:D,统计表!R:R)</f>
        <v>#NAME?</v>
      </c>
      <c r="C552" s="2" t="s">
        <v>4753</v>
      </c>
      <c r="E552" s="2">
        <f>_xlfn.XLOOKUP(D552,统计表!D:D,统计表!L:L)</f>
        <v>0</v>
      </c>
      <c r="F552" s="2" t="s">
        <v>4754</v>
      </c>
      <c r="H552" s="2" t="e">
        <f ca="1">_xlfn.XLOOKUP(G552,统计表!D:D,统计表!M:M)</f>
        <v>#NAME?</v>
      </c>
      <c r="I552" s="2" t="s">
        <v>4755</v>
      </c>
      <c r="K552" s="2">
        <f>_xlfn.XLOOKUP(J552,统计表!D:D,统计表!P:P)</f>
        <v>0</v>
      </c>
      <c r="L552" s="2" t="s">
        <v>4756</v>
      </c>
      <c r="O552" s="2" t="s">
        <v>4760</v>
      </c>
      <c r="U552" s="2">
        <f>_xlfn.XLOOKUP(S552,统计表!D:D,统计表!V:V)</f>
        <v>0</v>
      </c>
      <c r="W552" s="2" t="str">
        <f t="shared" si="8"/>
        <v/>
      </c>
    </row>
    <row r="553" spans="1:23">
      <c r="A553" s="2" t="s">
        <v>2634</v>
      </c>
      <c r="B553" s="2" t="e">
        <f ca="1">_xlfn.XLOOKUP(A553,统计表!D:D,统计表!R:R)</f>
        <v>#NAME?</v>
      </c>
      <c r="C553" s="2" t="s">
        <v>4753</v>
      </c>
      <c r="E553" s="2">
        <f>_xlfn.XLOOKUP(D553,统计表!D:D,统计表!L:L)</f>
        <v>0</v>
      </c>
      <c r="F553" s="2" t="s">
        <v>4754</v>
      </c>
      <c r="H553" s="2" t="e">
        <f ca="1">_xlfn.XLOOKUP(G553,统计表!D:D,统计表!M:M)</f>
        <v>#NAME?</v>
      </c>
      <c r="I553" s="2" t="s">
        <v>4755</v>
      </c>
      <c r="K553" s="2">
        <f>_xlfn.XLOOKUP(J553,统计表!D:D,统计表!P:P)</f>
        <v>0</v>
      </c>
      <c r="L553" s="2" t="s">
        <v>4756</v>
      </c>
      <c r="O553" s="2" t="s">
        <v>4760</v>
      </c>
      <c r="U553" s="2">
        <f>_xlfn.XLOOKUP(S553,统计表!D:D,统计表!V:V)</f>
        <v>0</v>
      </c>
      <c r="W553" s="2" t="str">
        <f t="shared" si="8"/>
        <v/>
      </c>
    </row>
    <row r="554" spans="1:23">
      <c r="A554" s="2" t="s">
        <v>2634</v>
      </c>
      <c r="B554" s="2" t="e">
        <f ca="1">_xlfn.XLOOKUP(A554,统计表!D:D,统计表!R:R)</f>
        <v>#NAME?</v>
      </c>
      <c r="C554" s="2" t="s">
        <v>4753</v>
      </c>
      <c r="E554" s="2">
        <f>_xlfn.XLOOKUP(D554,统计表!D:D,统计表!L:L)</f>
        <v>0</v>
      </c>
      <c r="F554" s="2" t="s">
        <v>4754</v>
      </c>
      <c r="H554" s="2" t="e">
        <f ca="1">_xlfn.XLOOKUP(G554,统计表!D:D,统计表!M:M)</f>
        <v>#NAME?</v>
      </c>
      <c r="I554" s="2" t="s">
        <v>4755</v>
      </c>
      <c r="K554" s="2">
        <f>_xlfn.XLOOKUP(J554,统计表!D:D,统计表!P:P)</f>
        <v>0</v>
      </c>
      <c r="L554" s="2" t="s">
        <v>4756</v>
      </c>
      <c r="O554" s="2" t="s">
        <v>4760</v>
      </c>
      <c r="U554" s="2">
        <f>_xlfn.XLOOKUP(S554,统计表!D:D,统计表!V:V)</f>
        <v>0</v>
      </c>
      <c r="W554" s="2" t="str">
        <f t="shared" si="8"/>
        <v/>
      </c>
    </row>
    <row r="555" spans="1:23">
      <c r="A555" s="2" t="s">
        <v>2638</v>
      </c>
      <c r="B555" s="2" t="e">
        <f ca="1">_xlfn.XLOOKUP(A555,统计表!D:D,统计表!R:R)</f>
        <v>#NAME?</v>
      </c>
      <c r="C555" s="2" t="s">
        <v>4753</v>
      </c>
      <c r="E555" s="2">
        <f>_xlfn.XLOOKUP(D555,统计表!D:D,统计表!L:L)</f>
        <v>0</v>
      </c>
      <c r="F555" s="2" t="s">
        <v>4754</v>
      </c>
      <c r="H555" s="2" t="e">
        <f ca="1">_xlfn.XLOOKUP(G555,统计表!D:D,统计表!M:M)</f>
        <v>#NAME?</v>
      </c>
      <c r="I555" s="2" t="s">
        <v>4755</v>
      </c>
      <c r="K555" s="2">
        <f>_xlfn.XLOOKUP(J555,统计表!D:D,统计表!P:P)</f>
        <v>0</v>
      </c>
      <c r="L555" s="2" t="s">
        <v>4756</v>
      </c>
      <c r="O555" s="2" t="s">
        <v>4760</v>
      </c>
      <c r="U555" s="2">
        <f>_xlfn.XLOOKUP(S555,统计表!D:D,统计表!V:V)</f>
        <v>0</v>
      </c>
      <c r="W555" s="2" t="str">
        <f t="shared" si="8"/>
        <v/>
      </c>
    </row>
    <row r="556" spans="1:23">
      <c r="A556" s="2" t="s">
        <v>2647</v>
      </c>
      <c r="B556" s="2" t="e">
        <f ca="1">_xlfn.XLOOKUP(A556,统计表!D:D,统计表!R:R)</f>
        <v>#NAME?</v>
      </c>
      <c r="C556" s="2" t="s">
        <v>4753</v>
      </c>
      <c r="E556" s="2">
        <f>_xlfn.XLOOKUP(D556,统计表!D:D,统计表!L:L)</f>
        <v>0</v>
      </c>
      <c r="F556" s="2" t="s">
        <v>4754</v>
      </c>
      <c r="H556" s="2" t="e">
        <f ca="1">_xlfn.XLOOKUP(G556,统计表!D:D,统计表!M:M)</f>
        <v>#NAME?</v>
      </c>
      <c r="I556" s="2" t="s">
        <v>4755</v>
      </c>
      <c r="K556" s="2">
        <f>_xlfn.XLOOKUP(J556,统计表!D:D,统计表!P:P)</f>
        <v>0</v>
      </c>
      <c r="L556" s="2" t="s">
        <v>4756</v>
      </c>
      <c r="O556" s="2" t="s">
        <v>4760</v>
      </c>
      <c r="U556" s="2">
        <f>_xlfn.XLOOKUP(S556,统计表!D:D,统计表!V:V)</f>
        <v>0</v>
      </c>
      <c r="W556" s="2" t="str">
        <f t="shared" si="8"/>
        <v/>
      </c>
    </row>
    <row r="557" spans="1:23">
      <c r="A557" s="2" t="s">
        <v>2647</v>
      </c>
      <c r="B557" s="2" t="e">
        <f ca="1">_xlfn.XLOOKUP(A557,统计表!D:D,统计表!R:R)</f>
        <v>#NAME?</v>
      </c>
      <c r="C557" s="2" t="s">
        <v>4753</v>
      </c>
      <c r="E557" s="2">
        <f>_xlfn.XLOOKUP(D557,统计表!D:D,统计表!L:L)</f>
        <v>0</v>
      </c>
      <c r="F557" s="2" t="s">
        <v>4754</v>
      </c>
      <c r="H557" s="2" t="e">
        <f ca="1">_xlfn.XLOOKUP(G557,统计表!D:D,统计表!M:M)</f>
        <v>#NAME?</v>
      </c>
      <c r="I557" s="2" t="s">
        <v>4755</v>
      </c>
      <c r="K557" s="2">
        <f>_xlfn.XLOOKUP(J557,统计表!D:D,统计表!P:P)</f>
        <v>0</v>
      </c>
      <c r="L557" s="2" t="s">
        <v>4756</v>
      </c>
      <c r="O557" s="2" t="s">
        <v>4760</v>
      </c>
      <c r="U557" s="2">
        <f>_xlfn.XLOOKUP(S557,统计表!D:D,统计表!V:V)</f>
        <v>0</v>
      </c>
      <c r="W557" s="2" t="str">
        <f t="shared" si="8"/>
        <v/>
      </c>
    </row>
    <row r="558" spans="1:23">
      <c r="A558" s="2" t="s">
        <v>2651</v>
      </c>
      <c r="B558" s="2" t="e">
        <f ca="1">_xlfn.XLOOKUP(A558,统计表!D:D,统计表!R:R)</f>
        <v>#NAME?</v>
      </c>
      <c r="C558" s="2" t="s">
        <v>4753</v>
      </c>
      <c r="E558" s="2">
        <f>_xlfn.XLOOKUP(D558,统计表!D:D,统计表!L:L)</f>
        <v>0</v>
      </c>
      <c r="F558" s="2" t="s">
        <v>4754</v>
      </c>
      <c r="H558" s="2" t="e">
        <f ca="1">_xlfn.XLOOKUP(G558,统计表!D:D,统计表!M:M)</f>
        <v>#NAME?</v>
      </c>
      <c r="I558" s="2" t="s">
        <v>4755</v>
      </c>
      <c r="K558" s="2">
        <f>_xlfn.XLOOKUP(J558,统计表!D:D,统计表!P:P)</f>
        <v>0</v>
      </c>
      <c r="L558" s="2" t="s">
        <v>4756</v>
      </c>
      <c r="O558" s="2" t="s">
        <v>4760</v>
      </c>
      <c r="U558" s="2">
        <f>_xlfn.XLOOKUP(S558,统计表!D:D,统计表!V:V)</f>
        <v>0</v>
      </c>
      <c r="W558" s="2" t="str">
        <f t="shared" si="8"/>
        <v/>
      </c>
    </row>
    <row r="559" spans="1:23">
      <c r="A559" s="2" t="s">
        <v>2651</v>
      </c>
      <c r="B559" s="2" t="e">
        <f ca="1">_xlfn.XLOOKUP(A559,统计表!D:D,统计表!R:R)</f>
        <v>#NAME?</v>
      </c>
      <c r="C559" s="2" t="s">
        <v>4753</v>
      </c>
      <c r="E559" s="2">
        <f>_xlfn.XLOOKUP(D559,统计表!D:D,统计表!L:L)</f>
        <v>0</v>
      </c>
      <c r="F559" s="2" t="s">
        <v>4754</v>
      </c>
      <c r="H559" s="2" t="e">
        <f ca="1">_xlfn.XLOOKUP(G559,统计表!D:D,统计表!M:M)</f>
        <v>#NAME?</v>
      </c>
      <c r="I559" s="2" t="s">
        <v>4755</v>
      </c>
      <c r="K559" s="2">
        <f>_xlfn.XLOOKUP(J559,统计表!D:D,统计表!P:P)</f>
        <v>0</v>
      </c>
      <c r="L559" s="2" t="s">
        <v>4756</v>
      </c>
      <c r="O559" s="2" t="s">
        <v>4760</v>
      </c>
      <c r="U559" s="2">
        <f>_xlfn.XLOOKUP(S559,统计表!D:D,统计表!V:V)</f>
        <v>0</v>
      </c>
      <c r="W559" s="2" t="str">
        <f t="shared" si="8"/>
        <v/>
      </c>
    </row>
    <row r="560" spans="1:23">
      <c r="A560" s="2" t="s">
        <v>2655</v>
      </c>
      <c r="B560" s="2" t="e">
        <f ca="1">_xlfn.XLOOKUP(A560,统计表!D:D,统计表!R:R)</f>
        <v>#NAME?</v>
      </c>
      <c r="C560" s="2" t="s">
        <v>4753</v>
      </c>
      <c r="E560" s="2">
        <f>_xlfn.XLOOKUP(D560,统计表!D:D,统计表!L:L)</f>
        <v>0</v>
      </c>
      <c r="F560" s="2" t="s">
        <v>4754</v>
      </c>
      <c r="H560" s="2" t="e">
        <f ca="1">_xlfn.XLOOKUP(G560,统计表!D:D,统计表!M:M)</f>
        <v>#NAME?</v>
      </c>
      <c r="I560" s="2" t="s">
        <v>4755</v>
      </c>
      <c r="K560" s="2">
        <f>_xlfn.XLOOKUP(J560,统计表!D:D,统计表!P:P)</f>
        <v>0</v>
      </c>
      <c r="L560" s="2" t="s">
        <v>4756</v>
      </c>
      <c r="O560" s="2" t="s">
        <v>4760</v>
      </c>
      <c r="U560" s="2">
        <f>_xlfn.XLOOKUP(S560,统计表!D:D,统计表!V:V)</f>
        <v>0</v>
      </c>
      <c r="W560" s="2" t="str">
        <f t="shared" si="8"/>
        <v/>
      </c>
    </row>
    <row r="561" spans="1:23">
      <c r="A561" s="2" t="s">
        <v>2655</v>
      </c>
      <c r="B561" s="2" t="e">
        <f ca="1">_xlfn.XLOOKUP(A561,统计表!D:D,统计表!R:R)</f>
        <v>#NAME?</v>
      </c>
      <c r="C561" s="2" t="s">
        <v>4753</v>
      </c>
      <c r="E561" s="2">
        <f>_xlfn.XLOOKUP(D561,统计表!D:D,统计表!L:L)</f>
        <v>0</v>
      </c>
      <c r="F561" s="2" t="s">
        <v>4754</v>
      </c>
      <c r="H561" s="2" t="e">
        <f ca="1">_xlfn.XLOOKUP(G561,统计表!D:D,统计表!M:M)</f>
        <v>#NAME?</v>
      </c>
      <c r="I561" s="2" t="s">
        <v>4755</v>
      </c>
      <c r="K561" s="2">
        <f>_xlfn.XLOOKUP(J561,统计表!D:D,统计表!P:P)</f>
        <v>0</v>
      </c>
      <c r="L561" s="2" t="s">
        <v>4756</v>
      </c>
      <c r="O561" s="2" t="s">
        <v>4760</v>
      </c>
      <c r="U561" s="2">
        <f>_xlfn.XLOOKUP(S561,统计表!D:D,统计表!V:V)</f>
        <v>0</v>
      </c>
      <c r="W561" s="2" t="str">
        <f t="shared" si="8"/>
        <v/>
      </c>
    </row>
    <row r="562" spans="1:23">
      <c r="A562" s="2" t="s">
        <v>2672</v>
      </c>
      <c r="B562" s="2" t="e">
        <f ca="1">_xlfn.XLOOKUP(A562,统计表!D:D,统计表!R:R)</f>
        <v>#NAME?</v>
      </c>
      <c r="C562" s="2" t="s">
        <v>4753</v>
      </c>
      <c r="E562" s="2">
        <f>_xlfn.XLOOKUP(D562,统计表!D:D,统计表!L:L)</f>
        <v>0</v>
      </c>
      <c r="F562" s="2" t="s">
        <v>4754</v>
      </c>
      <c r="H562" s="2" t="e">
        <f ca="1">_xlfn.XLOOKUP(G562,统计表!D:D,统计表!M:M)</f>
        <v>#NAME?</v>
      </c>
      <c r="I562" s="2" t="s">
        <v>4755</v>
      </c>
      <c r="K562" s="2">
        <f>_xlfn.XLOOKUP(J562,统计表!D:D,统计表!P:P)</f>
        <v>0</v>
      </c>
      <c r="L562" s="2" t="s">
        <v>4756</v>
      </c>
      <c r="O562" s="2" t="s">
        <v>4760</v>
      </c>
      <c r="U562" s="2">
        <f>_xlfn.XLOOKUP(S562,统计表!D:D,统计表!V:V)</f>
        <v>0</v>
      </c>
      <c r="W562" s="2" t="str">
        <f t="shared" si="8"/>
        <v/>
      </c>
    </row>
    <row r="563" spans="1:23">
      <c r="A563" s="2" t="s">
        <v>2686</v>
      </c>
      <c r="B563" s="2" t="e">
        <f ca="1">_xlfn.XLOOKUP(A563,统计表!D:D,统计表!R:R)</f>
        <v>#NAME?</v>
      </c>
      <c r="C563" s="2" t="s">
        <v>4753</v>
      </c>
      <c r="E563" s="2">
        <f>_xlfn.XLOOKUP(D563,统计表!D:D,统计表!L:L)</f>
        <v>0</v>
      </c>
      <c r="F563" s="2" t="s">
        <v>4754</v>
      </c>
      <c r="H563" s="2" t="e">
        <f ca="1">_xlfn.XLOOKUP(G563,统计表!D:D,统计表!M:M)</f>
        <v>#NAME?</v>
      </c>
      <c r="I563" s="2" t="s">
        <v>4755</v>
      </c>
      <c r="K563" s="2">
        <f>_xlfn.XLOOKUP(J563,统计表!D:D,统计表!P:P)</f>
        <v>0</v>
      </c>
      <c r="L563" s="2" t="s">
        <v>4756</v>
      </c>
      <c r="O563" s="2" t="s">
        <v>4760</v>
      </c>
      <c r="U563" s="2">
        <f>_xlfn.XLOOKUP(S563,统计表!D:D,统计表!V:V)</f>
        <v>0</v>
      </c>
      <c r="W563" s="2" t="str">
        <f t="shared" si="8"/>
        <v/>
      </c>
    </row>
    <row r="564" spans="1:23">
      <c r="A564" s="2" t="s">
        <v>2699</v>
      </c>
      <c r="B564" s="2" t="e">
        <f ca="1">_xlfn.XLOOKUP(A564,统计表!D:D,统计表!R:R)</f>
        <v>#NAME?</v>
      </c>
      <c r="C564" s="2" t="s">
        <v>4753</v>
      </c>
      <c r="E564" s="2">
        <f>_xlfn.XLOOKUP(D564,统计表!D:D,统计表!L:L)</f>
        <v>0</v>
      </c>
      <c r="F564" s="2" t="s">
        <v>4754</v>
      </c>
      <c r="H564" s="2" t="e">
        <f ca="1">_xlfn.XLOOKUP(G564,统计表!D:D,统计表!M:M)</f>
        <v>#NAME?</v>
      </c>
      <c r="I564" s="2" t="s">
        <v>4755</v>
      </c>
      <c r="K564" s="2">
        <f>_xlfn.XLOOKUP(J564,统计表!D:D,统计表!P:P)</f>
        <v>0</v>
      </c>
      <c r="L564" s="2" t="s">
        <v>4756</v>
      </c>
      <c r="O564" s="2" t="s">
        <v>4760</v>
      </c>
      <c r="U564" s="2">
        <f>_xlfn.XLOOKUP(S564,统计表!D:D,统计表!V:V)</f>
        <v>0</v>
      </c>
      <c r="W564" s="2" t="str">
        <f t="shared" si="8"/>
        <v/>
      </c>
    </row>
    <row r="565" spans="1:23">
      <c r="A565" s="2" t="s">
        <v>2699</v>
      </c>
      <c r="B565" s="2" t="e">
        <f ca="1">_xlfn.XLOOKUP(A565,统计表!D:D,统计表!R:R)</f>
        <v>#NAME?</v>
      </c>
      <c r="C565" s="2" t="s">
        <v>4753</v>
      </c>
      <c r="E565" s="2">
        <f>_xlfn.XLOOKUP(D565,统计表!D:D,统计表!L:L)</f>
        <v>0</v>
      </c>
      <c r="F565" s="2" t="s">
        <v>4754</v>
      </c>
      <c r="H565" s="2" t="e">
        <f ca="1">_xlfn.XLOOKUP(G565,统计表!D:D,统计表!M:M)</f>
        <v>#NAME?</v>
      </c>
      <c r="I565" s="2" t="s">
        <v>4755</v>
      </c>
      <c r="K565" s="2">
        <f>_xlfn.XLOOKUP(J565,统计表!D:D,统计表!P:P)</f>
        <v>0</v>
      </c>
      <c r="L565" s="2" t="s">
        <v>4756</v>
      </c>
      <c r="O565" s="2" t="s">
        <v>4760</v>
      </c>
      <c r="U565" s="2">
        <f>_xlfn.XLOOKUP(S565,统计表!D:D,统计表!V:V)</f>
        <v>0</v>
      </c>
      <c r="W565" s="2" t="str">
        <f t="shared" si="8"/>
        <v/>
      </c>
    </row>
    <row r="566" spans="1:23">
      <c r="A566" s="2" t="s">
        <v>2703</v>
      </c>
      <c r="B566" s="2" t="e">
        <f ca="1">_xlfn.XLOOKUP(A566,统计表!D:D,统计表!R:R)</f>
        <v>#NAME?</v>
      </c>
      <c r="C566" s="2" t="s">
        <v>4753</v>
      </c>
      <c r="E566" s="2">
        <f>_xlfn.XLOOKUP(D566,统计表!D:D,统计表!L:L)</f>
        <v>0</v>
      </c>
      <c r="F566" s="2" t="s">
        <v>4754</v>
      </c>
      <c r="H566" s="2" t="e">
        <f ca="1">_xlfn.XLOOKUP(G566,统计表!D:D,统计表!M:M)</f>
        <v>#NAME?</v>
      </c>
      <c r="I566" s="2" t="s">
        <v>4755</v>
      </c>
      <c r="K566" s="2">
        <f>_xlfn.XLOOKUP(J566,统计表!D:D,统计表!P:P)</f>
        <v>0</v>
      </c>
      <c r="L566" s="2" t="s">
        <v>4756</v>
      </c>
      <c r="O566" s="2" t="s">
        <v>4760</v>
      </c>
      <c r="U566" s="2">
        <f>_xlfn.XLOOKUP(S566,统计表!D:D,统计表!V:V)</f>
        <v>0</v>
      </c>
      <c r="W566" s="2" t="str">
        <f t="shared" si="8"/>
        <v/>
      </c>
    </row>
    <row r="567" spans="1:23">
      <c r="A567" s="2" t="s">
        <v>2703</v>
      </c>
      <c r="B567" s="2" t="e">
        <f ca="1">_xlfn.XLOOKUP(A567,统计表!D:D,统计表!R:R)</f>
        <v>#NAME?</v>
      </c>
      <c r="C567" s="2" t="s">
        <v>4753</v>
      </c>
      <c r="E567" s="2">
        <f>_xlfn.XLOOKUP(D567,统计表!D:D,统计表!L:L)</f>
        <v>0</v>
      </c>
      <c r="F567" s="2" t="s">
        <v>4754</v>
      </c>
      <c r="H567" s="2" t="e">
        <f ca="1">_xlfn.XLOOKUP(G567,统计表!D:D,统计表!M:M)</f>
        <v>#NAME?</v>
      </c>
      <c r="I567" s="2" t="s">
        <v>4755</v>
      </c>
      <c r="K567" s="2">
        <f>_xlfn.XLOOKUP(J567,统计表!D:D,统计表!P:P)</f>
        <v>0</v>
      </c>
      <c r="L567" s="2" t="s">
        <v>4756</v>
      </c>
      <c r="O567" s="2" t="s">
        <v>4760</v>
      </c>
      <c r="U567" s="2">
        <f>_xlfn.XLOOKUP(S567,统计表!D:D,统计表!V:V)</f>
        <v>0</v>
      </c>
      <c r="W567" s="2" t="str">
        <f t="shared" si="8"/>
        <v/>
      </c>
    </row>
    <row r="568" spans="1:23">
      <c r="A568" s="2" t="s">
        <v>2708</v>
      </c>
      <c r="B568" s="2" t="e">
        <f ca="1">_xlfn.XLOOKUP(A568,统计表!D:D,统计表!R:R)</f>
        <v>#NAME?</v>
      </c>
      <c r="C568" s="2" t="s">
        <v>4753</v>
      </c>
      <c r="E568" s="2">
        <f>_xlfn.XLOOKUP(D568,统计表!D:D,统计表!L:L)</f>
        <v>0</v>
      </c>
      <c r="F568" s="2" t="s">
        <v>4754</v>
      </c>
      <c r="H568" s="2" t="e">
        <f ca="1">_xlfn.XLOOKUP(G568,统计表!D:D,统计表!M:M)</f>
        <v>#NAME?</v>
      </c>
      <c r="I568" s="2" t="s">
        <v>4755</v>
      </c>
      <c r="K568" s="2">
        <f>_xlfn.XLOOKUP(J568,统计表!D:D,统计表!P:P)</f>
        <v>0</v>
      </c>
      <c r="L568" s="2" t="s">
        <v>4756</v>
      </c>
      <c r="O568" s="2" t="s">
        <v>4760</v>
      </c>
      <c r="U568" s="2">
        <f>_xlfn.XLOOKUP(S568,统计表!D:D,统计表!V:V)</f>
        <v>0</v>
      </c>
      <c r="W568" s="2" t="str">
        <f t="shared" si="8"/>
        <v/>
      </c>
    </row>
    <row r="569" spans="1:23">
      <c r="A569" s="2" t="s">
        <v>2708</v>
      </c>
      <c r="B569" s="2" t="e">
        <f ca="1">_xlfn.XLOOKUP(A569,统计表!D:D,统计表!R:R)</f>
        <v>#NAME?</v>
      </c>
      <c r="C569" s="2" t="s">
        <v>4753</v>
      </c>
      <c r="E569" s="2">
        <f>_xlfn.XLOOKUP(D569,统计表!D:D,统计表!L:L)</f>
        <v>0</v>
      </c>
      <c r="F569" s="2" t="s">
        <v>4754</v>
      </c>
      <c r="H569" s="2" t="e">
        <f ca="1">_xlfn.XLOOKUP(G569,统计表!D:D,统计表!M:M)</f>
        <v>#NAME?</v>
      </c>
      <c r="I569" s="2" t="s">
        <v>4755</v>
      </c>
      <c r="K569" s="2">
        <f>_xlfn.XLOOKUP(J569,统计表!D:D,统计表!P:P)</f>
        <v>0</v>
      </c>
      <c r="L569" s="2" t="s">
        <v>4756</v>
      </c>
      <c r="O569" s="2" t="s">
        <v>4760</v>
      </c>
      <c r="U569" s="2">
        <f>_xlfn.XLOOKUP(S569,统计表!D:D,统计表!V:V)</f>
        <v>0</v>
      </c>
      <c r="W569" s="2" t="str">
        <f t="shared" si="8"/>
        <v/>
      </c>
    </row>
    <row r="570" spans="1:23">
      <c r="A570" s="2" t="s">
        <v>2713</v>
      </c>
      <c r="B570" s="2" t="e">
        <f ca="1">_xlfn.XLOOKUP(A570,统计表!D:D,统计表!R:R)</f>
        <v>#NAME?</v>
      </c>
      <c r="C570" s="2" t="s">
        <v>4753</v>
      </c>
      <c r="E570" s="2">
        <f>_xlfn.XLOOKUP(D570,统计表!D:D,统计表!L:L)</f>
        <v>0</v>
      </c>
      <c r="F570" s="2" t="s">
        <v>4754</v>
      </c>
      <c r="H570" s="2" t="e">
        <f ca="1">_xlfn.XLOOKUP(G570,统计表!D:D,统计表!M:M)</f>
        <v>#NAME?</v>
      </c>
      <c r="I570" s="2" t="s">
        <v>4755</v>
      </c>
      <c r="K570" s="2">
        <f>_xlfn.XLOOKUP(J570,统计表!D:D,统计表!P:P)</f>
        <v>0</v>
      </c>
      <c r="L570" s="2" t="s">
        <v>4756</v>
      </c>
      <c r="O570" s="2" t="s">
        <v>4760</v>
      </c>
      <c r="U570" s="2">
        <f>_xlfn.XLOOKUP(S570,统计表!D:D,统计表!V:V)</f>
        <v>0</v>
      </c>
      <c r="W570" s="2" t="str">
        <f t="shared" si="8"/>
        <v/>
      </c>
    </row>
    <row r="571" spans="1:23">
      <c r="A571" s="2" t="s">
        <v>2713</v>
      </c>
      <c r="B571" s="2" t="e">
        <f ca="1">_xlfn.XLOOKUP(A571,统计表!D:D,统计表!R:R)</f>
        <v>#NAME?</v>
      </c>
      <c r="C571" s="2" t="s">
        <v>4753</v>
      </c>
      <c r="E571" s="2">
        <f>_xlfn.XLOOKUP(D571,统计表!D:D,统计表!L:L)</f>
        <v>0</v>
      </c>
      <c r="F571" s="2" t="s">
        <v>4754</v>
      </c>
      <c r="H571" s="2" t="e">
        <f ca="1">_xlfn.XLOOKUP(G571,统计表!D:D,统计表!M:M)</f>
        <v>#NAME?</v>
      </c>
      <c r="I571" s="2" t="s">
        <v>4755</v>
      </c>
      <c r="K571" s="2">
        <f>_xlfn.XLOOKUP(J571,统计表!D:D,统计表!P:P)</f>
        <v>0</v>
      </c>
      <c r="L571" s="2" t="s">
        <v>4756</v>
      </c>
      <c r="O571" s="2" t="s">
        <v>4760</v>
      </c>
      <c r="U571" s="2">
        <f>_xlfn.XLOOKUP(S571,统计表!D:D,统计表!V:V)</f>
        <v>0</v>
      </c>
      <c r="W571" s="2" t="str">
        <f t="shared" si="8"/>
        <v/>
      </c>
    </row>
    <row r="572" spans="1:23">
      <c r="A572" s="2" t="s">
        <v>2717</v>
      </c>
      <c r="B572" s="2" t="e">
        <f ca="1">_xlfn.XLOOKUP(A572,统计表!D:D,统计表!R:R)</f>
        <v>#NAME?</v>
      </c>
      <c r="C572" s="2" t="s">
        <v>4753</v>
      </c>
      <c r="E572" s="2">
        <f>_xlfn.XLOOKUP(D572,统计表!D:D,统计表!L:L)</f>
        <v>0</v>
      </c>
      <c r="F572" s="2" t="s">
        <v>4754</v>
      </c>
      <c r="H572" s="2" t="e">
        <f ca="1">_xlfn.XLOOKUP(G572,统计表!D:D,统计表!M:M)</f>
        <v>#NAME?</v>
      </c>
      <c r="I572" s="2" t="s">
        <v>4755</v>
      </c>
      <c r="K572" s="2">
        <f>_xlfn.XLOOKUP(J572,统计表!D:D,统计表!P:P)</f>
        <v>0</v>
      </c>
      <c r="L572" s="2" t="s">
        <v>4756</v>
      </c>
      <c r="O572" s="2" t="s">
        <v>4760</v>
      </c>
      <c r="U572" s="2">
        <f>_xlfn.XLOOKUP(S572,统计表!D:D,统计表!V:V)</f>
        <v>0</v>
      </c>
      <c r="W572" s="2" t="str">
        <f t="shared" si="8"/>
        <v/>
      </c>
    </row>
    <row r="573" spans="1:23">
      <c r="A573" s="2" t="s">
        <v>2717</v>
      </c>
      <c r="B573" s="2" t="e">
        <f ca="1">_xlfn.XLOOKUP(A573,统计表!D:D,统计表!R:R)</f>
        <v>#NAME?</v>
      </c>
      <c r="C573" s="2" t="s">
        <v>4753</v>
      </c>
      <c r="E573" s="2">
        <f>_xlfn.XLOOKUP(D573,统计表!D:D,统计表!L:L)</f>
        <v>0</v>
      </c>
      <c r="F573" s="2" t="s">
        <v>4754</v>
      </c>
      <c r="H573" s="2" t="e">
        <f ca="1">_xlfn.XLOOKUP(G573,统计表!D:D,统计表!M:M)</f>
        <v>#NAME?</v>
      </c>
      <c r="I573" s="2" t="s">
        <v>4755</v>
      </c>
      <c r="K573" s="2">
        <f>_xlfn.XLOOKUP(J573,统计表!D:D,统计表!P:P)</f>
        <v>0</v>
      </c>
      <c r="L573" s="2" t="s">
        <v>4756</v>
      </c>
      <c r="O573" s="2" t="s">
        <v>4760</v>
      </c>
      <c r="U573" s="2">
        <f>_xlfn.XLOOKUP(S573,统计表!D:D,统计表!V:V)</f>
        <v>0</v>
      </c>
      <c r="W573" s="2" t="str">
        <f t="shared" si="8"/>
        <v/>
      </c>
    </row>
    <row r="574" spans="1:23">
      <c r="A574" s="2" t="s">
        <v>2721</v>
      </c>
      <c r="B574" s="2" t="e">
        <f ca="1">_xlfn.XLOOKUP(A574,统计表!D:D,统计表!R:R)</f>
        <v>#NAME?</v>
      </c>
      <c r="C574" s="2" t="s">
        <v>4753</v>
      </c>
      <c r="E574" s="2">
        <f>_xlfn.XLOOKUP(D574,统计表!D:D,统计表!L:L)</f>
        <v>0</v>
      </c>
      <c r="F574" s="2" t="s">
        <v>4754</v>
      </c>
      <c r="H574" s="2" t="e">
        <f ca="1">_xlfn.XLOOKUP(G574,统计表!D:D,统计表!M:M)</f>
        <v>#NAME?</v>
      </c>
      <c r="I574" s="2" t="s">
        <v>4755</v>
      </c>
      <c r="K574" s="2">
        <f>_xlfn.XLOOKUP(J574,统计表!D:D,统计表!P:P)</f>
        <v>0</v>
      </c>
      <c r="L574" s="2" t="s">
        <v>4756</v>
      </c>
      <c r="O574" s="2" t="s">
        <v>4760</v>
      </c>
      <c r="U574" s="2">
        <f>_xlfn.XLOOKUP(S574,统计表!D:D,统计表!V:V)</f>
        <v>0</v>
      </c>
      <c r="W574" s="2" t="str">
        <f t="shared" si="8"/>
        <v/>
      </c>
    </row>
    <row r="575" spans="1:23">
      <c r="A575" s="2" t="s">
        <v>2725</v>
      </c>
      <c r="B575" s="2" t="e">
        <f ca="1">_xlfn.XLOOKUP(A575,统计表!D:D,统计表!R:R)</f>
        <v>#NAME?</v>
      </c>
      <c r="C575" s="2" t="s">
        <v>4753</v>
      </c>
      <c r="E575" s="2">
        <f>_xlfn.XLOOKUP(D575,统计表!D:D,统计表!L:L)</f>
        <v>0</v>
      </c>
      <c r="F575" s="2" t="s">
        <v>4754</v>
      </c>
      <c r="H575" s="2" t="e">
        <f ca="1">_xlfn.XLOOKUP(G575,统计表!D:D,统计表!M:M)</f>
        <v>#NAME?</v>
      </c>
      <c r="I575" s="2" t="s">
        <v>4755</v>
      </c>
      <c r="K575" s="2">
        <f>_xlfn.XLOOKUP(J575,统计表!D:D,统计表!P:P)</f>
        <v>0</v>
      </c>
      <c r="L575" s="2" t="s">
        <v>4756</v>
      </c>
      <c r="O575" s="2" t="s">
        <v>4760</v>
      </c>
      <c r="U575" s="2">
        <f>_xlfn.XLOOKUP(S575,统计表!D:D,统计表!V:V)</f>
        <v>0</v>
      </c>
      <c r="W575" s="2" t="str">
        <f t="shared" si="8"/>
        <v/>
      </c>
    </row>
    <row r="576" spans="1:23">
      <c r="A576" s="2" t="s">
        <v>2725</v>
      </c>
      <c r="B576" s="2" t="e">
        <f ca="1">_xlfn.XLOOKUP(A576,统计表!D:D,统计表!R:R)</f>
        <v>#NAME?</v>
      </c>
      <c r="C576" s="2" t="s">
        <v>4753</v>
      </c>
      <c r="E576" s="2">
        <f>_xlfn.XLOOKUP(D576,统计表!D:D,统计表!L:L)</f>
        <v>0</v>
      </c>
      <c r="F576" s="2" t="s">
        <v>4754</v>
      </c>
      <c r="H576" s="2" t="e">
        <f ca="1">_xlfn.XLOOKUP(G576,统计表!D:D,统计表!M:M)</f>
        <v>#NAME?</v>
      </c>
      <c r="I576" s="2" t="s">
        <v>4755</v>
      </c>
      <c r="K576" s="2">
        <f>_xlfn.XLOOKUP(J576,统计表!D:D,统计表!P:P)</f>
        <v>0</v>
      </c>
      <c r="L576" s="2" t="s">
        <v>4756</v>
      </c>
      <c r="O576" s="2" t="s">
        <v>4760</v>
      </c>
      <c r="U576" s="2">
        <f>_xlfn.XLOOKUP(S576,统计表!D:D,统计表!V:V)</f>
        <v>0</v>
      </c>
      <c r="W576" s="2" t="str">
        <f t="shared" si="8"/>
        <v/>
      </c>
    </row>
    <row r="577" spans="1:23">
      <c r="A577" s="2" t="s">
        <v>2729</v>
      </c>
      <c r="B577" s="2" t="e">
        <f ca="1">_xlfn.XLOOKUP(A577,统计表!D:D,统计表!R:R)</f>
        <v>#NAME?</v>
      </c>
      <c r="C577" s="2" t="s">
        <v>4753</v>
      </c>
      <c r="E577" s="2">
        <f>_xlfn.XLOOKUP(D577,统计表!D:D,统计表!L:L)</f>
        <v>0</v>
      </c>
      <c r="F577" s="2" t="s">
        <v>4754</v>
      </c>
      <c r="H577" s="2" t="e">
        <f ca="1">_xlfn.XLOOKUP(G577,统计表!D:D,统计表!M:M)</f>
        <v>#NAME?</v>
      </c>
      <c r="I577" s="2" t="s">
        <v>4755</v>
      </c>
      <c r="K577" s="2">
        <f>_xlfn.XLOOKUP(J577,统计表!D:D,统计表!P:P)</f>
        <v>0</v>
      </c>
      <c r="L577" s="2" t="s">
        <v>4756</v>
      </c>
      <c r="O577" s="2" t="s">
        <v>4760</v>
      </c>
      <c r="U577" s="2">
        <f>_xlfn.XLOOKUP(S577,统计表!D:D,统计表!V:V)</f>
        <v>0</v>
      </c>
      <c r="W577" s="2" t="str">
        <f t="shared" si="8"/>
        <v/>
      </c>
    </row>
    <row r="578" spans="1:23">
      <c r="A578" s="2" t="s">
        <v>2733</v>
      </c>
      <c r="B578" s="2" t="e">
        <f ca="1">_xlfn.XLOOKUP(A578,统计表!D:D,统计表!R:R)</f>
        <v>#NAME?</v>
      </c>
      <c r="C578" s="2" t="s">
        <v>4753</v>
      </c>
      <c r="E578" s="2">
        <f>_xlfn.XLOOKUP(D578,统计表!D:D,统计表!L:L)</f>
        <v>0</v>
      </c>
      <c r="F578" s="2" t="s">
        <v>4754</v>
      </c>
      <c r="H578" s="2" t="e">
        <f ca="1">_xlfn.XLOOKUP(G578,统计表!D:D,统计表!M:M)</f>
        <v>#NAME?</v>
      </c>
      <c r="I578" s="2" t="s">
        <v>4755</v>
      </c>
      <c r="K578" s="2">
        <f>_xlfn.XLOOKUP(J578,统计表!D:D,统计表!P:P)</f>
        <v>0</v>
      </c>
      <c r="L578" s="2" t="s">
        <v>4756</v>
      </c>
      <c r="O578" s="2" t="s">
        <v>4760</v>
      </c>
      <c r="U578" s="2">
        <f>_xlfn.XLOOKUP(S578,统计表!D:D,统计表!V:V)</f>
        <v>0</v>
      </c>
      <c r="W578" s="2" t="str">
        <f t="shared" si="8"/>
        <v/>
      </c>
    </row>
    <row r="579" spans="1:23">
      <c r="A579" s="2" t="s">
        <v>2737</v>
      </c>
      <c r="B579" s="2" t="e">
        <f ca="1">_xlfn.XLOOKUP(A579,统计表!D:D,统计表!R:R)</f>
        <v>#NAME?</v>
      </c>
      <c r="C579" s="2" t="s">
        <v>4753</v>
      </c>
      <c r="E579" s="2">
        <f>_xlfn.XLOOKUP(D579,统计表!D:D,统计表!L:L)</f>
        <v>0</v>
      </c>
      <c r="F579" s="2" t="s">
        <v>4754</v>
      </c>
      <c r="H579" s="2" t="e">
        <f ca="1">_xlfn.XLOOKUP(G579,统计表!D:D,统计表!M:M)</f>
        <v>#NAME?</v>
      </c>
      <c r="I579" s="2" t="s">
        <v>4755</v>
      </c>
      <c r="K579" s="2">
        <f>_xlfn.XLOOKUP(J579,统计表!D:D,统计表!P:P)</f>
        <v>0</v>
      </c>
      <c r="L579" s="2" t="s">
        <v>4756</v>
      </c>
      <c r="O579" s="2" t="s">
        <v>4760</v>
      </c>
      <c r="U579" s="2">
        <f>_xlfn.XLOOKUP(S579,统计表!D:D,统计表!V:V)</f>
        <v>0</v>
      </c>
      <c r="W579" s="2" t="str">
        <f t="shared" ref="W579:W642" si="9">V579&amp;T579</f>
        <v/>
      </c>
    </row>
    <row r="580" spans="1:23">
      <c r="A580" s="2" t="s">
        <v>2737</v>
      </c>
      <c r="B580" s="2" t="e">
        <f ca="1">_xlfn.XLOOKUP(A580,统计表!D:D,统计表!R:R)</f>
        <v>#NAME?</v>
      </c>
      <c r="C580" s="2" t="s">
        <v>4753</v>
      </c>
      <c r="E580" s="2">
        <f>_xlfn.XLOOKUP(D580,统计表!D:D,统计表!L:L)</f>
        <v>0</v>
      </c>
      <c r="F580" s="2" t="s">
        <v>4754</v>
      </c>
      <c r="H580" s="2" t="e">
        <f ca="1">_xlfn.XLOOKUP(G580,统计表!D:D,统计表!M:M)</f>
        <v>#NAME?</v>
      </c>
      <c r="I580" s="2" t="s">
        <v>4755</v>
      </c>
      <c r="K580" s="2">
        <f>_xlfn.XLOOKUP(J580,统计表!D:D,统计表!P:P)</f>
        <v>0</v>
      </c>
      <c r="L580" s="2" t="s">
        <v>4756</v>
      </c>
      <c r="O580" s="2" t="s">
        <v>4760</v>
      </c>
      <c r="U580" s="2">
        <f>_xlfn.XLOOKUP(S580,统计表!D:D,统计表!V:V)</f>
        <v>0</v>
      </c>
      <c r="W580" s="2" t="str">
        <f t="shared" si="9"/>
        <v/>
      </c>
    </row>
    <row r="581" spans="1:23">
      <c r="A581" s="2" t="s">
        <v>2741</v>
      </c>
      <c r="B581" s="2" t="e">
        <f ca="1">_xlfn.XLOOKUP(A581,统计表!D:D,统计表!R:R)</f>
        <v>#NAME?</v>
      </c>
      <c r="C581" s="2" t="s">
        <v>4753</v>
      </c>
      <c r="E581" s="2">
        <f>_xlfn.XLOOKUP(D581,统计表!D:D,统计表!L:L)</f>
        <v>0</v>
      </c>
      <c r="F581" s="2" t="s">
        <v>4754</v>
      </c>
      <c r="H581" s="2" t="e">
        <f ca="1">_xlfn.XLOOKUP(G581,统计表!D:D,统计表!M:M)</f>
        <v>#NAME?</v>
      </c>
      <c r="I581" s="2" t="s">
        <v>4755</v>
      </c>
      <c r="K581" s="2">
        <f>_xlfn.XLOOKUP(J581,统计表!D:D,统计表!P:P)</f>
        <v>0</v>
      </c>
      <c r="L581" s="2" t="s">
        <v>4756</v>
      </c>
      <c r="O581" s="2" t="s">
        <v>4760</v>
      </c>
      <c r="U581" s="2">
        <f>_xlfn.XLOOKUP(S581,统计表!D:D,统计表!V:V)</f>
        <v>0</v>
      </c>
      <c r="W581" s="2" t="str">
        <f t="shared" si="9"/>
        <v/>
      </c>
    </row>
    <row r="582" spans="1:23">
      <c r="A582" s="2" t="s">
        <v>2758</v>
      </c>
      <c r="B582" s="2" t="e">
        <f ca="1">_xlfn.XLOOKUP(A582,统计表!D:D,统计表!R:R)</f>
        <v>#NAME?</v>
      </c>
      <c r="C582" s="2" t="s">
        <v>4753</v>
      </c>
      <c r="E582" s="2">
        <f>_xlfn.XLOOKUP(D582,统计表!D:D,统计表!L:L)</f>
        <v>0</v>
      </c>
      <c r="F582" s="2" t="s">
        <v>4754</v>
      </c>
      <c r="H582" s="2" t="e">
        <f ca="1">_xlfn.XLOOKUP(G582,统计表!D:D,统计表!M:M)</f>
        <v>#NAME?</v>
      </c>
      <c r="I582" s="2" t="s">
        <v>4755</v>
      </c>
      <c r="K582" s="2">
        <f>_xlfn.XLOOKUP(J582,统计表!D:D,统计表!P:P)</f>
        <v>0</v>
      </c>
      <c r="L582" s="2" t="s">
        <v>4756</v>
      </c>
      <c r="O582" s="2" t="s">
        <v>4760</v>
      </c>
      <c r="U582" s="2">
        <f>_xlfn.XLOOKUP(S582,统计表!D:D,统计表!V:V)</f>
        <v>0</v>
      </c>
      <c r="W582" s="2" t="str">
        <f t="shared" si="9"/>
        <v/>
      </c>
    </row>
    <row r="583" spans="1:23">
      <c r="A583" s="2" t="s">
        <v>2762</v>
      </c>
      <c r="B583" s="2" t="e">
        <f ca="1">_xlfn.XLOOKUP(A583,统计表!D:D,统计表!R:R)</f>
        <v>#NAME?</v>
      </c>
      <c r="C583" s="2" t="s">
        <v>4753</v>
      </c>
      <c r="E583" s="2">
        <f>_xlfn.XLOOKUP(D583,统计表!D:D,统计表!L:L)</f>
        <v>0</v>
      </c>
      <c r="F583" s="2" t="s">
        <v>4754</v>
      </c>
      <c r="H583" s="2" t="e">
        <f ca="1">_xlfn.XLOOKUP(G583,统计表!D:D,统计表!M:M)</f>
        <v>#NAME?</v>
      </c>
      <c r="I583" s="2" t="s">
        <v>4755</v>
      </c>
      <c r="K583" s="2">
        <f>_xlfn.XLOOKUP(J583,统计表!D:D,统计表!P:P)</f>
        <v>0</v>
      </c>
      <c r="L583" s="2" t="s">
        <v>4756</v>
      </c>
      <c r="O583" s="2" t="s">
        <v>4760</v>
      </c>
      <c r="U583" s="2">
        <f>_xlfn.XLOOKUP(S583,统计表!D:D,统计表!V:V)</f>
        <v>0</v>
      </c>
      <c r="W583" s="2" t="str">
        <f t="shared" si="9"/>
        <v/>
      </c>
    </row>
    <row r="584" spans="1:23">
      <c r="A584" s="2" t="s">
        <v>2766</v>
      </c>
      <c r="B584" s="2" t="e">
        <f ca="1">_xlfn.XLOOKUP(A584,统计表!D:D,统计表!R:R)</f>
        <v>#NAME?</v>
      </c>
      <c r="C584" s="2" t="s">
        <v>4753</v>
      </c>
      <c r="E584" s="2">
        <f>_xlfn.XLOOKUP(D584,统计表!D:D,统计表!L:L)</f>
        <v>0</v>
      </c>
      <c r="F584" s="2" t="s">
        <v>4754</v>
      </c>
      <c r="H584" s="2" t="e">
        <f ca="1">_xlfn.XLOOKUP(G584,统计表!D:D,统计表!M:M)</f>
        <v>#NAME?</v>
      </c>
      <c r="I584" s="2" t="s">
        <v>4755</v>
      </c>
      <c r="K584" s="2">
        <f>_xlfn.XLOOKUP(J584,统计表!D:D,统计表!P:P)</f>
        <v>0</v>
      </c>
      <c r="L584" s="2" t="s">
        <v>4756</v>
      </c>
      <c r="O584" s="2" t="s">
        <v>4760</v>
      </c>
      <c r="U584" s="2">
        <f>_xlfn.XLOOKUP(S584,统计表!D:D,统计表!V:V)</f>
        <v>0</v>
      </c>
      <c r="W584" s="2" t="str">
        <f t="shared" si="9"/>
        <v/>
      </c>
    </row>
    <row r="585" spans="1:23">
      <c r="A585" s="2" t="s">
        <v>2770</v>
      </c>
      <c r="B585" s="2" t="e">
        <f ca="1">_xlfn.XLOOKUP(A585,统计表!D:D,统计表!R:R)</f>
        <v>#NAME?</v>
      </c>
      <c r="C585" s="2" t="s">
        <v>4753</v>
      </c>
      <c r="E585" s="2">
        <f>_xlfn.XLOOKUP(D585,统计表!D:D,统计表!L:L)</f>
        <v>0</v>
      </c>
      <c r="F585" s="2" t="s">
        <v>4754</v>
      </c>
      <c r="H585" s="2" t="e">
        <f ca="1">_xlfn.XLOOKUP(G585,统计表!D:D,统计表!M:M)</f>
        <v>#NAME?</v>
      </c>
      <c r="I585" s="2" t="s">
        <v>4755</v>
      </c>
      <c r="K585" s="2">
        <f>_xlfn.XLOOKUP(J585,统计表!D:D,统计表!P:P)</f>
        <v>0</v>
      </c>
      <c r="L585" s="2" t="s">
        <v>4756</v>
      </c>
      <c r="O585" s="2" t="s">
        <v>4760</v>
      </c>
      <c r="U585" s="2">
        <f>_xlfn.XLOOKUP(S585,统计表!D:D,统计表!V:V)</f>
        <v>0</v>
      </c>
      <c r="W585" s="2" t="str">
        <f t="shared" si="9"/>
        <v/>
      </c>
    </row>
    <row r="586" spans="1:23">
      <c r="A586" s="2" t="s">
        <v>2774</v>
      </c>
      <c r="B586" s="2" t="e">
        <f ca="1">_xlfn.XLOOKUP(A586,统计表!D:D,统计表!R:R)</f>
        <v>#NAME?</v>
      </c>
      <c r="C586" s="2" t="s">
        <v>4753</v>
      </c>
      <c r="E586" s="2">
        <f>_xlfn.XLOOKUP(D586,统计表!D:D,统计表!L:L)</f>
        <v>0</v>
      </c>
      <c r="F586" s="2" t="s">
        <v>4754</v>
      </c>
      <c r="H586" s="2" t="e">
        <f ca="1">_xlfn.XLOOKUP(G586,统计表!D:D,统计表!M:M)</f>
        <v>#NAME?</v>
      </c>
      <c r="I586" s="2" t="s">
        <v>4755</v>
      </c>
      <c r="K586" s="2">
        <f>_xlfn.XLOOKUP(J586,统计表!D:D,统计表!P:P)</f>
        <v>0</v>
      </c>
      <c r="L586" s="2" t="s">
        <v>4756</v>
      </c>
      <c r="O586" s="2" t="s">
        <v>4760</v>
      </c>
      <c r="U586" s="2">
        <f>_xlfn.XLOOKUP(S586,统计表!D:D,统计表!V:V)</f>
        <v>0</v>
      </c>
      <c r="W586" s="2" t="str">
        <f t="shared" si="9"/>
        <v/>
      </c>
    </row>
    <row r="587" spans="1:23">
      <c r="A587" s="2" t="s">
        <v>2774</v>
      </c>
      <c r="B587" s="2" t="e">
        <f ca="1">_xlfn.XLOOKUP(A587,统计表!D:D,统计表!R:R)</f>
        <v>#NAME?</v>
      </c>
      <c r="C587" s="2" t="s">
        <v>4753</v>
      </c>
      <c r="E587" s="2">
        <f>_xlfn.XLOOKUP(D587,统计表!D:D,统计表!L:L)</f>
        <v>0</v>
      </c>
      <c r="F587" s="2" t="s">
        <v>4754</v>
      </c>
      <c r="H587" s="2" t="e">
        <f ca="1">_xlfn.XLOOKUP(G587,统计表!D:D,统计表!M:M)</f>
        <v>#NAME?</v>
      </c>
      <c r="I587" s="2" t="s">
        <v>4755</v>
      </c>
      <c r="K587" s="2">
        <f>_xlfn.XLOOKUP(J587,统计表!D:D,统计表!P:P)</f>
        <v>0</v>
      </c>
      <c r="L587" s="2" t="s">
        <v>4756</v>
      </c>
      <c r="O587" s="2" t="s">
        <v>4760</v>
      </c>
      <c r="U587" s="2">
        <f>_xlfn.XLOOKUP(S587,统计表!D:D,统计表!V:V)</f>
        <v>0</v>
      </c>
      <c r="W587" s="2" t="str">
        <f t="shared" si="9"/>
        <v/>
      </c>
    </row>
    <row r="588" spans="1:23">
      <c r="A588" s="2" t="s">
        <v>2779</v>
      </c>
      <c r="B588" s="2" t="e">
        <f ca="1">_xlfn.XLOOKUP(A588,统计表!D:D,统计表!R:R)</f>
        <v>#NAME?</v>
      </c>
      <c r="C588" s="2" t="s">
        <v>4753</v>
      </c>
      <c r="E588" s="2">
        <f>_xlfn.XLOOKUP(D588,统计表!D:D,统计表!L:L)</f>
        <v>0</v>
      </c>
      <c r="F588" s="2" t="s">
        <v>4754</v>
      </c>
      <c r="H588" s="2" t="e">
        <f ca="1">_xlfn.XLOOKUP(G588,统计表!D:D,统计表!M:M)</f>
        <v>#NAME?</v>
      </c>
      <c r="I588" s="2" t="s">
        <v>4755</v>
      </c>
      <c r="K588" s="2">
        <f>_xlfn.XLOOKUP(J588,统计表!D:D,统计表!P:P)</f>
        <v>0</v>
      </c>
      <c r="L588" s="2" t="s">
        <v>4756</v>
      </c>
      <c r="O588" s="2" t="s">
        <v>4760</v>
      </c>
      <c r="U588" s="2">
        <f>_xlfn.XLOOKUP(S588,统计表!D:D,统计表!V:V)</f>
        <v>0</v>
      </c>
      <c r="W588" s="2" t="str">
        <f t="shared" si="9"/>
        <v/>
      </c>
    </row>
    <row r="589" spans="1:23">
      <c r="A589" s="2" t="s">
        <v>2791</v>
      </c>
      <c r="B589" s="2" t="e">
        <f ca="1">_xlfn.XLOOKUP(A589,统计表!D:D,统计表!R:R)</f>
        <v>#NAME?</v>
      </c>
      <c r="C589" s="2" t="s">
        <v>4753</v>
      </c>
      <c r="E589" s="2">
        <f>_xlfn.XLOOKUP(D589,统计表!D:D,统计表!L:L)</f>
        <v>0</v>
      </c>
      <c r="F589" s="2" t="s">
        <v>4754</v>
      </c>
      <c r="H589" s="2" t="e">
        <f ca="1">_xlfn.XLOOKUP(G589,统计表!D:D,统计表!M:M)</f>
        <v>#NAME?</v>
      </c>
      <c r="I589" s="2" t="s">
        <v>4755</v>
      </c>
      <c r="K589" s="2">
        <f>_xlfn.XLOOKUP(J589,统计表!D:D,统计表!P:P)</f>
        <v>0</v>
      </c>
      <c r="L589" s="2" t="s">
        <v>4756</v>
      </c>
      <c r="O589" s="2" t="s">
        <v>4760</v>
      </c>
      <c r="U589" s="2">
        <f>_xlfn.XLOOKUP(S589,统计表!D:D,统计表!V:V)</f>
        <v>0</v>
      </c>
      <c r="W589" s="2" t="str">
        <f t="shared" si="9"/>
        <v/>
      </c>
    </row>
    <row r="590" spans="1:23">
      <c r="A590" s="2" t="s">
        <v>2796</v>
      </c>
      <c r="B590" s="2" t="e">
        <f ca="1">_xlfn.XLOOKUP(A590,统计表!D:D,统计表!R:R)</f>
        <v>#NAME?</v>
      </c>
      <c r="C590" s="2" t="s">
        <v>4753</v>
      </c>
      <c r="E590" s="2">
        <f>_xlfn.XLOOKUP(D590,统计表!D:D,统计表!L:L)</f>
        <v>0</v>
      </c>
      <c r="F590" s="2" t="s">
        <v>4754</v>
      </c>
      <c r="H590" s="2" t="e">
        <f ca="1">_xlfn.XLOOKUP(G590,统计表!D:D,统计表!M:M)</f>
        <v>#NAME?</v>
      </c>
      <c r="I590" s="2" t="s">
        <v>4755</v>
      </c>
      <c r="K590" s="2">
        <f>_xlfn.XLOOKUP(J590,统计表!D:D,统计表!P:P)</f>
        <v>0</v>
      </c>
      <c r="L590" s="2" t="s">
        <v>4756</v>
      </c>
      <c r="O590" s="2" t="s">
        <v>4760</v>
      </c>
      <c r="U590" s="2">
        <f>_xlfn.XLOOKUP(S590,统计表!D:D,统计表!V:V)</f>
        <v>0</v>
      </c>
      <c r="W590" s="2" t="str">
        <f t="shared" si="9"/>
        <v/>
      </c>
    </row>
    <row r="591" spans="1:23">
      <c r="A591" s="2" t="s">
        <v>2796</v>
      </c>
      <c r="B591" s="2" t="e">
        <f ca="1">_xlfn.XLOOKUP(A591,统计表!D:D,统计表!R:R)</f>
        <v>#NAME?</v>
      </c>
      <c r="C591" s="2" t="s">
        <v>4753</v>
      </c>
      <c r="E591" s="2">
        <f>_xlfn.XLOOKUP(D591,统计表!D:D,统计表!L:L)</f>
        <v>0</v>
      </c>
      <c r="F591" s="2" t="s">
        <v>4754</v>
      </c>
      <c r="H591" s="2" t="e">
        <f ca="1">_xlfn.XLOOKUP(G591,统计表!D:D,统计表!M:M)</f>
        <v>#NAME?</v>
      </c>
      <c r="I591" s="2" t="s">
        <v>4755</v>
      </c>
      <c r="K591" s="2">
        <f>_xlfn.XLOOKUP(J591,统计表!D:D,统计表!P:P)</f>
        <v>0</v>
      </c>
      <c r="L591" s="2" t="s">
        <v>4756</v>
      </c>
      <c r="O591" s="2" t="s">
        <v>4760</v>
      </c>
      <c r="U591" s="2">
        <f>_xlfn.XLOOKUP(S591,统计表!D:D,统计表!V:V)</f>
        <v>0</v>
      </c>
      <c r="W591" s="2" t="str">
        <f t="shared" si="9"/>
        <v/>
      </c>
    </row>
    <row r="592" spans="1:23">
      <c r="A592" s="2" t="s">
        <v>2806</v>
      </c>
      <c r="B592" s="2" t="e">
        <f ca="1">_xlfn.XLOOKUP(A592,统计表!D:D,统计表!R:R)</f>
        <v>#NAME?</v>
      </c>
      <c r="C592" s="2" t="s">
        <v>4753</v>
      </c>
      <c r="E592" s="2">
        <f>_xlfn.XLOOKUP(D592,统计表!D:D,统计表!L:L)</f>
        <v>0</v>
      </c>
      <c r="F592" s="2" t="s">
        <v>4754</v>
      </c>
      <c r="H592" s="2" t="e">
        <f ca="1">_xlfn.XLOOKUP(G592,统计表!D:D,统计表!M:M)</f>
        <v>#NAME?</v>
      </c>
      <c r="I592" s="2" t="s">
        <v>4755</v>
      </c>
      <c r="K592" s="2">
        <f>_xlfn.XLOOKUP(J592,统计表!D:D,统计表!P:P)</f>
        <v>0</v>
      </c>
      <c r="L592" s="2" t="s">
        <v>4756</v>
      </c>
      <c r="O592" s="2" t="s">
        <v>4760</v>
      </c>
      <c r="U592" s="2">
        <f>_xlfn.XLOOKUP(S592,统计表!D:D,统计表!V:V)</f>
        <v>0</v>
      </c>
      <c r="W592" s="2" t="str">
        <f t="shared" si="9"/>
        <v/>
      </c>
    </row>
    <row r="593" spans="1:23">
      <c r="A593" s="2" t="s">
        <v>2806</v>
      </c>
      <c r="B593" s="2" t="e">
        <f ca="1">_xlfn.XLOOKUP(A593,统计表!D:D,统计表!R:R)</f>
        <v>#NAME?</v>
      </c>
      <c r="C593" s="2" t="s">
        <v>4753</v>
      </c>
      <c r="E593" s="2">
        <f>_xlfn.XLOOKUP(D593,统计表!D:D,统计表!L:L)</f>
        <v>0</v>
      </c>
      <c r="F593" s="2" t="s">
        <v>4754</v>
      </c>
      <c r="H593" s="2" t="e">
        <f ca="1">_xlfn.XLOOKUP(G593,统计表!D:D,统计表!M:M)</f>
        <v>#NAME?</v>
      </c>
      <c r="I593" s="2" t="s">
        <v>4755</v>
      </c>
      <c r="K593" s="2">
        <f>_xlfn.XLOOKUP(J593,统计表!D:D,统计表!P:P)</f>
        <v>0</v>
      </c>
      <c r="L593" s="2" t="s">
        <v>4756</v>
      </c>
      <c r="O593" s="2" t="s">
        <v>4760</v>
      </c>
      <c r="U593" s="2">
        <f>_xlfn.XLOOKUP(S593,统计表!D:D,统计表!V:V)</f>
        <v>0</v>
      </c>
      <c r="W593" s="2" t="str">
        <f t="shared" si="9"/>
        <v/>
      </c>
    </row>
    <row r="594" spans="1:23">
      <c r="A594" s="2" t="s">
        <v>2810</v>
      </c>
      <c r="B594" s="2" t="e">
        <f ca="1">_xlfn.XLOOKUP(A594,统计表!D:D,统计表!R:R)</f>
        <v>#NAME?</v>
      </c>
      <c r="C594" s="2" t="s">
        <v>4753</v>
      </c>
      <c r="E594" s="2">
        <f>_xlfn.XLOOKUP(D594,统计表!D:D,统计表!L:L)</f>
        <v>0</v>
      </c>
      <c r="F594" s="2" t="s">
        <v>4754</v>
      </c>
      <c r="H594" s="2" t="e">
        <f ca="1">_xlfn.XLOOKUP(G594,统计表!D:D,统计表!M:M)</f>
        <v>#NAME?</v>
      </c>
      <c r="I594" s="2" t="s">
        <v>4755</v>
      </c>
      <c r="K594" s="2">
        <f>_xlfn.XLOOKUP(J594,统计表!D:D,统计表!P:P)</f>
        <v>0</v>
      </c>
      <c r="L594" s="2" t="s">
        <v>4756</v>
      </c>
      <c r="O594" s="2" t="s">
        <v>4760</v>
      </c>
      <c r="U594" s="2">
        <f>_xlfn.XLOOKUP(S594,统计表!D:D,统计表!V:V)</f>
        <v>0</v>
      </c>
      <c r="W594" s="2" t="str">
        <f t="shared" si="9"/>
        <v/>
      </c>
    </row>
    <row r="595" spans="1:23">
      <c r="A595" s="2" t="s">
        <v>2810</v>
      </c>
      <c r="B595" s="2" t="e">
        <f ca="1">_xlfn.XLOOKUP(A595,统计表!D:D,统计表!R:R)</f>
        <v>#NAME?</v>
      </c>
      <c r="C595" s="2" t="s">
        <v>4753</v>
      </c>
      <c r="E595" s="2">
        <f>_xlfn.XLOOKUP(D595,统计表!D:D,统计表!L:L)</f>
        <v>0</v>
      </c>
      <c r="F595" s="2" t="s">
        <v>4754</v>
      </c>
      <c r="H595" s="2" t="e">
        <f ca="1">_xlfn.XLOOKUP(G595,统计表!D:D,统计表!M:M)</f>
        <v>#NAME?</v>
      </c>
      <c r="I595" s="2" t="s">
        <v>4755</v>
      </c>
      <c r="K595" s="2">
        <f>_xlfn.XLOOKUP(J595,统计表!D:D,统计表!P:P)</f>
        <v>0</v>
      </c>
      <c r="L595" s="2" t="s">
        <v>4756</v>
      </c>
      <c r="O595" s="2" t="s">
        <v>4760</v>
      </c>
      <c r="U595" s="2">
        <f>_xlfn.XLOOKUP(S595,统计表!D:D,统计表!V:V)</f>
        <v>0</v>
      </c>
      <c r="W595" s="2" t="str">
        <f t="shared" si="9"/>
        <v/>
      </c>
    </row>
    <row r="596" spans="1:23">
      <c r="A596" s="2" t="s">
        <v>2813</v>
      </c>
      <c r="B596" s="2" t="e">
        <f ca="1">_xlfn.XLOOKUP(A596,统计表!D:D,统计表!R:R)</f>
        <v>#NAME?</v>
      </c>
      <c r="C596" s="2" t="s">
        <v>4753</v>
      </c>
      <c r="E596" s="2">
        <f>_xlfn.XLOOKUP(D596,统计表!D:D,统计表!L:L)</f>
        <v>0</v>
      </c>
      <c r="F596" s="2" t="s">
        <v>4754</v>
      </c>
      <c r="H596" s="2" t="e">
        <f ca="1">_xlfn.XLOOKUP(G596,统计表!D:D,统计表!M:M)</f>
        <v>#NAME?</v>
      </c>
      <c r="I596" s="2" t="s">
        <v>4755</v>
      </c>
      <c r="K596" s="2">
        <f>_xlfn.XLOOKUP(J596,统计表!D:D,统计表!P:P)</f>
        <v>0</v>
      </c>
      <c r="L596" s="2" t="s">
        <v>4756</v>
      </c>
      <c r="O596" s="2" t="s">
        <v>4760</v>
      </c>
      <c r="U596" s="2">
        <f>_xlfn.XLOOKUP(S596,统计表!D:D,统计表!V:V)</f>
        <v>0</v>
      </c>
      <c r="W596" s="2" t="str">
        <f t="shared" si="9"/>
        <v/>
      </c>
    </row>
    <row r="597" spans="1:23">
      <c r="A597" s="2" t="s">
        <v>2817</v>
      </c>
      <c r="B597" s="2" t="e">
        <f ca="1">_xlfn.XLOOKUP(A597,统计表!D:D,统计表!R:R)</f>
        <v>#NAME?</v>
      </c>
      <c r="C597" s="2" t="s">
        <v>4753</v>
      </c>
      <c r="E597" s="2">
        <f>_xlfn.XLOOKUP(D597,统计表!D:D,统计表!L:L)</f>
        <v>0</v>
      </c>
      <c r="F597" s="2" t="s">
        <v>4754</v>
      </c>
      <c r="H597" s="2" t="e">
        <f ca="1">_xlfn.XLOOKUP(G597,统计表!D:D,统计表!M:M)</f>
        <v>#NAME?</v>
      </c>
      <c r="I597" s="2" t="s">
        <v>4755</v>
      </c>
      <c r="K597" s="2">
        <f>_xlfn.XLOOKUP(J597,统计表!D:D,统计表!P:P)</f>
        <v>0</v>
      </c>
      <c r="L597" s="2" t="s">
        <v>4756</v>
      </c>
      <c r="O597" s="2" t="s">
        <v>4760</v>
      </c>
      <c r="U597" s="2">
        <f>_xlfn.XLOOKUP(S597,统计表!D:D,统计表!V:V)</f>
        <v>0</v>
      </c>
      <c r="W597" s="2" t="str">
        <f t="shared" si="9"/>
        <v/>
      </c>
    </row>
    <row r="598" spans="1:23">
      <c r="A598" s="2" t="s">
        <v>2817</v>
      </c>
      <c r="B598" s="2" t="e">
        <f ca="1">_xlfn.XLOOKUP(A598,统计表!D:D,统计表!R:R)</f>
        <v>#NAME?</v>
      </c>
      <c r="C598" s="2" t="s">
        <v>4753</v>
      </c>
      <c r="E598" s="2">
        <f>_xlfn.XLOOKUP(D598,统计表!D:D,统计表!L:L)</f>
        <v>0</v>
      </c>
      <c r="F598" s="2" t="s">
        <v>4754</v>
      </c>
      <c r="H598" s="2" t="e">
        <f ca="1">_xlfn.XLOOKUP(G598,统计表!D:D,统计表!M:M)</f>
        <v>#NAME?</v>
      </c>
      <c r="I598" s="2" t="s">
        <v>4755</v>
      </c>
      <c r="K598" s="2">
        <f>_xlfn.XLOOKUP(J598,统计表!D:D,统计表!P:P)</f>
        <v>0</v>
      </c>
      <c r="L598" s="2" t="s">
        <v>4756</v>
      </c>
      <c r="O598" s="2" t="s">
        <v>4760</v>
      </c>
      <c r="U598" s="2">
        <f>_xlfn.XLOOKUP(S598,统计表!D:D,统计表!V:V)</f>
        <v>0</v>
      </c>
      <c r="W598" s="2" t="str">
        <f t="shared" si="9"/>
        <v/>
      </c>
    </row>
    <row r="599" spans="1:23">
      <c r="A599" s="2" t="s">
        <v>2821</v>
      </c>
      <c r="B599" s="2" t="e">
        <f ca="1">_xlfn.XLOOKUP(A599,统计表!D:D,统计表!R:R)</f>
        <v>#NAME?</v>
      </c>
      <c r="C599" s="2" t="s">
        <v>4753</v>
      </c>
      <c r="E599" s="2">
        <f>_xlfn.XLOOKUP(D599,统计表!D:D,统计表!L:L)</f>
        <v>0</v>
      </c>
      <c r="F599" s="2" t="s">
        <v>4754</v>
      </c>
      <c r="H599" s="2" t="e">
        <f ca="1">_xlfn.XLOOKUP(G599,统计表!D:D,统计表!M:M)</f>
        <v>#NAME?</v>
      </c>
      <c r="I599" s="2" t="s">
        <v>4755</v>
      </c>
      <c r="K599" s="2">
        <f>_xlfn.XLOOKUP(J599,统计表!D:D,统计表!P:P)</f>
        <v>0</v>
      </c>
      <c r="L599" s="2" t="s">
        <v>4756</v>
      </c>
      <c r="O599" s="2" t="s">
        <v>4760</v>
      </c>
      <c r="U599" s="2">
        <f>_xlfn.XLOOKUP(S599,统计表!D:D,统计表!V:V)</f>
        <v>0</v>
      </c>
      <c r="W599" s="2" t="str">
        <f t="shared" si="9"/>
        <v/>
      </c>
    </row>
    <row r="600" spans="1:23">
      <c r="A600" s="2" t="s">
        <v>2821</v>
      </c>
      <c r="B600" s="2" t="e">
        <f ca="1">_xlfn.XLOOKUP(A600,统计表!D:D,统计表!R:R)</f>
        <v>#NAME?</v>
      </c>
      <c r="C600" s="2" t="s">
        <v>4753</v>
      </c>
      <c r="E600" s="2">
        <f>_xlfn.XLOOKUP(D600,统计表!D:D,统计表!L:L)</f>
        <v>0</v>
      </c>
      <c r="F600" s="2" t="s">
        <v>4754</v>
      </c>
      <c r="H600" s="2" t="e">
        <f ca="1">_xlfn.XLOOKUP(G600,统计表!D:D,统计表!M:M)</f>
        <v>#NAME?</v>
      </c>
      <c r="I600" s="2" t="s">
        <v>4755</v>
      </c>
      <c r="K600" s="2">
        <f>_xlfn.XLOOKUP(J600,统计表!D:D,统计表!P:P)</f>
        <v>0</v>
      </c>
      <c r="L600" s="2" t="s">
        <v>4756</v>
      </c>
      <c r="O600" s="2" t="s">
        <v>4760</v>
      </c>
      <c r="U600" s="2">
        <f>_xlfn.XLOOKUP(S600,统计表!D:D,统计表!V:V)</f>
        <v>0</v>
      </c>
      <c r="W600" s="2" t="str">
        <f t="shared" si="9"/>
        <v/>
      </c>
    </row>
    <row r="601" spans="1:23">
      <c r="A601" s="2" t="s">
        <v>2825</v>
      </c>
      <c r="B601" s="2" t="e">
        <f ca="1">_xlfn.XLOOKUP(A601,统计表!D:D,统计表!R:R)</f>
        <v>#NAME?</v>
      </c>
      <c r="C601" s="2" t="s">
        <v>4753</v>
      </c>
      <c r="E601" s="2">
        <f>_xlfn.XLOOKUP(D601,统计表!D:D,统计表!L:L)</f>
        <v>0</v>
      </c>
      <c r="F601" s="2" t="s">
        <v>4754</v>
      </c>
      <c r="H601" s="2" t="e">
        <f ca="1">_xlfn.XLOOKUP(G601,统计表!D:D,统计表!M:M)</f>
        <v>#NAME?</v>
      </c>
      <c r="I601" s="2" t="s">
        <v>4755</v>
      </c>
      <c r="K601" s="2">
        <f>_xlfn.XLOOKUP(J601,统计表!D:D,统计表!P:P)</f>
        <v>0</v>
      </c>
      <c r="L601" s="2" t="s">
        <v>4756</v>
      </c>
      <c r="O601" s="2" t="s">
        <v>4760</v>
      </c>
      <c r="U601" s="2">
        <f>_xlfn.XLOOKUP(S601,统计表!D:D,统计表!V:V)</f>
        <v>0</v>
      </c>
      <c r="W601" s="2" t="str">
        <f t="shared" si="9"/>
        <v/>
      </c>
    </row>
    <row r="602" spans="1:23">
      <c r="A602" s="2" t="s">
        <v>2837</v>
      </c>
      <c r="B602" s="2" t="e">
        <f ca="1">_xlfn.XLOOKUP(A602,统计表!D:D,统计表!R:R)</f>
        <v>#NAME?</v>
      </c>
      <c r="C602" s="2" t="s">
        <v>4753</v>
      </c>
      <c r="E602" s="2">
        <f>_xlfn.XLOOKUP(D602,统计表!D:D,统计表!L:L)</f>
        <v>0</v>
      </c>
      <c r="F602" s="2" t="s">
        <v>4754</v>
      </c>
      <c r="H602" s="2" t="e">
        <f ca="1">_xlfn.XLOOKUP(G602,统计表!D:D,统计表!M:M)</f>
        <v>#NAME?</v>
      </c>
      <c r="I602" s="2" t="s">
        <v>4755</v>
      </c>
      <c r="K602" s="2">
        <f>_xlfn.XLOOKUP(J602,统计表!D:D,统计表!P:P)</f>
        <v>0</v>
      </c>
      <c r="L602" s="2" t="s">
        <v>4756</v>
      </c>
      <c r="O602" s="2" t="s">
        <v>4760</v>
      </c>
      <c r="U602" s="2">
        <f>_xlfn.XLOOKUP(S602,统计表!D:D,统计表!V:V)</f>
        <v>0</v>
      </c>
      <c r="W602" s="2" t="str">
        <f t="shared" si="9"/>
        <v/>
      </c>
    </row>
    <row r="603" spans="1:23">
      <c r="A603" s="2" t="s">
        <v>2837</v>
      </c>
      <c r="B603" s="2" t="e">
        <f ca="1">_xlfn.XLOOKUP(A603,统计表!D:D,统计表!R:R)</f>
        <v>#NAME?</v>
      </c>
      <c r="C603" s="2" t="s">
        <v>4753</v>
      </c>
      <c r="E603" s="2">
        <f>_xlfn.XLOOKUP(D603,统计表!D:D,统计表!L:L)</f>
        <v>0</v>
      </c>
      <c r="F603" s="2" t="s">
        <v>4754</v>
      </c>
      <c r="H603" s="2" t="e">
        <f ca="1">_xlfn.XLOOKUP(G603,统计表!D:D,统计表!M:M)</f>
        <v>#NAME?</v>
      </c>
      <c r="I603" s="2" t="s">
        <v>4755</v>
      </c>
      <c r="K603" s="2">
        <f>_xlfn.XLOOKUP(J603,统计表!D:D,统计表!P:P)</f>
        <v>0</v>
      </c>
      <c r="L603" s="2" t="s">
        <v>4756</v>
      </c>
      <c r="O603" s="2" t="s">
        <v>4760</v>
      </c>
      <c r="U603" s="2">
        <f>_xlfn.XLOOKUP(S603,统计表!D:D,统计表!V:V)</f>
        <v>0</v>
      </c>
      <c r="W603" s="2" t="str">
        <f t="shared" si="9"/>
        <v/>
      </c>
    </row>
    <row r="604" spans="1:23">
      <c r="A604" s="2" t="s">
        <v>2841</v>
      </c>
      <c r="B604" s="2" t="e">
        <f ca="1">_xlfn.XLOOKUP(A604,统计表!D:D,统计表!R:R)</f>
        <v>#NAME?</v>
      </c>
      <c r="C604" s="2" t="s">
        <v>4753</v>
      </c>
      <c r="E604" s="2">
        <f>_xlfn.XLOOKUP(D604,统计表!D:D,统计表!L:L)</f>
        <v>0</v>
      </c>
      <c r="F604" s="2" t="s">
        <v>4754</v>
      </c>
      <c r="H604" s="2" t="e">
        <f ca="1">_xlfn.XLOOKUP(G604,统计表!D:D,统计表!M:M)</f>
        <v>#NAME?</v>
      </c>
      <c r="I604" s="2" t="s">
        <v>4755</v>
      </c>
      <c r="K604" s="2">
        <f>_xlfn.XLOOKUP(J604,统计表!D:D,统计表!P:P)</f>
        <v>0</v>
      </c>
      <c r="L604" s="2" t="s">
        <v>4756</v>
      </c>
      <c r="O604" s="2" t="s">
        <v>4760</v>
      </c>
      <c r="U604" s="2">
        <f>_xlfn.XLOOKUP(S604,统计表!D:D,统计表!V:V)</f>
        <v>0</v>
      </c>
      <c r="W604" s="2" t="str">
        <f t="shared" si="9"/>
        <v/>
      </c>
    </row>
    <row r="605" spans="1:23">
      <c r="A605" s="2" t="s">
        <v>2849</v>
      </c>
      <c r="B605" s="2" t="e">
        <f ca="1">_xlfn.XLOOKUP(A605,统计表!D:D,统计表!R:R)</f>
        <v>#NAME?</v>
      </c>
      <c r="C605" s="2" t="s">
        <v>4753</v>
      </c>
      <c r="E605" s="2">
        <f>_xlfn.XLOOKUP(D605,统计表!D:D,统计表!L:L)</f>
        <v>0</v>
      </c>
      <c r="F605" s="2" t="s">
        <v>4754</v>
      </c>
      <c r="H605" s="2" t="e">
        <f ca="1">_xlfn.XLOOKUP(G605,统计表!D:D,统计表!M:M)</f>
        <v>#NAME?</v>
      </c>
      <c r="I605" s="2" t="s">
        <v>4755</v>
      </c>
      <c r="K605" s="2">
        <f>_xlfn.XLOOKUP(J605,统计表!D:D,统计表!P:P)</f>
        <v>0</v>
      </c>
      <c r="L605" s="2" t="s">
        <v>4756</v>
      </c>
      <c r="O605" s="2" t="s">
        <v>4760</v>
      </c>
      <c r="U605" s="2">
        <f>_xlfn.XLOOKUP(S605,统计表!D:D,统计表!V:V)</f>
        <v>0</v>
      </c>
      <c r="W605" s="2" t="str">
        <f t="shared" si="9"/>
        <v/>
      </c>
    </row>
    <row r="606" spans="1:23">
      <c r="A606" s="2" t="s">
        <v>2849</v>
      </c>
      <c r="B606" s="2" t="e">
        <f ca="1">_xlfn.XLOOKUP(A606,统计表!D:D,统计表!R:R)</f>
        <v>#NAME?</v>
      </c>
      <c r="C606" s="2" t="s">
        <v>4753</v>
      </c>
      <c r="E606" s="2">
        <f>_xlfn.XLOOKUP(D606,统计表!D:D,统计表!L:L)</f>
        <v>0</v>
      </c>
      <c r="F606" s="2" t="s">
        <v>4754</v>
      </c>
      <c r="H606" s="2" t="e">
        <f ca="1">_xlfn.XLOOKUP(G606,统计表!D:D,统计表!M:M)</f>
        <v>#NAME?</v>
      </c>
      <c r="I606" s="2" t="s">
        <v>4755</v>
      </c>
      <c r="K606" s="2">
        <f>_xlfn.XLOOKUP(J606,统计表!D:D,统计表!P:P)</f>
        <v>0</v>
      </c>
      <c r="L606" s="2" t="s">
        <v>4756</v>
      </c>
      <c r="O606" s="2" t="s">
        <v>4760</v>
      </c>
      <c r="U606" s="2">
        <f>_xlfn.XLOOKUP(S606,统计表!D:D,统计表!V:V)</f>
        <v>0</v>
      </c>
      <c r="W606" s="2" t="str">
        <f t="shared" si="9"/>
        <v/>
      </c>
    </row>
    <row r="607" spans="1:23">
      <c r="A607" s="2" t="s">
        <v>2858</v>
      </c>
      <c r="B607" s="2" t="e">
        <f ca="1">_xlfn.XLOOKUP(A607,统计表!D:D,统计表!R:R)</f>
        <v>#NAME?</v>
      </c>
      <c r="C607" s="2" t="s">
        <v>4753</v>
      </c>
      <c r="E607" s="2">
        <f>_xlfn.XLOOKUP(D607,统计表!D:D,统计表!L:L)</f>
        <v>0</v>
      </c>
      <c r="F607" s="2" t="s">
        <v>4754</v>
      </c>
      <c r="H607" s="2" t="e">
        <f ca="1">_xlfn.XLOOKUP(G607,统计表!D:D,统计表!M:M)</f>
        <v>#NAME?</v>
      </c>
      <c r="I607" s="2" t="s">
        <v>4755</v>
      </c>
      <c r="K607" s="2">
        <f>_xlfn.XLOOKUP(J607,统计表!D:D,统计表!P:P)</f>
        <v>0</v>
      </c>
      <c r="L607" s="2" t="s">
        <v>4756</v>
      </c>
      <c r="O607" s="2" t="s">
        <v>4760</v>
      </c>
      <c r="U607" s="2">
        <f>_xlfn.XLOOKUP(S607,统计表!D:D,统计表!V:V)</f>
        <v>0</v>
      </c>
      <c r="W607" s="2" t="str">
        <f t="shared" si="9"/>
        <v/>
      </c>
    </row>
    <row r="608" spans="1:23">
      <c r="A608" s="2" t="s">
        <v>2858</v>
      </c>
      <c r="B608" s="2" t="e">
        <f ca="1">_xlfn.XLOOKUP(A608,统计表!D:D,统计表!R:R)</f>
        <v>#NAME?</v>
      </c>
      <c r="C608" s="2" t="s">
        <v>4753</v>
      </c>
      <c r="E608" s="2">
        <f>_xlfn.XLOOKUP(D608,统计表!D:D,统计表!L:L)</f>
        <v>0</v>
      </c>
      <c r="F608" s="2" t="s">
        <v>4754</v>
      </c>
      <c r="H608" s="2" t="e">
        <f ca="1">_xlfn.XLOOKUP(G608,统计表!D:D,统计表!M:M)</f>
        <v>#NAME?</v>
      </c>
      <c r="I608" s="2" t="s">
        <v>4755</v>
      </c>
      <c r="K608" s="2">
        <f>_xlfn.XLOOKUP(J608,统计表!D:D,统计表!P:P)</f>
        <v>0</v>
      </c>
      <c r="L608" s="2" t="s">
        <v>4756</v>
      </c>
      <c r="O608" s="2" t="s">
        <v>4760</v>
      </c>
      <c r="U608" s="2">
        <f>_xlfn.XLOOKUP(S608,统计表!D:D,统计表!V:V)</f>
        <v>0</v>
      </c>
      <c r="W608" s="2" t="str">
        <f t="shared" si="9"/>
        <v/>
      </c>
    </row>
    <row r="609" spans="1:23">
      <c r="A609" s="2" t="s">
        <v>2862</v>
      </c>
      <c r="B609" s="2" t="e">
        <f ca="1">_xlfn.XLOOKUP(A609,统计表!D:D,统计表!R:R)</f>
        <v>#NAME?</v>
      </c>
      <c r="C609" s="2" t="s">
        <v>4753</v>
      </c>
      <c r="E609" s="2">
        <f>_xlfn.XLOOKUP(D609,统计表!D:D,统计表!L:L)</f>
        <v>0</v>
      </c>
      <c r="F609" s="2" t="s">
        <v>4754</v>
      </c>
      <c r="H609" s="2" t="e">
        <f ca="1">_xlfn.XLOOKUP(G609,统计表!D:D,统计表!M:M)</f>
        <v>#NAME?</v>
      </c>
      <c r="I609" s="2" t="s">
        <v>4755</v>
      </c>
      <c r="K609" s="2">
        <f>_xlfn.XLOOKUP(J609,统计表!D:D,统计表!P:P)</f>
        <v>0</v>
      </c>
      <c r="L609" s="2" t="s">
        <v>4756</v>
      </c>
      <c r="O609" s="2" t="s">
        <v>4760</v>
      </c>
      <c r="U609" s="2">
        <f>_xlfn.XLOOKUP(S609,统计表!D:D,统计表!V:V)</f>
        <v>0</v>
      </c>
      <c r="W609" s="2" t="str">
        <f t="shared" si="9"/>
        <v/>
      </c>
    </row>
    <row r="610" spans="1:23">
      <c r="A610" s="2" t="s">
        <v>2867</v>
      </c>
      <c r="B610" s="2" t="e">
        <f ca="1">_xlfn.XLOOKUP(A610,统计表!D:D,统计表!R:R)</f>
        <v>#NAME?</v>
      </c>
      <c r="C610" s="2" t="s">
        <v>4753</v>
      </c>
      <c r="E610" s="2">
        <f>_xlfn.XLOOKUP(D610,统计表!D:D,统计表!L:L)</f>
        <v>0</v>
      </c>
      <c r="F610" s="2" t="s">
        <v>4754</v>
      </c>
      <c r="H610" s="2" t="e">
        <f ca="1">_xlfn.XLOOKUP(G610,统计表!D:D,统计表!M:M)</f>
        <v>#NAME?</v>
      </c>
      <c r="I610" s="2" t="s">
        <v>4755</v>
      </c>
      <c r="K610" s="2">
        <f>_xlfn.XLOOKUP(J610,统计表!D:D,统计表!P:P)</f>
        <v>0</v>
      </c>
      <c r="L610" s="2" t="s">
        <v>4756</v>
      </c>
      <c r="O610" s="2" t="s">
        <v>4760</v>
      </c>
      <c r="U610" s="2">
        <f>_xlfn.XLOOKUP(S610,统计表!D:D,统计表!V:V)</f>
        <v>0</v>
      </c>
      <c r="W610" s="2" t="str">
        <f t="shared" si="9"/>
        <v/>
      </c>
    </row>
    <row r="611" spans="1:23">
      <c r="A611" s="2" t="s">
        <v>2867</v>
      </c>
      <c r="B611" s="2" t="e">
        <f ca="1">_xlfn.XLOOKUP(A611,统计表!D:D,统计表!R:R)</f>
        <v>#NAME?</v>
      </c>
      <c r="C611" s="2" t="s">
        <v>4753</v>
      </c>
      <c r="E611" s="2">
        <f>_xlfn.XLOOKUP(D611,统计表!D:D,统计表!L:L)</f>
        <v>0</v>
      </c>
      <c r="F611" s="2" t="s">
        <v>4754</v>
      </c>
      <c r="H611" s="2" t="e">
        <f ca="1">_xlfn.XLOOKUP(G611,统计表!D:D,统计表!M:M)</f>
        <v>#NAME?</v>
      </c>
      <c r="I611" s="2" t="s">
        <v>4755</v>
      </c>
      <c r="K611" s="2">
        <f>_xlfn.XLOOKUP(J611,统计表!D:D,统计表!P:P)</f>
        <v>0</v>
      </c>
      <c r="L611" s="2" t="s">
        <v>4756</v>
      </c>
      <c r="O611" s="2" t="s">
        <v>4760</v>
      </c>
      <c r="U611" s="2">
        <f>_xlfn.XLOOKUP(S611,统计表!D:D,统计表!V:V)</f>
        <v>0</v>
      </c>
      <c r="W611" s="2" t="str">
        <f t="shared" si="9"/>
        <v/>
      </c>
    </row>
    <row r="612" spans="1:23">
      <c r="A612" s="2" t="s">
        <v>2875</v>
      </c>
      <c r="B612" s="2" t="e">
        <f ca="1">_xlfn.XLOOKUP(A612,统计表!D:D,统计表!R:R)</f>
        <v>#NAME?</v>
      </c>
      <c r="C612" s="2" t="s">
        <v>4753</v>
      </c>
      <c r="E612" s="2">
        <f>_xlfn.XLOOKUP(D612,统计表!D:D,统计表!L:L)</f>
        <v>0</v>
      </c>
      <c r="F612" s="2" t="s">
        <v>4754</v>
      </c>
      <c r="H612" s="2" t="e">
        <f ca="1">_xlfn.XLOOKUP(G612,统计表!D:D,统计表!M:M)</f>
        <v>#NAME?</v>
      </c>
      <c r="I612" s="2" t="s">
        <v>4755</v>
      </c>
      <c r="K612" s="2">
        <f>_xlfn.XLOOKUP(J612,统计表!D:D,统计表!P:P)</f>
        <v>0</v>
      </c>
      <c r="L612" s="2" t="s">
        <v>4756</v>
      </c>
      <c r="O612" s="2" t="s">
        <v>4760</v>
      </c>
      <c r="U612" s="2">
        <f>_xlfn.XLOOKUP(S612,统计表!D:D,统计表!V:V)</f>
        <v>0</v>
      </c>
      <c r="W612" s="2" t="str">
        <f t="shared" si="9"/>
        <v/>
      </c>
    </row>
    <row r="613" spans="1:23">
      <c r="A613" s="2" t="s">
        <v>2875</v>
      </c>
      <c r="B613" s="2" t="e">
        <f ca="1">_xlfn.XLOOKUP(A613,统计表!D:D,统计表!R:R)</f>
        <v>#NAME?</v>
      </c>
      <c r="C613" s="2" t="s">
        <v>4753</v>
      </c>
      <c r="E613" s="2">
        <f>_xlfn.XLOOKUP(D613,统计表!D:D,统计表!L:L)</f>
        <v>0</v>
      </c>
      <c r="F613" s="2" t="s">
        <v>4754</v>
      </c>
      <c r="H613" s="2" t="e">
        <f ca="1">_xlfn.XLOOKUP(G613,统计表!D:D,统计表!M:M)</f>
        <v>#NAME?</v>
      </c>
      <c r="I613" s="2" t="s">
        <v>4755</v>
      </c>
      <c r="K613" s="2">
        <f>_xlfn.XLOOKUP(J613,统计表!D:D,统计表!P:P)</f>
        <v>0</v>
      </c>
      <c r="L613" s="2" t="s">
        <v>4756</v>
      </c>
      <c r="O613" s="2" t="s">
        <v>4760</v>
      </c>
      <c r="U613" s="2">
        <f>_xlfn.XLOOKUP(S613,统计表!D:D,统计表!V:V)</f>
        <v>0</v>
      </c>
      <c r="W613" s="2" t="str">
        <f t="shared" si="9"/>
        <v/>
      </c>
    </row>
    <row r="614" spans="1:23">
      <c r="A614" s="2" t="s">
        <v>2879</v>
      </c>
      <c r="B614" s="2" t="e">
        <f ca="1">_xlfn.XLOOKUP(A614,统计表!D:D,统计表!R:R)</f>
        <v>#NAME?</v>
      </c>
      <c r="C614" s="2" t="s">
        <v>4753</v>
      </c>
      <c r="E614" s="2">
        <f>_xlfn.XLOOKUP(D614,统计表!D:D,统计表!L:L)</f>
        <v>0</v>
      </c>
      <c r="F614" s="2" t="s">
        <v>4754</v>
      </c>
      <c r="H614" s="2" t="e">
        <f ca="1">_xlfn.XLOOKUP(G614,统计表!D:D,统计表!M:M)</f>
        <v>#NAME?</v>
      </c>
      <c r="I614" s="2" t="s">
        <v>4755</v>
      </c>
      <c r="K614" s="2">
        <f>_xlfn.XLOOKUP(J614,统计表!D:D,统计表!P:P)</f>
        <v>0</v>
      </c>
      <c r="L614" s="2" t="s">
        <v>4756</v>
      </c>
      <c r="O614" s="2" t="s">
        <v>4760</v>
      </c>
      <c r="U614" s="2">
        <f>_xlfn.XLOOKUP(S614,统计表!D:D,统计表!V:V)</f>
        <v>0</v>
      </c>
      <c r="W614" s="2" t="str">
        <f t="shared" si="9"/>
        <v/>
      </c>
    </row>
    <row r="615" spans="1:23">
      <c r="A615" s="2" t="s">
        <v>2887</v>
      </c>
      <c r="B615" s="2" t="e">
        <f ca="1">_xlfn.XLOOKUP(A615,统计表!D:D,统计表!R:R)</f>
        <v>#NAME?</v>
      </c>
      <c r="C615" s="2" t="s">
        <v>4753</v>
      </c>
      <c r="E615" s="2">
        <f>_xlfn.XLOOKUP(D615,统计表!D:D,统计表!L:L)</f>
        <v>0</v>
      </c>
      <c r="F615" s="2" t="s">
        <v>4754</v>
      </c>
      <c r="H615" s="2" t="e">
        <f ca="1">_xlfn.XLOOKUP(G615,统计表!D:D,统计表!M:M)</f>
        <v>#NAME?</v>
      </c>
      <c r="I615" s="2" t="s">
        <v>4755</v>
      </c>
      <c r="K615" s="2">
        <f>_xlfn.XLOOKUP(J615,统计表!D:D,统计表!P:P)</f>
        <v>0</v>
      </c>
      <c r="L615" s="2" t="s">
        <v>4756</v>
      </c>
      <c r="O615" s="2" t="s">
        <v>4760</v>
      </c>
      <c r="U615" s="2">
        <f>_xlfn.XLOOKUP(S615,统计表!D:D,统计表!V:V)</f>
        <v>0</v>
      </c>
      <c r="W615" s="2" t="str">
        <f t="shared" si="9"/>
        <v/>
      </c>
    </row>
    <row r="616" spans="1:23">
      <c r="A616" s="2" t="s">
        <v>2891</v>
      </c>
      <c r="B616" s="2" t="e">
        <f ca="1">_xlfn.XLOOKUP(A616,统计表!D:D,统计表!R:R)</f>
        <v>#NAME?</v>
      </c>
      <c r="C616" s="2" t="s">
        <v>4753</v>
      </c>
      <c r="E616" s="2">
        <f>_xlfn.XLOOKUP(D616,统计表!D:D,统计表!L:L)</f>
        <v>0</v>
      </c>
      <c r="F616" s="2" t="s">
        <v>4754</v>
      </c>
      <c r="H616" s="2" t="e">
        <f ca="1">_xlfn.XLOOKUP(G616,统计表!D:D,统计表!M:M)</f>
        <v>#NAME?</v>
      </c>
      <c r="I616" s="2" t="s">
        <v>4755</v>
      </c>
      <c r="K616" s="2">
        <f>_xlfn.XLOOKUP(J616,统计表!D:D,统计表!P:P)</f>
        <v>0</v>
      </c>
      <c r="L616" s="2" t="s">
        <v>4756</v>
      </c>
      <c r="O616" s="2" t="s">
        <v>4760</v>
      </c>
      <c r="U616" s="2">
        <f>_xlfn.XLOOKUP(S616,统计表!D:D,统计表!V:V)</f>
        <v>0</v>
      </c>
      <c r="W616" s="2" t="str">
        <f t="shared" si="9"/>
        <v/>
      </c>
    </row>
    <row r="617" spans="1:23">
      <c r="A617" s="2" t="s">
        <v>2895</v>
      </c>
      <c r="B617" s="2" t="e">
        <f ca="1">_xlfn.XLOOKUP(A617,统计表!D:D,统计表!R:R)</f>
        <v>#NAME?</v>
      </c>
      <c r="C617" s="2" t="s">
        <v>4753</v>
      </c>
      <c r="E617" s="2">
        <f>_xlfn.XLOOKUP(D617,统计表!D:D,统计表!L:L)</f>
        <v>0</v>
      </c>
      <c r="F617" s="2" t="s">
        <v>4754</v>
      </c>
      <c r="H617" s="2" t="e">
        <f ca="1">_xlfn.XLOOKUP(G617,统计表!D:D,统计表!M:M)</f>
        <v>#NAME?</v>
      </c>
      <c r="I617" s="2" t="s">
        <v>4755</v>
      </c>
      <c r="K617" s="2">
        <f>_xlfn.XLOOKUP(J617,统计表!D:D,统计表!P:P)</f>
        <v>0</v>
      </c>
      <c r="L617" s="2" t="s">
        <v>4756</v>
      </c>
      <c r="O617" s="2" t="s">
        <v>4760</v>
      </c>
      <c r="U617" s="2">
        <f>_xlfn.XLOOKUP(S617,统计表!D:D,统计表!V:V)</f>
        <v>0</v>
      </c>
      <c r="W617" s="2" t="str">
        <f t="shared" si="9"/>
        <v/>
      </c>
    </row>
    <row r="618" spans="1:23">
      <c r="A618" s="2" t="s">
        <v>2895</v>
      </c>
      <c r="B618" s="2" t="e">
        <f ca="1">_xlfn.XLOOKUP(A618,统计表!D:D,统计表!R:R)</f>
        <v>#NAME?</v>
      </c>
      <c r="C618" s="2" t="s">
        <v>4753</v>
      </c>
      <c r="E618" s="2">
        <f>_xlfn.XLOOKUP(D618,统计表!D:D,统计表!L:L)</f>
        <v>0</v>
      </c>
      <c r="F618" s="2" t="s">
        <v>4754</v>
      </c>
      <c r="H618" s="2" t="e">
        <f ca="1">_xlfn.XLOOKUP(G618,统计表!D:D,统计表!M:M)</f>
        <v>#NAME?</v>
      </c>
      <c r="I618" s="2" t="s">
        <v>4755</v>
      </c>
      <c r="K618" s="2">
        <f>_xlfn.XLOOKUP(J618,统计表!D:D,统计表!P:P)</f>
        <v>0</v>
      </c>
      <c r="L618" s="2" t="s">
        <v>4756</v>
      </c>
      <c r="O618" s="2" t="s">
        <v>4760</v>
      </c>
      <c r="U618" s="2">
        <f>_xlfn.XLOOKUP(S618,统计表!D:D,统计表!V:V)</f>
        <v>0</v>
      </c>
      <c r="W618" s="2" t="str">
        <f t="shared" si="9"/>
        <v/>
      </c>
    </row>
    <row r="619" spans="1:23">
      <c r="A619" s="2" t="s">
        <v>2899</v>
      </c>
      <c r="B619" s="2" t="e">
        <f ca="1">_xlfn.XLOOKUP(A619,统计表!D:D,统计表!R:R)</f>
        <v>#NAME?</v>
      </c>
      <c r="C619" s="2" t="s">
        <v>4753</v>
      </c>
      <c r="E619" s="2">
        <f>_xlfn.XLOOKUP(D619,统计表!D:D,统计表!L:L)</f>
        <v>0</v>
      </c>
      <c r="F619" s="2" t="s">
        <v>4754</v>
      </c>
      <c r="H619" s="2" t="e">
        <f ca="1">_xlfn.XLOOKUP(G619,统计表!D:D,统计表!M:M)</f>
        <v>#NAME?</v>
      </c>
      <c r="I619" s="2" t="s">
        <v>4755</v>
      </c>
      <c r="K619" s="2">
        <f>_xlfn.XLOOKUP(J619,统计表!D:D,统计表!P:P)</f>
        <v>0</v>
      </c>
      <c r="L619" s="2" t="s">
        <v>4756</v>
      </c>
      <c r="O619" s="2" t="s">
        <v>4760</v>
      </c>
      <c r="U619" s="2">
        <f>_xlfn.XLOOKUP(S619,统计表!D:D,统计表!V:V)</f>
        <v>0</v>
      </c>
      <c r="W619" s="2" t="str">
        <f t="shared" si="9"/>
        <v/>
      </c>
    </row>
    <row r="620" spans="1:23">
      <c r="A620" s="2" t="s">
        <v>2899</v>
      </c>
      <c r="B620" s="2" t="e">
        <f ca="1">_xlfn.XLOOKUP(A620,统计表!D:D,统计表!R:R)</f>
        <v>#NAME?</v>
      </c>
      <c r="C620" s="2" t="s">
        <v>4753</v>
      </c>
      <c r="E620" s="2">
        <f>_xlfn.XLOOKUP(D620,统计表!D:D,统计表!L:L)</f>
        <v>0</v>
      </c>
      <c r="F620" s="2" t="s">
        <v>4754</v>
      </c>
      <c r="H620" s="2" t="e">
        <f ca="1">_xlfn.XLOOKUP(G620,统计表!D:D,统计表!M:M)</f>
        <v>#NAME?</v>
      </c>
      <c r="I620" s="2" t="s">
        <v>4755</v>
      </c>
      <c r="K620" s="2">
        <f>_xlfn.XLOOKUP(J620,统计表!D:D,统计表!P:P)</f>
        <v>0</v>
      </c>
      <c r="L620" s="2" t="s">
        <v>4756</v>
      </c>
      <c r="O620" s="2" t="s">
        <v>4760</v>
      </c>
      <c r="U620" s="2">
        <f>_xlfn.XLOOKUP(S620,统计表!D:D,统计表!V:V)</f>
        <v>0</v>
      </c>
      <c r="W620" s="2" t="str">
        <f t="shared" si="9"/>
        <v/>
      </c>
    </row>
    <row r="621" spans="1:23">
      <c r="A621" s="2" t="s">
        <v>2902</v>
      </c>
      <c r="B621" s="2" t="e">
        <f ca="1">_xlfn.XLOOKUP(A621,统计表!D:D,统计表!R:R)</f>
        <v>#NAME?</v>
      </c>
      <c r="C621" s="2" t="s">
        <v>4753</v>
      </c>
      <c r="E621" s="2">
        <f>_xlfn.XLOOKUP(D621,统计表!D:D,统计表!L:L)</f>
        <v>0</v>
      </c>
      <c r="F621" s="2" t="s">
        <v>4754</v>
      </c>
      <c r="H621" s="2" t="e">
        <f ca="1">_xlfn.XLOOKUP(G621,统计表!D:D,统计表!M:M)</f>
        <v>#NAME?</v>
      </c>
      <c r="I621" s="2" t="s">
        <v>4755</v>
      </c>
      <c r="K621" s="2">
        <f>_xlfn.XLOOKUP(J621,统计表!D:D,统计表!P:P)</f>
        <v>0</v>
      </c>
      <c r="L621" s="2" t="s">
        <v>4756</v>
      </c>
      <c r="O621" s="2" t="s">
        <v>4760</v>
      </c>
      <c r="U621" s="2">
        <f>_xlfn.XLOOKUP(S621,统计表!D:D,统计表!V:V)</f>
        <v>0</v>
      </c>
      <c r="W621" s="2" t="str">
        <f t="shared" si="9"/>
        <v/>
      </c>
    </row>
    <row r="622" spans="1:23">
      <c r="A622" s="2" t="s">
        <v>2902</v>
      </c>
      <c r="B622" s="2" t="e">
        <f ca="1">_xlfn.XLOOKUP(A622,统计表!D:D,统计表!R:R)</f>
        <v>#NAME?</v>
      </c>
      <c r="C622" s="2" t="s">
        <v>4753</v>
      </c>
      <c r="E622" s="2">
        <f>_xlfn.XLOOKUP(D622,统计表!D:D,统计表!L:L)</f>
        <v>0</v>
      </c>
      <c r="F622" s="2" t="s">
        <v>4754</v>
      </c>
      <c r="H622" s="2" t="e">
        <f ca="1">_xlfn.XLOOKUP(G622,统计表!D:D,统计表!M:M)</f>
        <v>#NAME?</v>
      </c>
      <c r="I622" s="2" t="s">
        <v>4755</v>
      </c>
      <c r="K622" s="2">
        <f>_xlfn.XLOOKUP(J622,统计表!D:D,统计表!P:P)</f>
        <v>0</v>
      </c>
      <c r="L622" s="2" t="s">
        <v>4756</v>
      </c>
      <c r="O622" s="2" t="s">
        <v>4760</v>
      </c>
      <c r="U622" s="2">
        <f>_xlfn.XLOOKUP(S622,统计表!D:D,统计表!V:V)</f>
        <v>0</v>
      </c>
      <c r="W622" s="2" t="str">
        <f t="shared" si="9"/>
        <v/>
      </c>
    </row>
    <row r="623" spans="1:23">
      <c r="A623" s="2" t="s">
        <v>2911</v>
      </c>
      <c r="B623" s="2" t="e">
        <f ca="1">_xlfn.XLOOKUP(A623,统计表!D:D,统计表!R:R)</f>
        <v>#NAME?</v>
      </c>
      <c r="C623" s="2" t="s">
        <v>4753</v>
      </c>
      <c r="E623" s="2">
        <f>_xlfn.XLOOKUP(D623,统计表!D:D,统计表!L:L)</f>
        <v>0</v>
      </c>
      <c r="F623" s="2" t="s">
        <v>4754</v>
      </c>
      <c r="H623" s="2" t="e">
        <f ca="1">_xlfn.XLOOKUP(G623,统计表!D:D,统计表!M:M)</f>
        <v>#NAME?</v>
      </c>
      <c r="I623" s="2" t="s">
        <v>4755</v>
      </c>
      <c r="K623" s="2">
        <f>_xlfn.XLOOKUP(J623,统计表!D:D,统计表!P:P)</f>
        <v>0</v>
      </c>
      <c r="L623" s="2" t="s">
        <v>4756</v>
      </c>
      <c r="O623" s="2" t="s">
        <v>4760</v>
      </c>
      <c r="U623" s="2">
        <f>_xlfn.XLOOKUP(S623,统计表!D:D,统计表!V:V)</f>
        <v>0</v>
      </c>
      <c r="W623" s="2" t="str">
        <f t="shared" si="9"/>
        <v/>
      </c>
    </row>
    <row r="624" spans="1:23">
      <c r="A624" s="2" t="s">
        <v>2916</v>
      </c>
      <c r="B624" s="2" t="e">
        <f ca="1">_xlfn.XLOOKUP(A624,统计表!D:D,统计表!R:R)</f>
        <v>#NAME?</v>
      </c>
      <c r="C624" s="2" t="s">
        <v>4753</v>
      </c>
      <c r="E624" s="2">
        <f>_xlfn.XLOOKUP(D624,统计表!D:D,统计表!L:L)</f>
        <v>0</v>
      </c>
      <c r="F624" s="2" t="s">
        <v>4754</v>
      </c>
      <c r="H624" s="2" t="e">
        <f ca="1">_xlfn.XLOOKUP(G624,统计表!D:D,统计表!M:M)</f>
        <v>#NAME?</v>
      </c>
      <c r="I624" s="2" t="s">
        <v>4755</v>
      </c>
      <c r="K624" s="2">
        <f>_xlfn.XLOOKUP(J624,统计表!D:D,统计表!P:P)</f>
        <v>0</v>
      </c>
      <c r="L624" s="2" t="s">
        <v>4756</v>
      </c>
      <c r="O624" s="2" t="s">
        <v>4760</v>
      </c>
      <c r="U624" s="2">
        <f>_xlfn.XLOOKUP(S624,统计表!D:D,统计表!V:V)</f>
        <v>0</v>
      </c>
      <c r="W624" s="2" t="str">
        <f t="shared" si="9"/>
        <v/>
      </c>
    </row>
    <row r="625" spans="1:23">
      <c r="A625" s="2" t="s">
        <v>2920</v>
      </c>
      <c r="B625" s="2" t="e">
        <f ca="1">_xlfn.XLOOKUP(A625,统计表!D:D,统计表!R:R)</f>
        <v>#NAME?</v>
      </c>
      <c r="C625" s="2" t="s">
        <v>4753</v>
      </c>
      <c r="E625" s="2">
        <f>_xlfn.XLOOKUP(D625,统计表!D:D,统计表!L:L)</f>
        <v>0</v>
      </c>
      <c r="F625" s="2" t="s">
        <v>4754</v>
      </c>
      <c r="H625" s="2" t="e">
        <f ca="1">_xlfn.XLOOKUP(G625,统计表!D:D,统计表!M:M)</f>
        <v>#NAME?</v>
      </c>
      <c r="I625" s="2" t="s">
        <v>4755</v>
      </c>
      <c r="K625" s="2">
        <f>_xlfn.XLOOKUP(J625,统计表!D:D,统计表!P:P)</f>
        <v>0</v>
      </c>
      <c r="L625" s="2" t="s">
        <v>4756</v>
      </c>
      <c r="O625" s="2" t="s">
        <v>4760</v>
      </c>
      <c r="U625" s="2">
        <f>_xlfn.XLOOKUP(S625,统计表!D:D,统计表!V:V)</f>
        <v>0</v>
      </c>
      <c r="W625" s="2" t="str">
        <f t="shared" si="9"/>
        <v/>
      </c>
    </row>
    <row r="626" spans="1:23">
      <c r="A626" s="2" t="s">
        <v>2920</v>
      </c>
      <c r="B626" s="2" t="e">
        <f ca="1">_xlfn.XLOOKUP(A626,统计表!D:D,统计表!R:R)</f>
        <v>#NAME?</v>
      </c>
      <c r="C626" s="2" t="s">
        <v>4753</v>
      </c>
      <c r="E626" s="2">
        <f>_xlfn.XLOOKUP(D626,统计表!D:D,统计表!L:L)</f>
        <v>0</v>
      </c>
      <c r="F626" s="2" t="s">
        <v>4754</v>
      </c>
      <c r="H626" s="2" t="e">
        <f ca="1">_xlfn.XLOOKUP(G626,统计表!D:D,统计表!M:M)</f>
        <v>#NAME?</v>
      </c>
      <c r="I626" s="2" t="s">
        <v>4755</v>
      </c>
      <c r="K626" s="2">
        <f>_xlfn.XLOOKUP(J626,统计表!D:D,统计表!P:P)</f>
        <v>0</v>
      </c>
      <c r="L626" s="2" t="s">
        <v>4756</v>
      </c>
      <c r="O626" s="2" t="s">
        <v>4760</v>
      </c>
      <c r="U626" s="2">
        <f>_xlfn.XLOOKUP(S626,统计表!D:D,统计表!V:V)</f>
        <v>0</v>
      </c>
      <c r="W626" s="2" t="str">
        <f t="shared" si="9"/>
        <v/>
      </c>
    </row>
    <row r="627" spans="1:23">
      <c r="A627" s="2" t="s">
        <v>2925</v>
      </c>
      <c r="B627" s="2" t="e">
        <f ca="1">_xlfn.XLOOKUP(A627,统计表!D:D,统计表!R:R)</f>
        <v>#NAME?</v>
      </c>
      <c r="C627" s="2" t="s">
        <v>4753</v>
      </c>
      <c r="E627" s="2">
        <f>_xlfn.XLOOKUP(D627,统计表!D:D,统计表!L:L)</f>
        <v>0</v>
      </c>
      <c r="F627" s="2" t="s">
        <v>4754</v>
      </c>
      <c r="H627" s="2" t="e">
        <f ca="1">_xlfn.XLOOKUP(G627,统计表!D:D,统计表!M:M)</f>
        <v>#NAME?</v>
      </c>
      <c r="I627" s="2" t="s">
        <v>4755</v>
      </c>
      <c r="K627" s="2">
        <f>_xlfn.XLOOKUP(J627,统计表!D:D,统计表!P:P)</f>
        <v>0</v>
      </c>
      <c r="L627" s="2" t="s">
        <v>4756</v>
      </c>
      <c r="O627" s="2" t="s">
        <v>4760</v>
      </c>
      <c r="U627" s="2">
        <f>_xlfn.XLOOKUP(S627,统计表!D:D,统计表!V:V)</f>
        <v>0</v>
      </c>
      <c r="W627" s="2" t="str">
        <f t="shared" si="9"/>
        <v/>
      </c>
    </row>
    <row r="628" spans="1:23">
      <c r="A628" s="2" t="s">
        <v>2929</v>
      </c>
      <c r="B628" s="2" t="e">
        <f ca="1">_xlfn.XLOOKUP(A628,统计表!D:D,统计表!R:R)</f>
        <v>#NAME?</v>
      </c>
      <c r="C628" s="2" t="s">
        <v>4753</v>
      </c>
      <c r="E628" s="2">
        <f>_xlfn.XLOOKUP(D628,统计表!D:D,统计表!L:L)</f>
        <v>0</v>
      </c>
      <c r="F628" s="2" t="s">
        <v>4754</v>
      </c>
      <c r="H628" s="2" t="e">
        <f ca="1">_xlfn.XLOOKUP(G628,统计表!D:D,统计表!M:M)</f>
        <v>#NAME?</v>
      </c>
      <c r="I628" s="2" t="s">
        <v>4755</v>
      </c>
      <c r="K628" s="2">
        <f>_xlfn.XLOOKUP(J628,统计表!D:D,统计表!P:P)</f>
        <v>0</v>
      </c>
      <c r="L628" s="2" t="s">
        <v>4756</v>
      </c>
      <c r="O628" s="2" t="s">
        <v>4760</v>
      </c>
      <c r="U628" s="2">
        <f>_xlfn.XLOOKUP(S628,统计表!D:D,统计表!V:V)</f>
        <v>0</v>
      </c>
      <c r="W628" s="2" t="str">
        <f t="shared" si="9"/>
        <v/>
      </c>
    </row>
    <row r="629" spans="1:23">
      <c r="A629" s="2" t="s">
        <v>2934</v>
      </c>
      <c r="B629" s="2" t="e">
        <f ca="1">_xlfn.XLOOKUP(A629,统计表!D:D,统计表!R:R)</f>
        <v>#NAME?</v>
      </c>
      <c r="C629" s="2" t="s">
        <v>4753</v>
      </c>
      <c r="E629" s="2">
        <f>_xlfn.XLOOKUP(D629,统计表!D:D,统计表!L:L)</f>
        <v>0</v>
      </c>
      <c r="F629" s="2" t="s">
        <v>4754</v>
      </c>
      <c r="H629" s="2" t="e">
        <f ca="1">_xlfn.XLOOKUP(G629,统计表!D:D,统计表!M:M)</f>
        <v>#NAME?</v>
      </c>
      <c r="I629" s="2" t="s">
        <v>4755</v>
      </c>
      <c r="K629" s="2">
        <f>_xlfn.XLOOKUP(J629,统计表!D:D,统计表!P:P)</f>
        <v>0</v>
      </c>
      <c r="L629" s="2" t="s">
        <v>4756</v>
      </c>
      <c r="O629" s="2" t="s">
        <v>4760</v>
      </c>
      <c r="U629" s="2">
        <f>_xlfn.XLOOKUP(S629,统计表!D:D,统计表!V:V)</f>
        <v>0</v>
      </c>
      <c r="W629" s="2" t="str">
        <f t="shared" si="9"/>
        <v/>
      </c>
    </row>
    <row r="630" spans="1:23">
      <c r="A630" s="2" t="s">
        <v>2934</v>
      </c>
      <c r="B630" s="2" t="e">
        <f ca="1">_xlfn.XLOOKUP(A630,统计表!D:D,统计表!R:R)</f>
        <v>#NAME?</v>
      </c>
      <c r="C630" s="2" t="s">
        <v>4753</v>
      </c>
      <c r="E630" s="2">
        <f>_xlfn.XLOOKUP(D630,统计表!D:D,统计表!L:L)</f>
        <v>0</v>
      </c>
      <c r="F630" s="2" t="s">
        <v>4754</v>
      </c>
      <c r="H630" s="2" t="e">
        <f ca="1">_xlfn.XLOOKUP(G630,统计表!D:D,统计表!M:M)</f>
        <v>#NAME?</v>
      </c>
      <c r="I630" s="2" t="s">
        <v>4755</v>
      </c>
      <c r="K630" s="2">
        <f>_xlfn.XLOOKUP(J630,统计表!D:D,统计表!P:P)</f>
        <v>0</v>
      </c>
      <c r="L630" s="2" t="s">
        <v>4756</v>
      </c>
      <c r="O630" s="2" t="s">
        <v>4760</v>
      </c>
      <c r="U630" s="2">
        <f>_xlfn.XLOOKUP(S630,统计表!D:D,统计表!V:V)</f>
        <v>0</v>
      </c>
      <c r="W630" s="2" t="str">
        <f t="shared" si="9"/>
        <v/>
      </c>
    </row>
    <row r="631" spans="1:23">
      <c r="A631" s="2" t="s">
        <v>2939</v>
      </c>
      <c r="B631" s="2" t="e">
        <f ca="1">_xlfn.XLOOKUP(A631,统计表!D:D,统计表!R:R)</f>
        <v>#NAME?</v>
      </c>
      <c r="C631" s="2" t="s">
        <v>4753</v>
      </c>
      <c r="E631" s="2">
        <f>_xlfn.XLOOKUP(D631,统计表!D:D,统计表!L:L)</f>
        <v>0</v>
      </c>
      <c r="F631" s="2" t="s">
        <v>4754</v>
      </c>
      <c r="H631" s="2" t="e">
        <f ca="1">_xlfn.XLOOKUP(G631,统计表!D:D,统计表!M:M)</f>
        <v>#NAME?</v>
      </c>
      <c r="I631" s="2" t="s">
        <v>4755</v>
      </c>
      <c r="K631" s="2">
        <f>_xlfn.XLOOKUP(J631,统计表!D:D,统计表!P:P)</f>
        <v>0</v>
      </c>
      <c r="L631" s="2" t="s">
        <v>4756</v>
      </c>
      <c r="O631" s="2" t="s">
        <v>4760</v>
      </c>
      <c r="U631" s="2">
        <f>_xlfn.XLOOKUP(S631,统计表!D:D,统计表!V:V)</f>
        <v>0</v>
      </c>
      <c r="W631" s="2" t="str">
        <f t="shared" si="9"/>
        <v/>
      </c>
    </row>
    <row r="632" spans="1:23">
      <c r="A632" s="2" t="s">
        <v>2943</v>
      </c>
      <c r="B632" s="2" t="e">
        <f ca="1">_xlfn.XLOOKUP(A632,统计表!D:D,统计表!R:R)</f>
        <v>#NAME?</v>
      </c>
      <c r="C632" s="2" t="s">
        <v>4753</v>
      </c>
      <c r="E632" s="2">
        <f>_xlfn.XLOOKUP(D632,统计表!D:D,统计表!L:L)</f>
        <v>0</v>
      </c>
      <c r="F632" s="2" t="s">
        <v>4754</v>
      </c>
      <c r="H632" s="2" t="e">
        <f ca="1">_xlfn.XLOOKUP(G632,统计表!D:D,统计表!M:M)</f>
        <v>#NAME?</v>
      </c>
      <c r="I632" s="2" t="s">
        <v>4755</v>
      </c>
      <c r="K632" s="2">
        <f>_xlfn.XLOOKUP(J632,统计表!D:D,统计表!P:P)</f>
        <v>0</v>
      </c>
      <c r="L632" s="2" t="s">
        <v>4756</v>
      </c>
      <c r="O632" s="2" t="s">
        <v>4760</v>
      </c>
      <c r="U632" s="2">
        <f>_xlfn.XLOOKUP(S632,统计表!D:D,统计表!V:V)</f>
        <v>0</v>
      </c>
      <c r="W632" s="2" t="str">
        <f t="shared" si="9"/>
        <v/>
      </c>
    </row>
    <row r="633" spans="1:23">
      <c r="A633" s="2" t="s">
        <v>2948</v>
      </c>
      <c r="B633" s="2" t="e">
        <f ca="1">_xlfn.XLOOKUP(A633,统计表!D:D,统计表!R:R)</f>
        <v>#NAME?</v>
      </c>
      <c r="C633" s="2" t="s">
        <v>4753</v>
      </c>
      <c r="E633" s="2">
        <f>_xlfn.XLOOKUP(D633,统计表!D:D,统计表!L:L)</f>
        <v>0</v>
      </c>
      <c r="F633" s="2" t="s">
        <v>4754</v>
      </c>
      <c r="H633" s="2" t="e">
        <f ca="1">_xlfn.XLOOKUP(G633,统计表!D:D,统计表!M:M)</f>
        <v>#NAME?</v>
      </c>
      <c r="I633" s="2" t="s">
        <v>4755</v>
      </c>
      <c r="K633" s="2">
        <f>_xlfn.XLOOKUP(J633,统计表!D:D,统计表!P:P)</f>
        <v>0</v>
      </c>
      <c r="L633" s="2" t="s">
        <v>4756</v>
      </c>
      <c r="O633" s="2" t="s">
        <v>4760</v>
      </c>
      <c r="U633" s="2">
        <f>_xlfn.XLOOKUP(S633,统计表!D:D,统计表!V:V)</f>
        <v>0</v>
      </c>
      <c r="W633" s="2" t="str">
        <f t="shared" si="9"/>
        <v/>
      </c>
    </row>
    <row r="634" spans="1:23">
      <c r="A634" s="2" t="s">
        <v>2956</v>
      </c>
      <c r="B634" s="2" t="e">
        <f ca="1">_xlfn.XLOOKUP(A634,统计表!D:D,统计表!R:R)</f>
        <v>#NAME?</v>
      </c>
      <c r="C634" s="2" t="s">
        <v>4753</v>
      </c>
      <c r="E634" s="2">
        <f>_xlfn.XLOOKUP(D634,统计表!D:D,统计表!L:L)</f>
        <v>0</v>
      </c>
      <c r="F634" s="2" t="s">
        <v>4754</v>
      </c>
      <c r="H634" s="2" t="e">
        <f ca="1">_xlfn.XLOOKUP(G634,统计表!D:D,统计表!M:M)</f>
        <v>#NAME?</v>
      </c>
      <c r="I634" s="2" t="s">
        <v>4755</v>
      </c>
      <c r="K634" s="2">
        <f>_xlfn.XLOOKUP(J634,统计表!D:D,统计表!P:P)</f>
        <v>0</v>
      </c>
      <c r="L634" s="2" t="s">
        <v>4756</v>
      </c>
      <c r="O634" s="2" t="s">
        <v>4760</v>
      </c>
      <c r="U634" s="2">
        <f>_xlfn.XLOOKUP(S634,统计表!D:D,统计表!V:V)</f>
        <v>0</v>
      </c>
      <c r="W634" s="2" t="str">
        <f t="shared" si="9"/>
        <v/>
      </c>
    </row>
    <row r="635" spans="1:23">
      <c r="A635" s="2" t="s">
        <v>2960</v>
      </c>
      <c r="B635" s="2" t="e">
        <f ca="1">_xlfn.XLOOKUP(A635,统计表!D:D,统计表!R:R)</f>
        <v>#NAME?</v>
      </c>
      <c r="C635" s="2" t="s">
        <v>4753</v>
      </c>
      <c r="E635" s="2">
        <f>_xlfn.XLOOKUP(D635,统计表!D:D,统计表!L:L)</f>
        <v>0</v>
      </c>
      <c r="F635" s="2" t="s">
        <v>4754</v>
      </c>
      <c r="H635" s="2" t="e">
        <f ca="1">_xlfn.XLOOKUP(G635,统计表!D:D,统计表!M:M)</f>
        <v>#NAME?</v>
      </c>
      <c r="I635" s="2" t="s">
        <v>4755</v>
      </c>
      <c r="K635" s="2">
        <f>_xlfn.XLOOKUP(J635,统计表!D:D,统计表!P:P)</f>
        <v>0</v>
      </c>
      <c r="L635" s="2" t="s">
        <v>4756</v>
      </c>
      <c r="O635" s="2" t="s">
        <v>4760</v>
      </c>
      <c r="U635" s="2">
        <f>_xlfn.XLOOKUP(S635,统计表!D:D,统计表!V:V)</f>
        <v>0</v>
      </c>
      <c r="W635" s="2" t="str">
        <f t="shared" si="9"/>
        <v/>
      </c>
    </row>
    <row r="636" spans="1:23">
      <c r="A636" s="2" t="s">
        <v>2960</v>
      </c>
      <c r="B636" s="2" t="e">
        <f ca="1">_xlfn.XLOOKUP(A636,统计表!D:D,统计表!R:R)</f>
        <v>#NAME?</v>
      </c>
      <c r="C636" s="2" t="s">
        <v>4753</v>
      </c>
      <c r="E636" s="2">
        <f>_xlfn.XLOOKUP(D636,统计表!D:D,统计表!L:L)</f>
        <v>0</v>
      </c>
      <c r="F636" s="2" t="s">
        <v>4754</v>
      </c>
      <c r="H636" s="2" t="e">
        <f ca="1">_xlfn.XLOOKUP(G636,统计表!D:D,统计表!M:M)</f>
        <v>#NAME?</v>
      </c>
      <c r="I636" s="2" t="s">
        <v>4755</v>
      </c>
      <c r="K636" s="2">
        <f>_xlfn.XLOOKUP(J636,统计表!D:D,统计表!P:P)</f>
        <v>0</v>
      </c>
      <c r="L636" s="2" t="s">
        <v>4756</v>
      </c>
      <c r="O636" s="2" t="s">
        <v>4760</v>
      </c>
      <c r="U636" s="2">
        <f>_xlfn.XLOOKUP(S636,统计表!D:D,统计表!V:V)</f>
        <v>0</v>
      </c>
      <c r="W636" s="2" t="str">
        <f t="shared" si="9"/>
        <v/>
      </c>
    </row>
    <row r="637" spans="1:23">
      <c r="A637" s="2" t="s">
        <v>2964</v>
      </c>
      <c r="B637" s="2" t="e">
        <f ca="1">_xlfn.XLOOKUP(A637,统计表!D:D,统计表!R:R)</f>
        <v>#NAME?</v>
      </c>
      <c r="C637" s="2" t="s">
        <v>4753</v>
      </c>
      <c r="E637" s="2">
        <f>_xlfn.XLOOKUP(D637,统计表!D:D,统计表!L:L)</f>
        <v>0</v>
      </c>
      <c r="F637" s="2" t="s">
        <v>4754</v>
      </c>
      <c r="H637" s="2" t="e">
        <f ca="1">_xlfn.XLOOKUP(G637,统计表!D:D,统计表!M:M)</f>
        <v>#NAME?</v>
      </c>
      <c r="I637" s="2" t="s">
        <v>4755</v>
      </c>
      <c r="K637" s="2">
        <f>_xlfn.XLOOKUP(J637,统计表!D:D,统计表!P:P)</f>
        <v>0</v>
      </c>
      <c r="L637" s="2" t="s">
        <v>4756</v>
      </c>
      <c r="O637" s="2" t="s">
        <v>4760</v>
      </c>
      <c r="U637" s="2">
        <f>_xlfn.XLOOKUP(S637,统计表!D:D,统计表!V:V)</f>
        <v>0</v>
      </c>
      <c r="W637" s="2" t="str">
        <f t="shared" si="9"/>
        <v/>
      </c>
    </row>
    <row r="638" spans="1:23">
      <c r="A638" s="2" t="s">
        <v>2972</v>
      </c>
      <c r="B638" s="2" t="e">
        <f ca="1">_xlfn.XLOOKUP(A638,统计表!D:D,统计表!R:R)</f>
        <v>#NAME?</v>
      </c>
      <c r="C638" s="2" t="s">
        <v>4753</v>
      </c>
      <c r="E638" s="2">
        <f>_xlfn.XLOOKUP(D638,统计表!D:D,统计表!L:L)</f>
        <v>0</v>
      </c>
      <c r="F638" s="2" t="s">
        <v>4754</v>
      </c>
      <c r="H638" s="2" t="e">
        <f ca="1">_xlfn.XLOOKUP(G638,统计表!D:D,统计表!M:M)</f>
        <v>#NAME?</v>
      </c>
      <c r="I638" s="2" t="s">
        <v>4755</v>
      </c>
      <c r="K638" s="2">
        <f>_xlfn.XLOOKUP(J638,统计表!D:D,统计表!P:P)</f>
        <v>0</v>
      </c>
      <c r="L638" s="2" t="s">
        <v>4756</v>
      </c>
      <c r="O638" s="2" t="s">
        <v>4760</v>
      </c>
      <c r="U638" s="2">
        <f>_xlfn.XLOOKUP(S638,统计表!D:D,统计表!V:V)</f>
        <v>0</v>
      </c>
      <c r="W638" s="2" t="str">
        <f t="shared" si="9"/>
        <v/>
      </c>
    </row>
    <row r="639" spans="1:23">
      <c r="A639" s="2" t="s">
        <v>2976</v>
      </c>
      <c r="B639" s="2" t="e">
        <f ca="1">_xlfn.XLOOKUP(A639,统计表!D:D,统计表!R:R)</f>
        <v>#NAME?</v>
      </c>
      <c r="C639" s="2" t="s">
        <v>4753</v>
      </c>
      <c r="E639" s="2">
        <f>_xlfn.XLOOKUP(D639,统计表!D:D,统计表!L:L)</f>
        <v>0</v>
      </c>
      <c r="F639" s="2" t="s">
        <v>4754</v>
      </c>
      <c r="H639" s="2" t="e">
        <f ca="1">_xlfn.XLOOKUP(G639,统计表!D:D,统计表!M:M)</f>
        <v>#NAME?</v>
      </c>
      <c r="I639" s="2" t="s">
        <v>4755</v>
      </c>
      <c r="K639" s="2">
        <f>_xlfn.XLOOKUP(J639,统计表!D:D,统计表!P:P)</f>
        <v>0</v>
      </c>
      <c r="L639" s="2" t="s">
        <v>4756</v>
      </c>
      <c r="O639" s="2" t="s">
        <v>4760</v>
      </c>
      <c r="U639" s="2">
        <f>_xlfn.XLOOKUP(S639,统计表!D:D,统计表!V:V)</f>
        <v>0</v>
      </c>
      <c r="W639" s="2" t="str">
        <f t="shared" si="9"/>
        <v/>
      </c>
    </row>
    <row r="640" spans="1:23">
      <c r="A640" s="2" t="s">
        <v>2981</v>
      </c>
      <c r="B640" s="2" t="e">
        <f ca="1">_xlfn.XLOOKUP(A640,统计表!D:D,统计表!R:R)</f>
        <v>#NAME?</v>
      </c>
      <c r="C640" s="2" t="s">
        <v>4753</v>
      </c>
      <c r="E640" s="2">
        <f>_xlfn.XLOOKUP(D640,统计表!D:D,统计表!L:L)</f>
        <v>0</v>
      </c>
      <c r="F640" s="2" t="s">
        <v>4754</v>
      </c>
      <c r="H640" s="2" t="e">
        <f ca="1">_xlfn.XLOOKUP(G640,统计表!D:D,统计表!M:M)</f>
        <v>#NAME?</v>
      </c>
      <c r="I640" s="2" t="s">
        <v>4755</v>
      </c>
      <c r="K640" s="2">
        <f>_xlfn.XLOOKUP(J640,统计表!D:D,统计表!P:P)</f>
        <v>0</v>
      </c>
      <c r="L640" s="2" t="s">
        <v>4756</v>
      </c>
      <c r="O640" s="2" t="s">
        <v>4760</v>
      </c>
      <c r="U640" s="2">
        <f>_xlfn.XLOOKUP(S640,统计表!D:D,统计表!V:V)</f>
        <v>0</v>
      </c>
      <c r="W640" s="2" t="str">
        <f t="shared" si="9"/>
        <v/>
      </c>
    </row>
    <row r="641" spans="1:23">
      <c r="A641" s="2" t="s">
        <v>2985</v>
      </c>
      <c r="B641" s="2" t="e">
        <f ca="1">_xlfn.XLOOKUP(A641,统计表!D:D,统计表!R:R)</f>
        <v>#NAME?</v>
      </c>
      <c r="C641" s="2" t="s">
        <v>4753</v>
      </c>
      <c r="E641" s="2">
        <f>_xlfn.XLOOKUP(D641,统计表!D:D,统计表!L:L)</f>
        <v>0</v>
      </c>
      <c r="F641" s="2" t="s">
        <v>4754</v>
      </c>
      <c r="H641" s="2" t="e">
        <f ca="1">_xlfn.XLOOKUP(G641,统计表!D:D,统计表!M:M)</f>
        <v>#NAME?</v>
      </c>
      <c r="I641" s="2" t="s">
        <v>4755</v>
      </c>
      <c r="K641" s="2">
        <f>_xlfn.XLOOKUP(J641,统计表!D:D,统计表!P:P)</f>
        <v>0</v>
      </c>
      <c r="L641" s="2" t="s">
        <v>4756</v>
      </c>
      <c r="O641" s="2" t="s">
        <v>4760</v>
      </c>
      <c r="U641" s="2">
        <f>_xlfn.XLOOKUP(S641,统计表!D:D,统计表!V:V)</f>
        <v>0</v>
      </c>
      <c r="W641" s="2" t="str">
        <f t="shared" si="9"/>
        <v/>
      </c>
    </row>
    <row r="642" spans="1:23">
      <c r="A642" s="2" t="s">
        <v>2993</v>
      </c>
      <c r="B642" s="2" t="e">
        <f ca="1">_xlfn.XLOOKUP(A642,统计表!D:D,统计表!R:R)</f>
        <v>#NAME?</v>
      </c>
      <c r="C642" s="2" t="s">
        <v>4753</v>
      </c>
      <c r="E642" s="2">
        <f>_xlfn.XLOOKUP(D642,统计表!D:D,统计表!L:L)</f>
        <v>0</v>
      </c>
      <c r="F642" s="2" t="s">
        <v>4754</v>
      </c>
      <c r="H642" s="2" t="e">
        <f ca="1">_xlfn.XLOOKUP(G642,统计表!D:D,统计表!M:M)</f>
        <v>#NAME?</v>
      </c>
      <c r="I642" s="2" t="s">
        <v>4755</v>
      </c>
      <c r="K642" s="2">
        <f>_xlfn.XLOOKUP(J642,统计表!D:D,统计表!P:P)</f>
        <v>0</v>
      </c>
      <c r="L642" s="2" t="s">
        <v>4756</v>
      </c>
      <c r="O642" s="2" t="s">
        <v>4760</v>
      </c>
      <c r="U642" s="2">
        <f>_xlfn.XLOOKUP(S642,统计表!D:D,统计表!V:V)</f>
        <v>0</v>
      </c>
      <c r="W642" s="2" t="str">
        <f t="shared" si="9"/>
        <v/>
      </c>
    </row>
    <row r="643" spans="1:23">
      <c r="A643" s="2" t="s">
        <v>2997</v>
      </c>
      <c r="B643" s="2" t="e">
        <f ca="1">_xlfn.XLOOKUP(A643,统计表!D:D,统计表!R:R)</f>
        <v>#NAME?</v>
      </c>
      <c r="C643" s="2" t="s">
        <v>4753</v>
      </c>
      <c r="E643" s="2">
        <f>_xlfn.XLOOKUP(D643,统计表!D:D,统计表!L:L)</f>
        <v>0</v>
      </c>
      <c r="F643" s="2" t="s">
        <v>4754</v>
      </c>
      <c r="H643" s="2" t="e">
        <f ca="1">_xlfn.XLOOKUP(G643,统计表!D:D,统计表!M:M)</f>
        <v>#NAME?</v>
      </c>
      <c r="I643" s="2" t="s">
        <v>4755</v>
      </c>
      <c r="K643" s="2">
        <f>_xlfn.XLOOKUP(J643,统计表!D:D,统计表!P:P)</f>
        <v>0</v>
      </c>
      <c r="L643" s="2" t="s">
        <v>4756</v>
      </c>
      <c r="O643" s="2" t="s">
        <v>4760</v>
      </c>
      <c r="U643" s="2">
        <f>_xlfn.XLOOKUP(S643,统计表!D:D,统计表!V:V)</f>
        <v>0</v>
      </c>
      <c r="W643" s="2" t="str">
        <f t="shared" ref="W643:W706" si="10">V643&amp;T643</f>
        <v/>
      </c>
    </row>
    <row r="644" spans="1:23">
      <c r="A644" s="2" t="s">
        <v>3002</v>
      </c>
      <c r="B644" s="2" t="e">
        <f ca="1">_xlfn.XLOOKUP(A644,统计表!D:D,统计表!R:R)</f>
        <v>#NAME?</v>
      </c>
      <c r="C644" s="2" t="s">
        <v>4753</v>
      </c>
      <c r="E644" s="2">
        <f>_xlfn.XLOOKUP(D644,统计表!D:D,统计表!L:L)</f>
        <v>0</v>
      </c>
      <c r="F644" s="2" t="s">
        <v>4754</v>
      </c>
      <c r="H644" s="2" t="e">
        <f ca="1">_xlfn.XLOOKUP(G644,统计表!D:D,统计表!M:M)</f>
        <v>#NAME?</v>
      </c>
      <c r="I644" s="2" t="s">
        <v>4755</v>
      </c>
      <c r="K644" s="2">
        <f>_xlfn.XLOOKUP(J644,统计表!D:D,统计表!P:P)</f>
        <v>0</v>
      </c>
      <c r="L644" s="2" t="s">
        <v>4756</v>
      </c>
      <c r="O644" s="2" t="s">
        <v>4760</v>
      </c>
      <c r="U644" s="2">
        <f>_xlfn.XLOOKUP(S644,统计表!D:D,统计表!V:V)</f>
        <v>0</v>
      </c>
      <c r="W644" s="2" t="str">
        <f t="shared" si="10"/>
        <v/>
      </c>
    </row>
    <row r="645" spans="1:23">
      <c r="A645" s="2" t="s">
        <v>3006</v>
      </c>
      <c r="B645" s="2" t="e">
        <f ca="1">_xlfn.XLOOKUP(A645,统计表!D:D,统计表!R:R)</f>
        <v>#NAME?</v>
      </c>
      <c r="C645" s="2" t="s">
        <v>4753</v>
      </c>
      <c r="E645" s="2">
        <f>_xlfn.XLOOKUP(D645,统计表!D:D,统计表!L:L)</f>
        <v>0</v>
      </c>
      <c r="F645" s="2" t="s">
        <v>4754</v>
      </c>
      <c r="H645" s="2" t="e">
        <f ca="1">_xlfn.XLOOKUP(G645,统计表!D:D,统计表!M:M)</f>
        <v>#NAME?</v>
      </c>
      <c r="I645" s="2" t="s">
        <v>4755</v>
      </c>
      <c r="K645" s="2">
        <f>_xlfn.XLOOKUP(J645,统计表!D:D,统计表!P:P)</f>
        <v>0</v>
      </c>
      <c r="L645" s="2" t="s">
        <v>4756</v>
      </c>
      <c r="O645" s="2" t="s">
        <v>4760</v>
      </c>
      <c r="U645" s="2">
        <f>_xlfn.XLOOKUP(S645,统计表!D:D,统计表!V:V)</f>
        <v>0</v>
      </c>
      <c r="W645" s="2" t="str">
        <f t="shared" si="10"/>
        <v/>
      </c>
    </row>
    <row r="646" spans="1:23">
      <c r="A646" s="2" t="s">
        <v>3006</v>
      </c>
      <c r="B646" s="2" t="e">
        <f ca="1">_xlfn.XLOOKUP(A646,统计表!D:D,统计表!R:R)</f>
        <v>#NAME?</v>
      </c>
      <c r="C646" s="2" t="s">
        <v>4753</v>
      </c>
      <c r="E646" s="2">
        <f>_xlfn.XLOOKUP(D646,统计表!D:D,统计表!L:L)</f>
        <v>0</v>
      </c>
      <c r="F646" s="2" t="s">
        <v>4754</v>
      </c>
      <c r="H646" s="2" t="e">
        <f ca="1">_xlfn.XLOOKUP(G646,统计表!D:D,统计表!M:M)</f>
        <v>#NAME?</v>
      </c>
      <c r="I646" s="2" t="s">
        <v>4755</v>
      </c>
      <c r="K646" s="2">
        <f>_xlfn.XLOOKUP(J646,统计表!D:D,统计表!P:P)</f>
        <v>0</v>
      </c>
      <c r="L646" s="2" t="s">
        <v>4756</v>
      </c>
      <c r="O646" s="2" t="s">
        <v>4760</v>
      </c>
      <c r="U646" s="2">
        <f>_xlfn.XLOOKUP(S646,统计表!D:D,统计表!V:V)</f>
        <v>0</v>
      </c>
      <c r="W646" s="2" t="str">
        <f t="shared" si="10"/>
        <v/>
      </c>
    </row>
    <row r="647" spans="1:23">
      <c r="A647" s="2" t="s">
        <v>3011</v>
      </c>
      <c r="B647" s="2" t="e">
        <f ca="1">_xlfn.XLOOKUP(A647,统计表!D:D,统计表!R:R)</f>
        <v>#NAME?</v>
      </c>
      <c r="C647" s="2" t="s">
        <v>4753</v>
      </c>
      <c r="E647" s="2">
        <f>_xlfn.XLOOKUP(D647,统计表!D:D,统计表!L:L)</f>
        <v>0</v>
      </c>
      <c r="F647" s="2" t="s">
        <v>4754</v>
      </c>
      <c r="H647" s="2" t="e">
        <f ca="1">_xlfn.XLOOKUP(G647,统计表!D:D,统计表!M:M)</f>
        <v>#NAME?</v>
      </c>
      <c r="I647" s="2" t="s">
        <v>4755</v>
      </c>
      <c r="K647" s="2">
        <f>_xlfn.XLOOKUP(J647,统计表!D:D,统计表!P:P)</f>
        <v>0</v>
      </c>
      <c r="L647" s="2" t="s">
        <v>4756</v>
      </c>
      <c r="O647" s="2" t="s">
        <v>4760</v>
      </c>
      <c r="U647" s="2">
        <f>_xlfn.XLOOKUP(S647,统计表!D:D,统计表!V:V)</f>
        <v>0</v>
      </c>
      <c r="W647" s="2" t="str">
        <f t="shared" si="10"/>
        <v/>
      </c>
    </row>
    <row r="648" spans="1:23">
      <c r="A648" s="2" t="s">
        <v>3015</v>
      </c>
      <c r="B648" s="2" t="e">
        <f ca="1">_xlfn.XLOOKUP(A648,统计表!D:D,统计表!R:R)</f>
        <v>#NAME?</v>
      </c>
      <c r="C648" s="2" t="s">
        <v>4753</v>
      </c>
      <c r="E648" s="2">
        <f>_xlfn.XLOOKUP(D648,统计表!D:D,统计表!L:L)</f>
        <v>0</v>
      </c>
      <c r="F648" s="2" t="s">
        <v>4754</v>
      </c>
      <c r="H648" s="2" t="e">
        <f ca="1">_xlfn.XLOOKUP(G648,统计表!D:D,统计表!M:M)</f>
        <v>#NAME?</v>
      </c>
      <c r="I648" s="2" t="s">
        <v>4755</v>
      </c>
      <c r="K648" s="2">
        <f>_xlfn.XLOOKUP(J648,统计表!D:D,统计表!P:P)</f>
        <v>0</v>
      </c>
      <c r="L648" s="2" t="s">
        <v>4756</v>
      </c>
      <c r="O648" s="2" t="s">
        <v>4760</v>
      </c>
      <c r="U648" s="2">
        <f>_xlfn.XLOOKUP(S648,统计表!D:D,统计表!V:V)</f>
        <v>0</v>
      </c>
      <c r="W648" s="2" t="str">
        <f t="shared" si="10"/>
        <v/>
      </c>
    </row>
    <row r="649" spans="1:23">
      <c r="A649" s="2" t="s">
        <v>3019</v>
      </c>
      <c r="B649" s="2" t="e">
        <f ca="1">_xlfn.XLOOKUP(A649,统计表!D:D,统计表!R:R)</f>
        <v>#NAME?</v>
      </c>
      <c r="C649" s="2" t="s">
        <v>4753</v>
      </c>
      <c r="E649" s="2">
        <f>_xlfn.XLOOKUP(D649,统计表!D:D,统计表!L:L)</f>
        <v>0</v>
      </c>
      <c r="F649" s="2" t="s">
        <v>4754</v>
      </c>
      <c r="H649" s="2" t="e">
        <f ca="1">_xlfn.XLOOKUP(G649,统计表!D:D,统计表!M:M)</f>
        <v>#NAME?</v>
      </c>
      <c r="I649" s="2" t="s">
        <v>4755</v>
      </c>
      <c r="K649" s="2">
        <f>_xlfn.XLOOKUP(J649,统计表!D:D,统计表!P:P)</f>
        <v>0</v>
      </c>
      <c r="L649" s="2" t="s">
        <v>4756</v>
      </c>
      <c r="O649" s="2" t="s">
        <v>4760</v>
      </c>
      <c r="U649" s="2">
        <f>_xlfn.XLOOKUP(S649,统计表!D:D,统计表!V:V)</f>
        <v>0</v>
      </c>
      <c r="W649" s="2" t="str">
        <f t="shared" si="10"/>
        <v/>
      </c>
    </row>
    <row r="650" spans="1:23">
      <c r="A650" s="2" t="s">
        <v>3023</v>
      </c>
      <c r="B650" s="2" t="e">
        <f ca="1">_xlfn.XLOOKUP(A650,统计表!D:D,统计表!R:R)</f>
        <v>#NAME?</v>
      </c>
      <c r="C650" s="2" t="s">
        <v>4753</v>
      </c>
      <c r="E650" s="2">
        <f>_xlfn.XLOOKUP(D650,统计表!D:D,统计表!L:L)</f>
        <v>0</v>
      </c>
      <c r="F650" s="2" t="s">
        <v>4754</v>
      </c>
      <c r="H650" s="2" t="e">
        <f ca="1">_xlfn.XLOOKUP(G650,统计表!D:D,统计表!M:M)</f>
        <v>#NAME?</v>
      </c>
      <c r="I650" s="2" t="s">
        <v>4755</v>
      </c>
      <c r="K650" s="2">
        <f>_xlfn.XLOOKUP(J650,统计表!D:D,统计表!P:P)</f>
        <v>0</v>
      </c>
      <c r="L650" s="2" t="s">
        <v>4756</v>
      </c>
      <c r="O650" s="2" t="s">
        <v>4760</v>
      </c>
      <c r="U650" s="2">
        <f>_xlfn.XLOOKUP(S650,统计表!D:D,统计表!V:V)</f>
        <v>0</v>
      </c>
      <c r="W650" s="2" t="str">
        <f t="shared" si="10"/>
        <v/>
      </c>
    </row>
    <row r="651" spans="1:23">
      <c r="A651" s="2" t="s">
        <v>3023</v>
      </c>
      <c r="B651" s="2" t="e">
        <f ca="1">_xlfn.XLOOKUP(A651,统计表!D:D,统计表!R:R)</f>
        <v>#NAME?</v>
      </c>
      <c r="C651" s="2" t="s">
        <v>4753</v>
      </c>
      <c r="E651" s="2">
        <f>_xlfn.XLOOKUP(D651,统计表!D:D,统计表!L:L)</f>
        <v>0</v>
      </c>
      <c r="F651" s="2" t="s">
        <v>4754</v>
      </c>
      <c r="H651" s="2" t="e">
        <f ca="1">_xlfn.XLOOKUP(G651,统计表!D:D,统计表!M:M)</f>
        <v>#NAME?</v>
      </c>
      <c r="I651" s="2" t="s">
        <v>4755</v>
      </c>
      <c r="K651" s="2">
        <f>_xlfn.XLOOKUP(J651,统计表!D:D,统计表!P:P)</f>
        <v>0</v>
      </c>
      <c r="L651" s="2" t="s">
        <v>4756</v>
      </c>
      <c r="O651" s="2" t="s">
        <v>4760</v>
      </c>
      <c r="U651" s="2">
        <f>_xlfn.XLOOKUP(S651,统计表!D:D,统计表!V:V)</f>
        <v>0</v>
      </c>
      <c r="W651" s="2" t="str">
        <f t="shared" si="10"/>
        <v/>
      </c>
    </row>
    <row r="652" spans="1:23">
      <c r="A652" s="2" t="s">
        <v>3027</v>
      </c>
      <c r="B652" s="2" t="e">
        <f ca="1">_xlfn.XLOOKUP(A652,统计表!D:D,统计表!R:R)</f>
        <v>#NAME?</v>
      </c>
      <c r="C652" s="2" t="s">
        <v>4753</v>
      </c>
      <c r="E652" s="2">
        <f>_xlfn.XLOOKUP(D652,统计表!D:D,统计表!L:L)</f>
        <v>0</v>
      </c>
      <c r="F652" s="2" t="s">
        <v>4754</v>
      </c>
      <c r="H652" s="2" t="e">
        <f ca="1">_xlfn.XLOOKUP(G652,统计表!D:D,统计表!M:M)</f>
        <v>#NAME?</v>
      </c>
      <c r="I652" s="2" t="s">
        <v>4755</v>
      </c>
      <c r="K652" s="2">
        <f>_xlfn.XLOOKUP(J652,统计表!D:D,统计表!P:P)</f>
        <v>0</v>
      </c>
      <c r="L652" s="2" t="s">
        <v>4756</v>
      </c>
      <c r="O652" s="2" t="s">
        <v>4760</v>
      </c>
      <c r="U652" s="2">
        <f>_xlfn.XLOOKUP(S652,统计表!D:D,统计表!V:V)</f>
        <v>0</v>
      </c>
      <c r="W652" s="2" t="str">
        <f t="shared" si="10"/>
        <v/>
      </c>
    </row>
    <row r="653" spans="1:23">
      <c r="A653" s="2" t="s">
        <v>3032</v>
      </c>
      <c r="B653" s="2" t="e">
        <f ca="1">_xlfn.XLOOKUP(A653,统计表!D:D,统计表!R:R)</f>
        <v>#NAME?</v>
      </c>
      <c r="C653" s="2" t="s">
        <v>4753</v>
      </c>
      <c r="E653" s="2">
        <f>_xlfn.XLOOKUP(D653,统计表!D:D,统计表!L:L)</f>
        <v>0</v>
      </c>
      <c r="F653" s="2" t="s">
        <v>4754</v>
      </c>
      <c r="H653" s="2" t="e">
        <f ca="1">_xlfn.XLOOKUP(G653,统计表!D:D,统计表!M:M)</f>
        <v>#NAME?</v>
      </c>
      <c r="I653" s="2" t="s">
        <v>4755</v>
      </c>
      <c r="K653" s="2">
        <f>_xlfn.XLOOKUP(J653,统计表!D:D,统计表!P:P)</f>
        <v>0</v>
      </c>
      <c r="L653" s="2" t="s">
        <v>4756</v>
      </c>
      <c r="O653" s="2" t="s">
        <v>4760</v>
      </c>
      <c r="U653" s="2">
        <f>_xlfn.XLOOKUP(S653,统计表!D:D,统计表!V:V)</f>
        <v>0</v>
      </c>
      <c r="W653" s="2" t="str">
        <f t="shared" si="10"/>
        <v/>
      </c>
    </row>
    <row r="654" spans="1:23">
      <c r="A654" s="2" t="s">
        <v>3036</v>
      </c>
      <c r="B654" s="2" t="e">
        <f ca="1">_xlfn.XLOOKUP(A654,统计表!D:D,统计表!R:R)</f>
        <v>#NAME?</v>
      </c>
      <c r="C654" s="2" t="s">
        <v>4753</v>
      </c>
      <c r="E654" s="2">
        <f>_xlfn.XLOOKUP(D654,统计表!D:D,统计表!L:L)</f>
        <v>0</v>
      </c>
      <c r="F654" s="2" t="s">
        <v>4754</v>
      </c>
      <c r="H654" s="2" t="e">
        <f ca="1">_xlfn.XLOOKUP(G654,统计表!D:D,统计表!M:M)</f>
        <v>#NAME?</v>
      </c>
      <c r="I654" s="2" t="s">
        <v>4755</v>
      </c>
      <c r="K654" s="2">
        <f>_xlfn.XLOOKUP(J654,统计表!D:D,统计表!P:P)</f>
        <v>0</v>
      </c>
      <c r="L654" s="2" t="s">
        <v>4756</v>
      </c>
      <c r="O654" s="2" t="s">
        <v>4760</v>
      </c>
      <c r="U654" s="2">
        <f>_xlfn.XLOOKUP(S654,统计表!D:D,统计表!V:V)</f>
        <v>0</v>
      </c>
      <c r="W654" s="2" t="str">
        <f t="shared" si="10"/>
        <v/>
      </c>
    </row>
    <row r="655" spans="1:23">
      <c r="A655" s="2" t="s">
        <v>3040</v>
      </c>
      <c r="B655" s="2" t="e">
        <f ca="1">_xlfn.XLOOKUP(A655,统计表!D:D,统计表!R:R)</f>
        <v>#NAME?</v>
      </c>
      <c r="C655" s="2" t="s">
        <v>4753</v>
      </c>
      <c r="E655" s="2">
        <f>_xlfn.XLOOKUP(D655,统计表!D:D,统计表!L:L)</f>
        <v>0</v>
      </c>
      <c r="F655" s="2" t="s">
        <v>4754</v>
      </c>
      <c r="H655" s="2" t="e">
        <f ca="1">_xlfn.XLOOKUP(G655,统计表!D:D,统计表!M:M)</f>
        <v>#NAME?</v>
      </c>
      <c r="I655" s="2" t="s">
        <v>4755</v>
      </c>
      <c r="K655" s="2">
        <f>_xlfn.XLOOKUP(J655,统计表!D:D,统计表!P:P)</f>
        <v>0</v>
      </c>
      <c r="L655" s="2" t="s">
        <v>4756</v>
      </c>
      <c r="O655" s="2" t="s">
        <v>4760</v>
      </c>
      <c r="U655" s="2">
        <f>_xlfn.XLOOKUP(S655,统计表!D:D,统计表!V:V)</f>
        <v>0</v>
      </c>
      <c r="W655" s="2" t="str">
        <f t="shared" si="10"/>
        <v/>
      </c>
    </row>
    <row r="656" spans="1:23">
      <c r="A656" s="2" t="s">
        <v>3040</v>
      </c>
      <c r="B656" s="2" t="e">
        <f ca="1">_xlfn.XLOOKUP(A656,统计表!D:D,统计表!R:R)</f>
        <v>#NAME?</v>
      </c>
      <c r="C656" s="2" t="s">
        <v>4753</v>
      </c>
      <c r="E656" s="2">
        <f>_xlfn.XLOOKUP(D656,统计表!D:D,统计表!L:L)</f>
        <v>0</v>
      </c>
      <c r="F656" s="2" t="s">
        <v>4754</v>
      </c>
      <c r="H656" s="2" t="e">
        <f ca="1">_xlfn.XLOOKUP(G656,统计表!D:D,统计表!M:M)</f>
        <v>#NAME?</v>
      </c>
      <c r="I656" s="2" t="s">
        <v>4755</v>
      </c>
      <c r="K656" s="2">
        <f>_xlfn.XLOOKUP(J656,统计表!D:D,统计表!P:P)</f>
        <v>0</v>
      </c>
      <c r="L656" s="2" t="s">
        <v>4756</v>
      </c>
      <c r="O656" s="2" t="s">
        <v>4760</v>
      </c>
      <c r="U656" s="2">
        <f>_xlfn.XLOOKUP(S656,统计表!D:D,统计表!V:V)</f>
        <v>0</v>
      </c>
      <c r="W656" s="2" t="str">
        <f t="shared" si="10"/>
        <v/>
      </c>
    </row>
    <row r="657" spans="1:23">
      <c r="A657" s="2" t="s">
        <v>3045</v>
      </c>
      <c r="B657" s="2" t="e">
        <f ca="1">_xlfn.XLOOKUP(A657,统计表!D:D,统计表!R:R)</f>
        <v>#NAME?</v>
      </c>
      <c r="C657" s="2" t="s">
        <v>4753</v>
      </c>
      <c r="E657" s="2">
        <f>_xlfn.XLOOKUP(D657,统计表!D:D,统计表!L:L)</f>
        <v>0</v>
      </c>
      <c r="F657" s="2" t="s">
        <v>4754</v>
      </c>
      <c r="H657" s="2" t="e">
        <f ca="1">_xlfn.XLOOKUP(G657,统计表!D:D,统计表!M:M)</f>
        <v>#NAME?</v>
      </c>
      <c r="I657" s="2" t="s">
        <v>4755</v>
      </c>
      <c r="K657" s="2">
        <f>_xlfn.XLOOKUP(J657,统计表!D:D,统计表!P:P)</f>
        <v>0</v>
      </c>
      <c r="L657" s="2" t="s">
        <v>4756</v>
      </c>
      <c r="O657" s="2" t="s">
        <v>4760</v>
      </c>
      <c r="U657" s="2">
        <f>_xlfn.XLOOKUP(S657,统计表!D:D,统计表!V:V)</f>
        <v>0</v>
      </c>
      <c r="W657" s="2" t="str">
        <f t="shared" si="10"/>
        <v/>
      </c>
    </row>
    <row r="658" spans="1:23">
      <c r="A658" s="2" t="s">
        <v>3045</v>
      </c>
      <c r="B658" s="2" t="e">
        <f ca="1">_xlfn.XLOOKUP(A658,统计表!D:D,统计表!R:R)</f>
        <v>#NAME?</v>
      </c>
      <c r="C658" s="2" t="s">
        <v>4753</v>
      </c>
      <c r="E658" s="2">
        <f>_xlfn.XLOOKUP(D658,统计表!D:D,统计表!L:L)</f>
        <v>0</v>
      </c>
      <c r="F658" s="2" t="s">
        <v>4754</v>
      </c>
      <c r="H658" s="2" t="e">
        <f ca="1">_xlfn.XLOOKUP(G658,统计表!D:D,统计表!M:M)</f>
        <v>#NAME?</v>
      </c>
      <c r="I658" s="2" t="s">
        <v>4755</v>
      </c>
      <c r="K658" s="2">
        <f>_xlfn.XLOOKUP(J658,统计表!D:D,统计表!P:P)</f>
        <v>0</v>
      </c>
      <c r="L658" s="2" t="s">
        <v>4756</v>
      </c>
      <c r="O658" s="2" t="s">
        <v>4760</v>
      </c>
      <c r="U658" s="2">
        <f>_xlfn.XLOOKUP(S658,统计表!D:D,统计表!V:V)</f>
        <v>0</v>
      </c>
      <c r="W658" s="2" t="str">
        <f t="shared" si="10"/>
        <v/>
      </c>
    </row>
    <row r="659" spans="1:23">
      <c r="A659" s="2" t="s">
        <v>3050</v>
      </c>
      <c r="B659" s="2" t="e">
        <f ca="1">_xlfn.XLOOKUP(A659,统计表!D:D,统计表!R:R)</f>
        <v>#NAME?</v>
      </c>
      <c r="C659" s="2" t="s">
        <v>4753</v>
      </c>
      <c r="E659" s="2">
        <f>_xlfn.XLOOKUP(D659,统计表!D:D,统计表!L:L)</f>
        <v>0</v>
      </c>
      <c r="F659" s="2" t="s">
        <v>4754</v>
      </c>
      <c r="H659" s="2" t="e">
        <f ca="1">_xlfn.XLOOKUP(G659,统计表!D:D,统计表!M:M)</f>
        <v>#NAME?</v>
      </c>
      <c r="I659" s="2" t="s">
        <v>4755</v>
      </c>
      <c r="K659" s="2">
        <f>_xlfn.XLOOKUP(J659,统计表!D:D,统计表!P:P)</f>
        <v>0</v>
      </c>
      <c r="L659" s="2" t="s">
        <v>4756</v>
      </c>
      <c r="O659" s="2" t="s">
        <v>4760</v>
      </c>
      <c r="U659" s="2">
        <f>_xlfn.XLOOKUP(S659,统计表!D:D,统计表!V:V)</f>
        <v>0</v>
      </c>
      <c r="W659" s="2" t="str">
        <f t="shared" si="10"/>
        <v/>
      </c>
    </row>
    <row r="660" spans="1:23">
      <c r="A660" s="2" t="s">
        <v>3054</v>
      </c>
      <c r="B660" s="2" t="e">
        <f ca="1">_xlfn.XLOOKUP(A660,统计表!D:D,统计表!R:R)</f>
        <v>#NAME?</v>
      </c>
      <c r="C660" s="2" t="s">
        <v>4753</v>
      </c>
      <c r="E660" s="2">
        <f>_xlfn.XLOOKUP(D660,统计表!D:D,统计表!L:L)</f>
        <v>0</v>
      </c>
      <c r="F660" s="2" t="s">
        <v>4754</v>
      </c>
      <c r="H660" s="2" t="e">
        <f ca="1">_xlfn.XLOOKUP(G660,统计表!D:D,统计表!M:M)</f>
        <v>#NAME?</v>
      </c>
      <c r="I660" s="2" t="s">
        <v>4755</v>
      </c>
      <c r="K660" s="2">
        <f>_xlfn.XLOOKUP(J660,统计表!D:D,统计表!P:P)</f>
        <v>0</v>
      </c>
      <c r="L660" s="2" t="s">
        <v>4756</v>
      </c>
      <c r="O660" s="2" t="s">
        <v>4760</v>
      </c>
      <c r="U660" s="2">
        <f>_xlfn.XLOOKUP(S660,统计表!D:D,统计表!V:V)</f>
        <v>0</v>
      </c>
      <c r="W660" s="2" t="str">
        <f t="shared" si="10"/>
        <v/>
      </c>
    </row>
    <row r="661" spans="1:23">
      <c r="A661" s="2" t="s">
        <v>3054</v>
      </c>
      <c r="B661" s="2" t="e">
        <f ca="1">_xlfn.XLOOKUP(A661,统计表!D:D,统计表!R:R)</f>
        <v>#NAME?</v>
      </c>
      <c r="C661" s="2" t="s">
        <v>4753</v>
      </c>
      <c r="E661" s="2">
        <f>_xlfn.XLOOKUP(D661,统计表!D:D,统计表!L:L)</f>
        <v>0</v>
      </c>
      <c r="F661" s="2" t="s">
        <v>4754</v>
      </c>
      <c r="H661" s="2" t="e">
        <f ca="1">_xlfn.XLOOKUP(G661,统计表!D:D,统计表!M:M)</f>
        <v>#NAME?</v>
      </c>
      <c r="I661" s="2" t="s">
        <v>4755</v>
      </c>
      <c r="K661" s="2">
        <f>_xlfn.XLOOKUP(J661,统计表!D:D,统计表!P:P)</f>
        <v>0</v>
      </c>
      <c r="L661" s="2" t="s">
        <v>4756</v>
      </c>
      <c r="O661" s="2" t="s">
        <v>4760</v>
      </c>
      <c r="U661" s="2">
        <f>_xlfn.XLOOKUP(S661,统计表!D:D,统计表!V:V)</f>
        <v>0</v>
      </c>
      <c r="W661" s="2" t="str">
        <f t="shared" si="10"/>
        <v/>
      </c>
    </row>
    <row r="662" spans="1:23">
      <c r="A662" s="2" t="s">
        <v>3058</v>
      </c>
      <c r="B662" s="2" t="e">
        <f ca="1">_xlfn.XLOOKUP(A662,统计表!D:D,统计表!R:R)</f>
        <v>#NAME?</v>
      </c>
      <c r="C662" s="2" t="s">
        <v>4753</v>
      </c>
      <c r="E662" s="2">
        <f>_xlfn.XLOOKUP(D662,统计表!D:D,统计表!L:L)</f>
        <v>0</v>
      </c>
      <c r="F662" s="2" t="s">
        <v>4754</v>
      </c>
      <c r="H662" s="2" t="e">
        <f ca="1">_xlfn.XLOOKUP(G662,统计表!D:D,统计表!M:M)</f>
        <v>#NAME?</v>
      </c>
      <c r="I662" s="2" t="s">
        <v>4755</v>
      </c>
      <c r="K662" s="2">
        <f>_xlfn.XLOOKUP(J662,统计表!D:D,统计表!P:P)</f>
        <v>0</v>
      </c>
      <c r="L662" s="2" t="s">
        <v>4756</v>
      </c>
      <c r="O662" s="2" t="s">
        <v>4760</v>
      </c>
      <c r="U662" s="2">
        <f>_xlfn.XLOOKUP(S662,统计表!D:D,统计表!V:V)</f>
        <v>0</v>
      </c>
      <c r="W662" s="2" t="str">
        <f t="shared" si="10"/>
        <v/>
      </c>
    </row>
    <row r="663" spans="1:23">
      <c r="A663" s="2" t="s">
        <v>3063</v>
      </c>
      <c r="B663" s="2" t="e">
        <f ca="1">_xlfn.XLOOKUP(A663,统计表!D:D,统计表!R:R)</f>
        <v>#NAME?</v>
      </c>
      <c r="C663" s="2" t="s">
        <v>4753</v>
      </c>
      <c r="E663" s="2">
        <f>_xlfn.XLOOKUP(D663,统计表!D:D,统计表!L:L)</f>
        <v>0</v>
      </c>
      <c r="F663" s="2" t="s">
        <v>4754</v>
      </c>
      <c r="H663" s="2" t="e">
        <f ca="1">_xlfn.XLOOKUP(G663,统计表!D:D,统计表!M:M)</f>
        <v>#NAME?</v>
      </c>
      <c r="I663" s="2" t="s">
        <v>4755</v>
      </c>
      <c r="K663" s="2">
        <f>_xlfn.XLOOKUP(J663,统计表!D:D,统计表!P:P)</f>
        <v>0</v>
      </c>
      <c r="L663" s="2" t="s">
        <v>4756</v>
      </c>
      <c r="O663" s="2" t="s">
        <v>4760</v>
      </c>
      <c r="U663" s="2">
        <f>_xlfn.XLOOKUP(S663,统计表!D:D,统计表!V:V)</f>
        <v>0</v>
      </c>
      <c r="W663" s="2" t="str">
        <f t="shared" si="10"/>
        <v/>
      </c>
    </row>
    <row r="664" spans="1:23">
      <c r="A664" s="2" t="s">
        <v>3063</v>
      </c>
      <c r="B664" s="2" t="e">
        <f ca="1">_xlfn.XLOOKUP(A664,统计表!D:D,统计表!R:R)</f>
        <v>#NAME?</v>
      </c>
      <c r="C664" s="2" t="s">
        <v>4753</v>
      </c>
      <c r="E664" s="2">
        <f>_xlfn.XLOOKUP(D664,统计表!D:D,统计表!L:L)</f>
        <v>0</v>
      </c>
      <c r="F664" s="2" t="s">
        <v>4754</v>
      </c>
      <c r="H664" s="2" t="e">
        <f ca="1">_xlfn.XLOOKUP(G664,统计表!D:D,统计表!M:M)</f>
        <v>#NAME?</v>
      </c>
      <c r="I664" s="2" t="s">
        <v>4755</v>
      </c>
      <c r="K664" s="2">
        <f>_xlfn.XLOOKUP(J664,统计表!D:D,统计表!P:P)</f>
        <v>0</v>
      </c>
      <c r="L664" s="2" t="s">
        <v>4756</v>
      </c>
      <c r="O664" s="2" t="s">
        <v>4760</v>
      </c>
      <c r="U664" s="2">
        <f>_xlfn.XLOOKUP(S664,统计表!D:D,统计表!V:V)</f>
        <v>0</v>
      </c>
      <c r="W664" s="2" t="str">
        <f t="shared" si="10"/>
        <v/>
      </c>
    </row>
    <row r="665" spans="1:23">
      <c r="A665" s="2" t="s">
        <v>3067</v>
      </c>
      <c r="B665" s="2" t="e">
        <f ca="1">_xlfn.XLOOKUP(A665,统计表!D:D,统计表!R:R)</f>
        <v>#NAME?</v>
      </c>
      <c r="C665" s="2" t="s">
        <v>4753</v>
      </c>
      <c r="E665" s="2">
        <f>_xlfn.XLOOKUP(D665,统计表!D:D,统计表!L:L)</f>
        <v>0</v>
      </c>
      <c r="F665" s="2" t="s">
        <v>4754</v>
      </c>
      <c r="H665" s="2" t="e">
        <f ca="1">_xlfn.XLOOKUP(G665,统计表!D:D,统计表!M:M)</f>
        <v>#NAME?</v>
      </c>
      <c r="I665" s="2" t="s">
        <v>4755</v>
      </c>
      <c r="K665" s="2">
        <f>_xlfn.XLOOKUP(J665,统计表!D:D,统计表!P:P)</f>
        <v>0</v>
      </c>
      <c r="L665" s="2" t="s">
        <v>4756</v>
      </c>
      <c r="O665" s="2" t="s">
        <v>4760</v>
      </c>
      <c r="U665" s="2">
        <f>_xlfn.XLOOKUP(S665,统计表!D:D,统计表!V:V)</f>
        <v>0</v>
      </c>
      <c r="W665" s="2" t="str">
        <f t="shared" si="10"/>
        <v/>
      </c>
    </row>
    <row r="666" spans="1:23">
      <c r="A666" s="2" t="s">
        <v>3067</v>
      </c>
      <c r="B666" s="2" t="e">
        <f ca="1">_xlfn.XLOOKUP(A666,统计表!D:D,统计表!R:R)</f>
        <v>#NAME?</v>
      </c>
      <c r="C666" s="2" t="s">
        <v>4753</v>
      </c>
      <c r="E666" s="2">
        <f>_xlfn.XLOOKUP(D666,统计表!D:D,统计表!L:L)</f>
        <v>0</v>
      </c>
      <c r="F666" s="2" t="s">
        <v>4754</v>
      </c>
      <c r="H666" s="2" t="e">
        <f ca="1">_xlfn.XLOOKUP(G666,统计表!D:D,统计表!M:M)</f>
        <v>#NAME?</v>
      </c>
      <c r="I666" s="2" t="s">
        <v>4755</v>
      </c>
      <c r="K666" s="2">
        <f>_xlfn.XLOOKUP(J666,统计表!D:D,统计表!P:P)</f>
        <v>0</v>
      </c>
      <c r="L666" s="2" t="s">
        <v>4756</v>
      </c>
      <c r="O666" s="2" t="s">
        <v>4760</v>
      </c>
      <c r="U666" s="2">
        <f>_xlfn.XLOOKUP(S666,统计表!D:D,统计表!V:V)</f>
        <v>0</v>
      </c>
      <c r="W666" s="2" t="str">
        <f t="shared" si="10"/>
        <v/>
      </c>
    </row>
    <row r="667" spans="1:23">
      <c r="A667" s="2" t="s">
        <v>3075</v>
      </c>
      <c r="B667" s="2" t="e">
        <f ca="1">_xlfn.XLOOKUP(A667,统计表!D:D,统计表!R:R)</f>
        <v>#NAME?</v>
      </c>
      <c r="C667" s="2" t="s">
        <v>4753</v>
      </c>
      <c r="E667" s="2">
        <f>_xlfn.XLOOKUP(D667,统计表!D:D,统计表!L:L)</f>
        <v>0</v>
      </c>
      <c r="F667" s="2" t="s">
        <v>4754</v>
      </c>
      <c r="H667" s="2" t="e">
        <f ca="1">_xlfn.XLOOKUP(G667,统计表!D:D,统计表!M:M)</f>
        <v>#NAME?</v>
      </c>
      <c r="I667" s="2" t="s">
        <v>4755</v>
      </c>
      <c r="K667" s="2">
        <f>_xlfn.XLOOKUP(J667,统计表!D:D,统计表!P:P)</f>
        <v>0</v>
      </c>
      <c r="L667" s="2" t="s">
        <v>4756</v>
      </c>
      <c r="O667" s="2" t="s">
        <v>4760</v>
      </c>
      <c r="U667" s="2">
        <f>_xlfn.XLOOKUP(S667,统计表!D:D,统计表!V:V)</f>
        <v>0</v>
      </c>
      <c r="W667" s="2" t="str">
        <f t="shared" si="10"/>
        <v/>
      </c>
    </row>
    <row r="668" spans="1:23">
      <c r="A668" s="2" t="s">
        <v>3079</v>
      </c>
      <c r="B668" s="2" t="e">
        <f ca="1">_xlfn.XLOOKUP(A668,统计表!D:D,统计表!R:R)</f>
        <v>#NAME?</v>
      </c>
      <c r="C668" s="2" t="s">
        <v>4753</v>
      </c>
      <c r="E668" s="2">
        <f>_xlfn.XLOOKUP(D668,统计表!D:D,统计表!L:L)</f>
        <v>0</v>
      </c>
      <c r="F668" s="2" t="s">
        <v>4754</v>
      </c>
      <c r="H668" s="2" t="e">
        <f ca="1">_xlfn.XLOOKUP(G668,统计表!D:D,统计表!M:M)</f>
        <v>#NAME?</v>
      </c>
      <c r="I668" s="2" t="s">
        <v>4755</v>
      </c>
      <c r="K668" s="2">
        <f>_xlfn.XLOOKUP(J668,统计表!D:D,统计表!P:P)</f>
        <v>0</v>
      </c>
      <c r="L668" s="2" t="s">
        <v>4756</v>
      </c>
      <c r="O668" s="2" t="s">
        <v>4760</v>
      </c>
      <c r="U668" s="2">
        <f>_xlfn.XLOOKUP(S668,统计表!D:D,统计表!V:V)</f>
        <v>0</v>
      </c>
      <c r="W668" s="2" t="str">
        <f t="shared" si="10"/>
        <v/>
      </c>
    </row>
    <row r="669" spans="1:23">
      <c r="A669" s="2" t="s">
        <v>3079</v>
      </c>
      <c r="B669" s="2" t="e">
        <f ca="1">_xlfn.XLOOKUP(A669,统计表!D:D,统计表!R:R)</f>
        <v>#NAME?</v>
      </c>
      <c r="C669" s="2" t="s">
        <v>4753</v>
      </c>
      <c r="E669" s="2">
        <f>_xlfn.XLOOKUP(D669,统计表!D:D,统计表!L:L)</f>
        <v>0</v>
      </c>
      <c r="F669" s="2" t="s">
        <v>4754</v>
      </c>
      <c r="H669" s="2" t="e">
        <f ca="1">_xlfn.XLOOKUP(G669,统计表!D:D,统计表!M:M)</f>
        <v>#NAME?</v>
      </c>
      <c r="I669" s="2" t="s">
        <v>4755</v>
      </c>
      <c r="K669" s="2">
        <f>_xlfn.XLOOKUP(J669,统计表!D:D,统计表!P:P)</f>
        <v>0</v>
      </c>
      <c r="L669" s="2" t="s">
        <v>4756</v>
      </c>
      <c r="O669" s="2" t="s">
        <v>4760</v>
      </c>
      <c r="U669" s="2">
        <f>_xlfn.XLOOKUP(S669,统计表!D:D,统计表!V:V)</f>
        <v>0</v>
      </c>
      <c r="W669" s="2" t="str">
        <f t="shared" si="10"/>
        <v/>
      </c>
    </row>
    <row r="670" spans="1:23">
      <c r="A670" s="2" t="s">
        <v>3083</v>
      </c>
      <c r="B670" s="2" t="e">
        <f ca="1">_xlfn.XLOOKUP(A670,统计表!D:D,统计表!R:R)</f>
        <v>#NAME?</v>
      </c>
      <c r="C670" s="2" t="s">
        <v>4753</v>
      </c>
      <c r="E670" s="2">
        <f>_xlfn.XLOOKUP(D670,统计表!D:D,统计表!L:L)</f>
        <v>0</v>
      </c>
      <c r="F670" s="2" t="s">
        <v>4754</v>
      </c>
      <c r="H670" s="2" t="e">
        <f ca="1">_xlfn.XLOOKUP(G670,统计表!D:D,统计表!M:M)</f>
        <v>#NAME?</v>
      </c>
      <c r="I670" s="2" t="s">
        <v>4755</v>
      </c>
      <c r="K670" s="2">
        <f>_xlfn.XLOOKUP(J670,统计表!D:D,统计表!P:P)</f>
        <v>0</v>
      </c>
      <c r="L670" s="2" t="s">
        <v>4756</v>
      </c>
      <c r="O670" s="2" t="s">
        <v>4760</v>
      </c>
      <c r="U670" s="2">
        <f>_xlfn.XLOOKUP(S670,统计表!D:D,统计表!V:V)</f>
        <v>0</v>
      </c>
      <c r="W670" s="2" t="str">
        <f t="shared" si="10"/>
        <v/>
      </c>
    </row>
    <row r="671" spans="1:23">
      <c r="A671" s="2" t="s">
        <v>3083</v>
      </c>
      <c r="B671" s="2" t="e">
        <f ca="1">_xlfn.XLOOKUP(A671,统计表!D:D,统计表!R:R)</f>
        <v>#NAME?</v>
      </c>
      <c r="C671" s="2" t="s">
        <v>4753</v>
      </c>
      <c r="E671" s="2">
        <f>_xlfn.XLOOKUP(D671,统计表!D:D,统计表!L:L)</f>
        <v>0</v>
      </c>
      <c r="F671" s="2" t="s">
        <v>4754</v>
      </c>
      <c r="H671" s="2" t="e">
        <f ca="1">_xlfn.XLOOKUP(G671,统计表!D:D,统计表!M:M)</f>
        <v>#NAME?</v>
      </c>
      <c r="I671" s="2" t="s">
        <v>4755</v>
      </c>
      <c r="K671" s="2">
        <f>_xlfn.XLOOKUP(J671,统计表!D:D,统计表!P:P)</f>
        <v>0</v>
      </c>
      <c r="L671" s="2" t="s">
        <v>4756</v>
      </c>
      <c r="O671" s="2" t="s">
        <v>4760</v>
      </c>
      <c r="U671" s="2">
        <f>_xlfn.XLOOKUP(S671,统计表!D:D,统计表!V:V)</f>
        <v>0</v>
      </c>
      <c r="W671" s="2" t="str">
        <f t="shared" si="10"/>
        <v/>
      </c>
    </row>
    <row r="672" spans="1:23">
      <c r="A672" s="2" t="s">
        <v>3091</v>
      </c>
      <c r="B672" s="2" t="e">
        <f ca="1">_xlfn.XLOOKUP(A672,统计表!D:D,统计表!R:R)</f>
        <v>#NAME?</v>
      </c>
      <c r="C672" s="2" t="s">
        <v>4753</v>
      </c>
      <c r="E672" s="2">
        <f>_xlfn.XLOOKUP(D672,统计表!D:D,统计表!L:L)</f>
        <v>0</v>
      </c>
      <c r="F672" s="2" t="s">
        <v>4754</v>
      </c>
      <c r="H672" s="2" t="e">
        <f ca="1">_xlfn.XLOOKUP(G672,统计表!D:D,统计表!M:M)</f>
        <v>#NAME?</v>
      </c>
      <c r="I672" s="2" t="s">
        <v>4755</v>
      </c>
      <c r="K672" s="2">
        <f>_xlfn.XLOOKUP(J672,统计表!D:D,统计表!P:P)</f>
        <v>0</v>
      </c>
      <c r="L672" s="2" t="s">
        <v>4756</v>
      </c>
      <c r="O672" s="2" t="s">
        <v>4760</v>
      </c>
      <c r="U672" s="2">
        <f>_xlfn.XLOOKUP(S672,统计表!D:D,统计表!V:V)</f>
        <v>0</v>
      </c>
      <c r="W672" s="2" t="str">
        <f t="shared" si="10"/>
        <v/>
      </c>
    </row>
    <row r="673" spans="1:23">
      <c r="A673" s="2" t="s">
        <v>3091</v>
      </c>
      <c r="B673" s="2" t="e">
        <f ca="1">_xlfn.XLOOKUP(A673,统计表!D:D,统计表!R:R)</f>
        <v>#NAME?</v>
      </c>
      <c r="C673" s="2" t="s">
        <v>4753</v>
      </c>
      <c r="E673" s="2">
        <f>_xlfn.XLOOKUP(D673,统计表!D:D,统计表!L:L)</f>
        <v>0</v>
      </c>
      <c r="F673" s="2" t="s">
        <v>4754</v>
      </c>
      <c r="H673" s="2" t="e">
        <f ca="1">_xlfn.XLOOKUP(G673,统计表!D:D,统计表!M:M)</f>
        <v>#NAME?</v>
      </c>
      <c r="I673" s="2" t="s">
        <v>4755</v>
      </c>
      <c r="K673" s="2">
        <f>_xlfn.XLOOKUP(J673,统计表!D:D,统计表!P:P)</f>
        <v>0</v>
      </c>
      <c r="L673" s="2" t="s">
        <v>4756</v>
      </c>
      <c r="O673" s="2" t="s">
        <v>4760</v>
      </c>
      <c r="U673" s="2">
        <f>_xlfn.XLOOKUP(S673,统计表!D:D,统计表!V:V)</f>
        <v>0</v>
      </c>
      <c r="W673" s="2" t="str">
        <f t="shared" si="10"/>
        <v/>
      </c>
    </row>
    <row r="674" spans="1:23">
      <c r="A674" s="2" t="s">
        <v>3095</v>
      </c>
      <c r="B674" s="2" t="e">
        <f ca="1">_xlfn.XLOOKUP(A674,统计表!D:D,统计表!R:R)</f>
        <v>#NAME?</v>
      </c>
      <c r="C674" s="2" t="s">
        <v>4753</v>
      </c>
      <c r="E674" s="2">
        <f>_xlfn.XLOOKUP(D674,统计表!D:D,统计表!L:L)</f>
        <v>0</v>
      </c>
      <c r="F674" s="2" t="s">
        <v>4754</v>
      </c>
      <c r="H674" s="2" t="e">
        <f ca="1">_xlfn.XLOOKUP(G674,统计表!D:D,统计表!M:M)</f>
        <v>#NAME?</v>
      </c>
      <c r="I674" s="2" t="s">
        <v>4755</v>
      </c>
      <c r="K674" s="2">
        <f>_xlfn.XLOOKUP(J674,统计表!D:D,统计表!P:P)</f>
        <v>0</v>
      </c>
      <c r="L674" s="2" t="s">
        <v>4756</v>
      </c>
      <c r="O674" s="2" t="s">
        <v>4760</v>
      </c>
      <c r="U674" s="2">
        <f>_xlfn.XLOOKUP(S674,统计表!D:D,统计表!V:V)</f>
        <v>0</v>
      </c>
      <c r="W674" s="2" t="str">
        <f t="shared" si="10"/>
        <v/>
      </c>
    </row>
    <row r="675" spans="1:23">
      <c r="A675" s="2" t="s">
        <v>3099</v>
      </c>
      <c r="B675" s="2" t="e">
        <f ca="1">_xlfn.XLOOKUP(A675,统计表!D:D,统计表!R:R)</f>
        <v>#NAME?</v>
      </c>
      <c r="C675" s="2" t="s">
        <v>4753</v>
      </c>
      <c r="E675" s="2">
        <f>_xlfn.XLOOKUP(D675,统计表!D:D,统计表!L:L)</f>
        <v>0</v>
      </c>
      <c r="F675" s="2" t="s">
        <v>4754</v>
      </c>
      <c r="H675" s="2" t="e">
        <f ca="1">_xlfn.XLOOKUP(G675,统计表!D:D,统计表!M:M)</f>
        <v>#NAME?</v>
      </c>
      <c r="I675" s="2" t="s">
        <v>4755</v>
      </c>
      <c r="K675" s="2">
        <f>_xlfn.XLOOKUP(J675,统计表!D:D,统计表!P:P)</f>
        <v>0</v>
      </c>
      <c r="L675" s="2" t="s">
        <v>4756</v>
      </c>
      <c r="O675" s="2" t="s">
        <v>4760</v>
      </c>
      <c r="U675" s="2">
        <f>_xlfn.XLOOKUP(S675,统计表!D:D,统计表!V:V)</f>
        <v>0</v>
      </c>
      <c r="W675" s="2" t="str">
        <f t="shared" si="10"/>
        <v/>
      </c>
    </row>
    <row r="676" spans="1:23">
      <c r="A676" s="2" t="s">
        <v>3099</v>
      </c>
      <c r="B676" s="2" t="e">
        <f ca="1">_xlfn.XLOOKUP(A676,统计表!D:D,统计表!R:R)</f>
        <v>#NAME?</v>
      </c>
      <c r="C676" s="2" t="s">
        <v>4753</v>
      </c>
      <c r="E676" s="2">
        <f>_xlfn.XLOOKUP(D676,统计表!D:D,统计表!L:L)</f>
        <v>0</v>
      </c>
      <c r="F676" s="2" t="s">
        <v>4754</v>
      </c>
      <c r="H676" s="2" t="e">
        <f ca="1">_xlfn.XLOOKUP(G676,统计表!D:D,统计表!M:M)</f>
        <v>#NAME?</v>
      </c>
      <c r="I676" s="2" t="s">
        <v>4755</v>
      </c>
      <c r="K676" s="2">
        <f>_xlfn.XLOOKUP(J676,统计表!D:D,统计表!P:P)</f>
        <v>0</v>
      </c>
      <c r="L676" s="2" t="s">
        <v>4756</v>
      </c>
      <c r="O676" s="2" t="s">
        <v>4760</v>
      </c>
      <c r="U676" s="2">
        <f>_xlfn.XLOOKUP(S676,统计表!D:D,统计表!V:V)</f>
        <v>0</v>
      </c>
      <c r="W676" s="2" t="str">
        <f t="shared" si="10"/>
        <v/>
      </c>
    </row>
    <row r="677" spans="1:23">
      <c r="A677" s="2" t="s">
        <v>3107</v>
      </c>
      <c r="B677" s="2" t="e">
        <f ca="1">_xlfn.XLOOKUP(A677,统计表!D:D,统计表!R:R)</f>
        <v>#NAME?</v>
      </c>
      <c r="C677" s="2" t="s">
        <v>4753</v>
      </c>
      <c r="E677" s="2">
        <f>_xlfn.XLOOKUP(D677,统计表!D:D,统计表!L:L)</f>
        <v>0</v>
      </c>
      <c r="F677" s="2" t="s">
        <v>4754</v>
      </c>
      <c r="H677" s="2" t="e">
        <f ca="1">_xlfn.XLOOKUP(G677,统计表!D:D,统计表!M:M)</f>
        <v>#NAME?</v>
      </c>
      <c r="I677" s="2" t="s">
        <v>4755</v>
      </c>
      <c r="K677" s="2">
        <f>_xlfn.XLOOKUP(J677,统计表!D:D,统计表!P:P)</f>
        <v>0</v>
      </c>
      <c r="L677" s="2" t="s">
        <v>4756</v>
      </c>
      <c r="O677" s="2" t="s">
        <v>4760</v>
      </c>
      <c r="U677" s="2">
        <f>_xlfn.XLOOKUP(S677,统计表!D:D,统计表!V:V)</f>
        <v>0</v>
      </c>
      <c r="W677" s="2" t="str">
        <f t="shared" si="10"/>
        <v/>
      </c>
    </row>
    <row r="678" spans="1:23">
      <c r="A678" s="2" t="s">
        <v>3111</v>
      </c>
      <c r="B678" s="2" t="e">
        <f ca="1">_xlfn.XLOOKUP(A678,统计表!D:D,统计表!R:R)</f>
        <v>#NAME?</v>
      </c>
      <c r="C678" s="2" t="s">
        <v>4753</v>
      </c>
      <c r="E678" s="2">
        <f>_xlfn.XLOOKUP(D678,统计表!D:D,统计表!L:L)</f>
        <v>0</v>
      </c>
      <c r="F678" s="2" t="s">
        <v>4754</v>
      </c>
      <c r="H678" s="2" t="e">
        <f ca="1">_xlfn.XLOOKUP(G678,统计表!D:D,统计表!M:M)</f>
        <v>#NAME?</v>
      </c>
      <c r="I678" s="2" t="s">
        <v>4755</v>
      </c>
      <c r="K678" s="2">
        <f>_xlfn.XLOOKUP(J678,统计表!D:D,统计表!P:P)</f>
        <v>0</v>
      </c>
      <c r="L678" s="2" t="s">
        <v>4756</v>
      </c>
      <c r="O678" s="2" t="s">
        <v>4760</v>
      </c>
      <c r="U678" s="2">
        <f>_xlfn.XLOOKUP(S678,统计表!D:D,统计表!V:V)</f>
        <v>0</v>
      </c>
      <c r="W678" s="2" t="str">
        <f t="shared" si="10"/>
        <v/>
      </c>
    </row>
    <row r="679" spans="1:23">
      <c r="A679" s="2" t="s">
        <v>3111</v>
      </c>
      <c r="B679" s="2" t="e">
        <f ca="1">_xlfn.XLOOKUP(A679,统计表!D:D,统计表!R:R)</f>
        <v>#NAME?</v>
      </c>
      <c r="C679" s="2" t="s">
        <v>4753</v>
      </c>
      <c r="E679" s="2">
        <f>_xlfn.XLOOKUP(D679,统计表!D:D,统计表!L:L)</f>
        <v>0</v>
      </c>
      <c r="F679" s="2" t="s">
        <v>4754</v>
      </c>
      <c r="H679" s="2" t="e">
        <f ca="1">_xlfn.XLOOKUP(G679,统计表!D:D,统计表!M:M)</f>
        <v>#NAME?</v>
      </c>
      <c r="I679" s="2" t="s">
        <v>4755</v>
      </c>
      <c r="K679" s="2">
        <f>_xlfn.XLOOKUP(J679,统计表!D:D,统计表!P:P)</f>
        <v>0</v>
      </c>
      <c r="L679" s="2" t="s">
        <v>4756</v>
      </c>
      <c r="O679" s="2" t="s">
        <v>4760</v>
      </c>
      <c r="U679" s="2">
        <f>_xlfn.XLOOKUP(S679,统计表!D:D,统计表!V:V)</f>
        <v>0</v>
      </c>
      <c r="W679" s="2" t="str">
        <f t="shared" si="10"/>
        <v/>
      </c>
    </row>
    <row r="680" spans="1:23">
      <c r="A680" s="2" t="s">
        <v>3116</v>
      </c>
      <c r="B680" s="2" t="e">
        <f ca="1">_xlfn.XLOOKUP(A680,统计表!D:D,统计表!R:R)</f>
        <v>#NAME?</v>
      </c>
      <c r="C680" s="2" t="s">
        <v>4753</v>
      </c>
      <c r="E680" s="2">
        <f>_xlfn.XLOOKUP(D680,统计表!D:D,统计表!L:L)</f>
        <v>0</v>
      </c>
      <c r="F680" s="2" t="s">
        <v>4754</v>
      </c>
      <c r="H680" s="2" t="e">
        <f ca="1">_xlfn.XLOOKUP(G680,统计表!D:D,统计表!M:M)</f>
        <v>#NAME?</v>
      </c>
      <c r="I680" s="2" t="s">
        <v>4755</v>
      </c>
      <c r="K680" s="2">
        <f>_xlfn.XLOOKUP(J680,统计表!D:D,统计表!P:P)</f>
        <v>0</v>
      </c>
      <c r="L680" s="2" t="s">
        <v>4756</v>
      </c>
      <c r="O680" s="2" t="s">
        <v>4760</v>
      </c>
      <c r="U680" s="2">
        <f>_xlfn.XLOOKUP(S680,统计表!D:D,统计表!V:V)</f>
        <v>0</v>
      </c>
      <c r="W680" s="2" t="str">
        <f t="shared" si="10"/>
        <v/>
      </c>
    </row>
    <row r="681" spans="1:23">
      <c r="A681" s="2" t="s">
        <v>3124</v>
      </c>
      <c r="B681" s="2" t="e">
        <f ca="1">_xlfn.XLOOKUP(A681,统计表!D:D,统计表!R:R)</f>
        <v>#NAME?</v>
      </c>
      <c r="C681" s="2" t="s">
        <v>4753</v>
      </c>
      <c r="E681" s="2">
        <f>_xlfn.XLOOKUP(D681,统计表!D:D,统计表!L:L)</f>
        <v>0</v>
      </c>
      <c r="F681" s="2" t="s">
        <v>4754</v>
      </c>
      <c r="H681" s="2" t="e">
        <f ca="1">_xlfn.XLOOKUP(G681,统计表!D:D,统计表!M:M)</f>
        <v>#NAME?</v>
      </c>
      <c r="I681" s="2" t="s">
        <v>4755</v>
      </c>
      <c r="K681" s="2">
        <f>_xlfn.XLOOKUP(J681,统计表!D:D,统计表!P:P)</f>
        <v>0</v>
      </c>
      <c r="L681" s="2" t="s">
        <v>4756</v>
      </c>
      <c r="O681" s="2" t="s">
        <v>4760</v>
      </c>
      <c r="U681" s="2">
        <f>_xlfn.XLOOKUP(S681,统计表!D:D,统计表!V:V)</f>
        <v>0</v>
      </c>
      <c r="W681" s="2" t="str">
        <f t="shared" si="10"/>
        <v/>
      </c>
    </row>
    <row r="682" spans="1:23">
      <c r="A682" s="2" t="s">
        <v>3129</v>
      </c>
      <c r="B682" s="2" t="e">
        <f ca="1">_xlfn.XLOOKUP(A682,统计表!D:D,统计表!R:R)</f>
        <v>#NAME?</v>
      </c>
      <c r="C682" s="2" t="s">
        <v>4753</v>
      </c>
      <c r="E682" s="2">
        <f>_xlfn.XLOOKUP(D682,统计表!D:D,统计表!L:L)</f>
        <v>0</v>
      </c>
      <c r="F682" s="2" t="s">
        <v>4754</v>
      </c>
      <c r="H682" s="2" t="e">
        <f ca="1">_xlfn.XLOOKUP(G682,统计表!D:D,统计表!M:M)</f>
        <v>#NAME?</v>
      </c>
      <c r="I682" s="2" t="s">
        <v>4755</v>
      </c>
      <c r="K682" s="2">
        <f>_xlfn.XLOOKUP(J682,统计表!D:D,统计表!P:P)</f>
        <v>0</v>
      </c>
      <c r="L682" s="2" t="s">
        <v>4756</v>
      </c>
      <c r="O682" s="2" t="s">
        <v>4760</v>
      </c>
      <c r="U682" s="2">
        <f>_xlfn.XLOOKUP(S682,统计表!D:D,统计表!V:V)</f>
        <v>0</v>
      </c>
      <c r="W682" s="2" t="str">
        <f t="shared" si="10"/>
        <v/>
      </c>
    </row>
    <row r="683" spans="1:23">
      <c r="A683" s="2" t="s">
        <v>3133</v>
      </c>
      <c r="B683" s="2" t="e">
        <f ca="1">_xlfn.XLOOKUP(A683,统计表!D:D,统计表!R:R)</f>
        <v>#NAME?</v>
      </c>
      <c r="C683" s="2" t="s">
        <v>4753</v>
      </c>
      <c r="E683" s="2">
        <f>_xlfn.XLOOKUP(D683,统计表!D:D,统计表!L:L)</f>
        <v>0</v>
      </c>
      <c r="F683" s="2" t="s">
        <v>4754</v>
      </c>
      <c r="H683" s="2" t="e">
        <f ca="1">_xlfn.XLOOKUP(G683,统计表!D:D,统计表!M:M)</f>
        <v>#NAME?</v>
      </c>
      <c r="I683" s="2" t="s">
        <v>4755</v>
      </c>
      <c r="K683" s="2">
        <f>_xlfn.XLOOKUP(J683,统计表!D:D,统计表!P:P)</f>
        <v>0</v>
      </c>
      <c r="L683" s="2" t="s">
        <v>4756</v>
      </c>
      <c r="O683" s="2" t="s">
        <v>4760</v>
      </c>
      <c r="U683" s="2">
        <f>_xlfn.XLOOKUP(S683,统计表!D:D,统计表!V:V)</f>
        <v>0</v>
      </c>
      <c r="W683" s="2" t="str">
        <f t="shared" si="10"/>
        <v/>
      </c>
    </row>
    <row r="684" spans="1:23">
      <c r="A684" s="2" t="s">
        <v>3133</v>
      </c>
      <c r="B684" s="2" t="e">
        <f ca="1">_xlfn.XLOOKUP(A684,统计表!D:D,统计表!R:R)</f>
        <v>#NAME?</v>
      </c>
      <c r="C684" s="2" t="s">
        <v>4753</v>
      </c>
      <c r="E684" s="2">
        <f>_xlfn.XLOOKUP(D684,统计表!D:D,统计表!L:L)</f>
        <v>0</v>
      </c>
      <c r="F684" s="2" t="s">
        <v>4754</v>
      </c>
      <c r="H684" s="2" t="e">
        <f ca="1">_xlfn.XLOOKUP(G684,统计表!D:D,统计表!M:M)</f>
        <v>#NAME?</v>
      </c>
      <c r="I684" s="2" t="s">
        <v>4755</v>
      </c>
      <c r="K684" s="2">
        <f>_xlfn.XLOOKUP(J684,统计表!D:D,统计表!P:P)</f>
        <v>0</v>
      </c>
      <c r="L684" s="2" t="s">
        <v>4756</v>
      </c>
      <c r="O684" s="2" t="s">
        <v>4760</v>
      </c>
      <c r="U684" s="2">
        <f>_xlfn.XLOOKUP(S684,统计表!D:D,统计表!V:V)</f>
        <v>0</v>
      </c>
      <c r="W684" s="2" t="str">
        <f t="shared" si="10"/>
        <v/>
      </c>
    </row>
    <row r="685" spans="1:23">
      <c r="A685" s="2" t="s">
        <v>3137</v>
      </c>
      <c r="B685" s="2" t="e">
        <f ca="1">_xlfn.XLOOKUP(A685,统计表!D:D,统计表!R:R)</f>
        <v>#NAME?</v>
      </c>
      <c r="C685" s="2" t="s">
        <v>4753</v>
      </c>
      <c r="E685" s="2">
        <f>_xlfn.XLOOKUP(D685,统计表!D:D,统计表!L:L)</f>
        <v>0</v>
      </c>
      <c r="F685" s="2" t="s">
        <v>4754</v>
      </c>
      <c r="H685" s="2" t="e">
        <f ca="1">_xlfn.XLOOKUP(G685,统计表!D:D,统计表!M:M)</f>
        <v>#NAME?</v>
      </c>
      <c r="I685" s="2" t="s">
        <v>4755</v>
      </c>
      <c r="K685" s="2">
        <f>_xlfn.XLOOKUP(J685,统计表!D:D,统计表!P:P)</f>
        <v>0</v>
      </c>
      <c r="L685" s="2" t="s">
        <v>4756</v>
      </c>
      <c r="O685" s="2" t="s">
        <v>4760</v>
      </c>
      <c r="U685" s="2">
        <f>_xlfn.XLOOKUP(S685,统计表!D:D,统计表!V:V)</f>
        <v>0</v>
      </c>
      <c r="W685" s="2" t="str">
        <f t="shared" si="10"/>
        <v/>
      </c>
    </row>
    <row r="686" spans="1:23">
      <c r="A686" s="2" t="s">
        <v>3137</v>
      </c>
      <c r="B686" s="2" t="e">
        <f ca="1">_xlfn.XLOOKUP(A686,统计表!D:D,统计表!R:R)</f>
        <v>#NAME?</v>
      </c>
      <c r="C686" s="2" t="s">
        <v>4753</v>
      </c>
      <c r="E686" s="2">
        <f>_xlfn.XLOOKUP(D686,统计表!D:D,统计表!L:L)</f>
        <v>0</v>
      </c>
      <c r="F686" s="2" t="s">
        <v>4754</v>
      </c>
      <c r="H686" s="2" t="e">
        <f ca="1">_xlfn.XLOOKUP(G686,统计表!D:D,统计表!M:M)</f>
        <v>#NAME?</v>
      </c>
      <c r="I686" s="2" t="s">
        <v>4755</v>
      </c>
      <c r="K686" s="2">
        <f>_xlfn.XLOOKUP(J686,统计表!D:D,统计表!P:P)</f>
        <v>0</v>
      </c>
      <c r="L686" s="2" t="s">
        <v>4756</v>
      </c>
      <c r="O686" s="2" t="s">
        <v>4760</v>
      </c>
      <c r="U686" s="2">
        <f>_xlfn.XLOOKUP(S686,统计表!D:D,统计表!V:V)</f>
        <v>0</v>
      </c>
      <c r="W686" s="2" t="str">
        <f t="shared" si="10"/>
        <v/>
      </c>
    </row>
    <row r="687" spans="1:23">
      <c r="A687" s="2" t="s">
        <v>3141</v>
      </c>
      <c r="B687" s="2" t="e">
        <f ca="1">_xlfn.XLOOKUP(A687,统计表!D:D,统计表!R:R)</f>
        <v>#NAME?</v>
      </c>
      <c r="C687" s="2" t="s">
        <v>4753</v>
      </c>
      <c r="E687" s="2">
        <f>_xlfn.XLOOKUP(D687,统计表!D:D,统计表!L:L)</f>
        <v>0</v>
      </c>
      <c r="F687" s="2" t="s">
        <v>4754</v>
      </c>
      <c r="H687" s="2" t="e">
        <f ca="1">_xlfn.XLOOKUP(G687,统计表!D:D,统计表!M:M)</f>
        <v>#NAME?</v>
      </c>
      <c r="I687" s="2" t="s">
        <v>4755</v>
      </c>
      <c r="K687" s="2">
        <f>_xlfn.XLOOKUP(J687,统计表!D:D,统计表!P:P)</f>
        <v>0</v>
      </c>
      <c r="L687" s="2" t="s">
        <v>4756</v>
      </c>
      <c r="O687" s="2" t="s">
        <v>4760</v>
      </c>
      <c r="U687" s="2">
        <f>_xlfn.XLOOKUP(S687,统计表!D:D,统计表!V:V)</f>
        <v>0</v>
      </c>
      <c r="W687" s="2" t="str">
        <f t="shared" si="10"/>
        <v/>
      </c>
    </row>
    <row r="688" spans="1:23">
      <c r="A688" s="2" t="s">
        <v>3141</v>
      </c>
      <c r="B688" s="2" t="e">
        <f ca="1">_xlfn.XLOOKUP(A688,统计表!D:D,统计表!R:R)</f>
        <v>#NAME?</v>
      </c>
      <c r="C688" s="2" t="s">
        <v>4753</v>
      </c>
      <c r="E688" s="2">
        <f>_xlfn.XLOOKUP(D688,统计表!D:D,统计表!L:L)</f>
        <v>0</v>
      </c>
      <c r="F688" s="2" t="s">
        <v>4754</v>
      </c>
      <c r="H688" s="2" t="e">
        <f ca="1">_xlfn.XLOOKUP(G688,统计表!D:D,统计表!M:M)</f>
        <v>#NAME?</v>
      </c>
      <c r="I688" s="2" t="s">
        <v>4755</v>
      </c>
      <c r="K688" s="2">
        <f>_xlfn.XLOOKUP(J688,统计表!D:D,统计表!P:P)</f>
        <v>0</v>
      </c>
      <c r="L688" s="2" t="s">
        <v>4756</v>
      </c>
      <c r="O688" s="2" t="s">
        <v>4760</v>
      </c>
      <c r="U688" s="2">
        <f>_xlfn.XLOOKUP(S688,统计表!D:D,统计表!V:V)</f>
        <v>0</v>
      </c>
      <c r="W688" s="2" t="str">
        <f t="shared" si="10"/>
        <v/>
      </c>
    </row>
    <row r="689" spans="1:23">
      <c r="A689" s="2" t="s">
        <v>3145</v>
      </c>
      <c r="B689" s="2" t="e">
        <f ca="1">_xlfn.XLOOKUP(A689,统计表!D:D,统计表!R:R)</f>
        <v>#NAME?</v>
      </c>
      <c r="C689" s="2" t="s">
        <v>4753</v>
      </c>
      <c r="E689" s="2">
        <f>_xlfn.XLOOKUP(D689,统计表!D:D,统计表!L:L)</f>
        <v>0</v>
      </c>
      <c r="F689" s="2" t="s">
        <v>4754</v>
      </c>
      <c r="H689" s="2" t="e">
        <f ca="1">_xlfn.XLOOKUP(G689,统计表!D:D,统计表!M:M)</f>
        <v>#NAME?</v>
      </c>
      <c r="I689" s="2" t="s">
        <v>4755</v>
      </c>
      <c r="K689" s="2">
        <f>_xlfn.XLOOKUP(J689,统计表!D:D,统计表!P:P)</f>
        <v>0</v>
      </c>
      <c r="L689" s="2" t="s">
        <v>4756</v>
      </c>
      <c r="O689" s="2" t="s">
        <v>4760</v>
      </c>
      <c r="U689" s="2">
        <f>_xlfn.XLOOKUP(S689,统计表!D:D,统计表!V:V)</f>
        <v>0</v>
      </c>
      <c r="W689" s="2" t="str">
        <f t="shared" si="10"/>
        <v/>
      </c>
    </row>
    <row r="690" spans="1:23">
      <c r="A690" s="2" t="s">
        <v>3145</v>
      </c>
      <c r="B690" s="2" t="e">
        <f ca="1">_xlfn.XLOOKUP(A690,统计表!D:D,统计表!R:R)</f>
        <v>#NAME?</v>
      </c>
      <c r="C690" s="2" t="s">
        <v>4753</v>
      </c>
      <c r="E690" s="2">
        <f>_xlfn.XLOOKUP(D690,统计表!D:D,统计表!L:L)</f>
        <v>0</v>
      </c>
      <c r="F690" s="2" t="s">
        <v>4754</v>
      </c>
      <c r="H690" s="2" t="e">
        <f ca="1">_xlfn.XLOOKUP(G690,统计表!D:D,统计表!M:M)</f>
        <v>#NAME?</v>
      </c>
      <c r="I690" s="2" t="s">
        <v>4755</v>
      </c>
      <c r="K690" s="2">
        <f>_xlfn.XLOOKUP(J690,统计表!D:D,统计表!P:P)</f>
        <v>0</v>
      </c>
      <c r="L690" s="2" t="s">
        <v>4756</v>
      </c>
      <c r="O690" s="2" t="s">
        <v>4760</v>
      </c>
      <c r="U690" s="2">
        <f>_xlfn.XLOOKUP(S690,统计表!D:D,统计表!V:V)</f>
        <v>0</v>
      </c>
      <c r="W690" s="2" t="str">
        <f t="shared" si="10"/>
        <v/>
      </c>
    </row>
    <row r="691" spans="1:23">
      <c r="A691" s="2" t="s">
        <v>3153</v>
      </c>
      <c r="B691" s="2" t="e">
        <f ca="1">_xlfn.XLOOKUP(A691,统计表!D:D,统计表!R:R)</f>
        <v>#NAME?</v>
      </c>
      <c r="C691" s="2" t="s">
        <v>4753</v>
      </c>
      <c r="E691" s="2">
        <f>_xlfn.XLOOKUP(D691,统计表!D:D,统计表!L:L)</f>
        <v>0</v>
      </c>
      <c r="F691" s="2" t="s">
        <v>4754</v>
      </c>
      <c r="H691" s="2" t="e">
        <f ca="1">_xlfn.XLOOKUP(G691,统计表!D:D,统计表!M:M)</f>
        <v>#NAME?</v>
      </c>
      <c r="I691" s="2" t="s">
        <v>4755</v>
      </c>
      <c r="K691" s="2">
        <f>_xlfn.XLOOKUP(J691,统计表!D:D,统计表!P:P)</f>
        <v>0</v>
      </c>
      <c r="L691" s="2" t="s">
        <v>4756</v>
      </c>
      <c r="O691" s="2" t="s">
        <v>4760</v>
      </c>
      <c r="U691" s="2">
        <f>_xlfn.XLOOKUP(S691,统计表!D:D,统计表!V:V)</f>
        <v>0</v>
      </c>
      <c r="W691" s="2" t="str">
        <f t="shared" si="10"/>
        <v/>
      </c>
    </row>
    <row r="692" spans="1:23">
      <c r="A692" s="2" t="s">
        <v>3153</v>
      </c>
      <c r="B692" s="2" t="e">
        <f ca="1">_xlfn.XLOOKUP(A692,统计表!D:D,统计表!R:R)</f>
        <v>#NAME?</v>
      </c>
      <c r="C692" s="2" t="s">
        <v>4753</v>
      </c>
      <c r="E692" s="2">
        <f>_xlfn.XLOOKUP(D692,统计表!D:D,统计表!L:L)</f>
        <v>0</v>
      </c>
      <c r="F692" s="2" t="s">
        <v>4754</v>
      </c>
      <c r="H692" s="2" t="e">
        <f ca="1">_xlfn.XLOOKUP(G692,统计表!D:D,统计表!M:M)</f>
        <v>#NAME?</v>
      </c>
      <c r="I692" s="2" t="s">
        <v>4755</v>
      </c>
      <c r="K692" s="2">
        <f>_xlfn.XLOOKUP(J692,统计表!D:D,统计表!P:P)</f>
        <v>0</v>
      </c>
      <c r="L692" s="2" t="s">
        <v>4756</v>
      </c>
      <c r="O692" s="2" t="s">
        <v>4760</v>
      </c>
      <c r="U692" s="2">
        <f>_xlfn.XLOOKUP(S692,统计表!D:D,统计表!V:V)</f>
        <v>0</v>
      </c>
      <c r="W692" s="2" t="str">
        <f t="shared" si="10"/>
        <v/>
      </c>
    </row>
    <row r="693" spans="1:23">
      <c r="A693" s="2" t="s">
        <v>3165</v>
      </c>
      <c r="B693" s="2" t="e">
        <f ca="1">_xlfn.XLOOKUP(A693,统计表!D:D,统计表!R:R)</f>
        <v>#NAME?</v>
      </c>
      <c r="C693" s="2" t="s">
        <v>4753</v>
      </c>
      <c r="E693" s="2">
        <f>_xlfn.XLOOKUP(D693,统计表!D:D,统计表!L:L)</f>
        <v>0</v>
      </c>
      <c r="F693" s="2" t="s">
        <v>4754</v>
      </c>
      <c r="H693" s="2" t="e">
        <f ca="1">_xlfn.XLOOKUP(G693,统计表!D:D,统计表!M:M)</f>
        <v>#NAME?</v>
      </c>
      <c r="I693" s="2" t="s">
        <v>4755</v>
      </c>
      <c r="K693" s="2">
        <f>_xlfn.XLOOKUP(J693,统计表!D:D,统计表!P:P)</f>
        <v>0</v>
      </c>
      <c r="L693" s="2" t="s">
        <v>4756</v>
      </c>
      <c r="O693" s="2" t="s">
        <v>4760</v>
      </c>
      <c r="U693" s="2">
        <f>_xlfn.XLOOKUP(S693,统计表!D:D,统计表!V:V)</f>
        <v>0</v>
      </c>
      <c r="W693" s="2" t="str">
        <f t="shared" si="10"/>
        <v/>
      </c>
    </row>
    <row r="694" spans="1:23">
      <c r="A694" s="2" t="s">
        <v>3169</v>
      </c>
      <c r="B694" s="2" t="e">
        <f ca="1">_xlfn.XLOOKUP(A694,统计表!D:D,统计表!R:R)</f>
        <v>#NAME?</v>
      </c>
      <c r="C694" s="2" t="s">
        <v>4753</v>
      </c>
      <c r="E694" s="2">
        <f>_xlfn.XLOOKUP(D694,统计表!D:D,统计表!L:L)</f>
        <v>0</v>
      </c>
      <c r="F694" s="2" t="s">
        <v>4754</v>
      </c>
      <c r="H694" s="2" t="e">
        <f ca="1">_xlfn.XLOOKUP(G694,统计表!D:D,统计表!M:M)</f>
        <v>#NAME?</v>
      </c>
      <c r="I694" s="2" t="s">
        <v>4755</v>
      </c>
      <c r="K694" s="2">
        <f>_xlfn.XLOOKUP(J694,统计表!D:D,统计表!P:P)</f>
        <v>0</v>
      </c>
      <c r="L694" s="2" t="s">
        <v>4756</v>
      </c>
      <c r="O694" s="2" t="s">
        <v>4760</v>
      </c>
      <c r="U694" s="2">
        <f>_xlfn.XLOOKUP(S694,统计表!D:D,统计表!V:V)</f>
        <v>0</v>
      </c>
      <c r="W694" s="2" t="str">
        <f t="shared" si="10"/>
        <v/>
      </c>
    </row>
    <row r="695" spans="1:23">
      <c r="A695" s="2" t="s">
        <v>3169</v>
      </c>
      <c r="B695" s="2" t="e">
        <f ca="1">_xlfn.XLOOKUP(A695,统计表!D:D,统计表!R:R)</f>
        <v>#NAME?</v>
      </c>
      <c r="C695" s="2" t="s">
        <v>4753</v>
      </c>
      <c r="E695" s="2">
        <f>_xlfn.XLOOKUP(D695,统计表!D:D,统计表!L:L)</f>
        <v>0</v>
      </c>
      <c r="F695" s="2" t="s">
        <v>4754</v>
      </c>
      <c r="H695" s="2" t="e">
        <f ca="1">_xlfn.XLOOKUP(G695,统计表!D:D,统计表!M:M)</f>
        <v>#NAME?</v>
      </c>
      <c r="I695" s="2" t="s">
        <v>4755</v>
      </c>
      <c r="K695" s="2">
        <f>_xlfn.XLOOKUP(J695,统计表!D:D,统计表!P:P)</f>
        <v>0</v>
      </c>
      <c r="L695" s="2" t="s">
        <v>4756</v>
      </c>
      <c r="O695" s="2" t="s">
        <v>4760</v>
      </c>
      <c r="U695" s="2">
        <f>_xlfn.XLOOKUP(S695,统计表!D:D,统计表!V:V)</f>
        <v>0</v>
      </c>
      <c r="W695" s="2" t="str">
        <f t="shared" si="10"/>
        <v/>
      </c>
    </row>
    <row r="696" spans="1:23">
      <c r="A696" s="2" t="s">
        <v>3177</v>
      </c>
      <c r="B696" s="2" t="e">
        <f ca="1">_xlfn.XLOOKUP(A696,统计表!D:D,统计表!R:R)</f>
        <v>#NAME?</v>
      </c>
      <c r="C696" s="2" t="s">
        <v>4753</v>
      </c>
      <c r="E696" s="2">
        <f>_xlfn.XLOOKUP(D696,统计表!D:D,统计表!L:L)</f>
        <v>0</v>
      </c>
      <c r="F696" s="2" t="s">
        <v>4754</v>
      </c>
      <c r="H696" s="2" t="e">
        <f ca="1">_xlfn.XLOOKUP(G696,统计表!D:D,统计表!M:M)</f>
        <v>#NAME?</v>
      </c>
      <c r="I696" s="2" t="s">
        <v>4755</v>
      </c>
      <c r="K696" s="2">
        <f>_xlfn.XLOOKUP(J696,统计表!D:D,统计表!P:P)</f>
        <v>0</v>
      </c>
      <c r="L696" s="2" t="s">
        <v>4756</v>
      </c>
      <c r="O696" s="2" t="s">
        <v>4760</v>
      </c>
      <c r="U696" s="2">
        <f>_xlfn.XLOOKUP(S696,统计表!D:D,统计表!V:V)</f>
        <v>0</v>
      </c>
      <c r="W696" s="2" t="str">
        <f t="shared" si="10"/>
        <v/>
      </c>
    </row>
    <row r="697" spans="1:23">
      <c r="A697" s="2" t="s">
        <v>3177</v>
      </c>
      <c r="B697" s="2" t="e">
        <f ca="1">_xlfn.XLOOKUP(A697,统计表!D:D,统计表!R:R)</f>
        <v>#NAME?</v>
      </c>
      <c r="C697" s="2" t="s">
        <v>4753</v>
      </c>
      <c r="E697" s="2">
        <f>_xlfn.XLOOKUP(D697,统计表!D:D,统计表!L:L)</f>
        <v>0</v>
      </c>
      <c r="F697" s="2" t="s">
        <v>4754</v>
      </c>
      <c r="H697" s="2" t="e">
        <f ca="1">_xlfn.XLOOKUP(G697,统计表!D:D,统计表!M:M)</f>
        <v>#NAME?</v>
      </c>
      <c r="I697" s="2" t="s">
        <v>4755</v>
      </c>
      <c r="K697" s="2">
        <f>_xlfn.XLOOKUP(J697,统计表!D:D,统计表!P:P)</f>
        <v>0</v>
      </c>
      <c r="L697" s="2" t="s">
        <v>4756</v>
      </c>
      <c r="O697" s="2" t="s">
        <v>4760</v>
      </c>
      <c r="U697" s="2">
        <f>_xlfn.XLOOKUP(S697,统计表!D:D,统计表!V:V)</f>
        <v>0</v>
      </c>
      <c r="W697" s="2" t="str">
        <f t="shared" si="10"/>
        <v/>
      </c>
    </row>
    <row r="698" spans="1:23">
      <c r="A698" s="2" t="s">
        <v>3185</v>
      </c>
      <c r="B698" s="2" t="e">
        <f ca="1">_xlfn.XLOOKUP(A698,统计表!D:D,统计表!R:R)</f>
        <v>#NAME?</v>
      </c>
      <c r="C698" s="2" t="s">
        <v>4753</v>
      </c>
      <c r="E698" s="2">
        <f>_xlfn.XLOOKUP(D698,统计表!D:D,统计表!L:L)</f>
        <v>0</v>
      </c>
      <c r="F698" s="2" t="s">
        <v>4754</v>
      </c>
      <c r="H698" s="2" t="e">
        <f ca="1">_xlfn.XLOOKUP(G698,统计表!D:D,统计表!M:M)</f>
        <v>#NAME?</v>
      </c>
      <c r="I698" s="2" t="s">
        <v>4755</v>
      </c>
      <c r="K698" s="2">
        <f>_xlfn.XLOOKUP(J698,统计表!D:D,统计表!P:P)</f>
        <v>0</v>
      </c>
      <c r="L698" s="2" t="s">
        <v>4756</v>
      </c>
      <c r="O698" s="2" t="s">
        <v>4760</v>
      </c>
      <c r="U698" s="2">
        <f>_xlfn.XLOOKUP(S698,统计表!D:D,统计表!V:V)</f>
        <v>0</v>
      </c>
      <c r="W698" s="2" t="str">
        <f t="shared" si="10"/>
        <v/>
      </c>
    </row>
    <row r="699" spans="1:23">
      <c r="A699" s="2" t="s">
        <v>3185</v>
      </c>
      <c r="B699" s="2" t="e">
        <f ca="1">_xlfn.XLOOKUP(A699,统计表!D:D,统计表!R:R)</f>
        <v>#NAME?</v>
      </c>
      <c r="C699" s="2" t="s">
        <v>4753</v>
      </c>
      <c r="E699" s="2">
        <f>_xlfn.XLOOKUP(D699,统计表!D:D,统计表!L:L)</f>
        <v>0</v>
      </c>
      <c r="F699" s="2" t="s">
        <v>4754</v>
      </c>
      <c r="H699" s="2" t="e">
        <f ca="1">_xlfn.XLOOKUP(G699,统计表!D:D,统计表!M:M)</f>
        <v>#NAME?</v>
      </c>
      <c r="I699" s="2" t="s">
        <v>4755</v>
      </c>
      <c r="K699" s="2">
        <f>_xlfn.XLOOKUP(J699,统计表!D:D,统计表!P:P)</f>
        <v>0</v>
      </c>
      <c r="L699" s="2" t="s">
        <v>4756</v>
      </c>
      <c r="O699" s="2" t="s">
        <v>4760</v>
      </c>
      <c r="U699" s="2">
        <f>_xlfn.XLOOKUP(S699,统计表!D:D,统计表!V:V)</f>
        <v>0</v>
      </c>
      <c r="W699" s="2" t="str">
        <f t="shared" si="10"/>
        <v/>
      </c>
    </row>
    <row r="700" spans="1:23">
      <c r="A700" s="2" t="s">
        <v>3189</v>
      </c>
      <c r="B700" s="2" t="e">
        <f ca="1">_xlfn.XLOOKUP(A700,统计表!D:D,统计表!R:R)</f>
        <v>#NAME?</v>
      </c>
      <c r="C700" s="2" t="s">
        <v>4753</v>
      </c>
      <c r="E700" s="2">
        <f>_xlfn.XLOOKUP(D700,统计表!D:D,统计表!L:L)</f>
        <v>0</v>
      </c>
      <c r="F700" s="2" t="s">
        <v>4754</v>
      </c>
      <c r="H700" s="2" t="e">
        <f ca="1">_xlfn.XLOOKUP(G700,统计表!D:D,统计表!M:M)</f>
        <v>#NAME?</v>
      </c>
      <c r="I700" s="2" t="s">
        <v>4755</v>
      </c>
      <c r="K700" s="2">
        <f>_xlfn.XLOOKUP(J700,统计表!D:D,统计表!P:P)</f>
        <v>0</v>
      </c>
      <c r="L700" s="2" t="s">
        <v>4756</v>
      </c>
      <c r="O700" s="2" t="s">
        <v>4760</v>
      </c>
      <c r="U700" s="2">
        <f>_xlfn.XLOOKUP(S700,统计表!D:D,统计表!V:V)</f>
        <v>0</v>
      </c>
      <c r="W700" s="2" t="str">
        <f t="shared" si="10"/>
        <v/>
      </c>
    </row>
    <row r="701" spans="1:23">
      <c r="A701" s="2" t="s">
        <v>3189</v>
      </c>
      <c r="B701" s="2" t="e">
        <f ca="1">_xlfn.XLOOKUP(A701,统计表!D:D,统计表!R:R)</f>
        <v>#NAME?</v>
      </c>
      <c r="C701" s="2" t="s">
        <v>4753</v>
      </c>
      <c r="E701" s="2">
        <f>_xlfn.XLOOKUP(D701,统计表!D:D,统计表!L:L)</f>
        <v>0</v>
      </c>
      <c r="F701" s="2" t="s">
        <v>4754</v>
      </c>
      <c r="H701" s="2" t="e">
        <f ca="1">_xlfn.XLOOKUP(G701,统计表!D:D,统计表!M:M)</f>
        <v>#NAME?</v>
      </c>
      <c r="I701" s="2" t="s">
        <v>4755</v>
      </c>
      <c r="K701" s="2">
        <f>_xlfn.XLOOKUP(J701,统计表!D:D,统计表!P:P)</f>
        <v>0</v>
      </c>
      <c r="L701" s="2" t="s">
        <v>4756</v>
      </c>
      <c r="O701" s="2" t="s">
        <v>4760</v>
      </c>
      <c r="U701" s="2">
        <f>_xlfn.XLOOKUP(S701,统计表!D:D,统计表!V:V)</f>
        <v>0</v>
      </c>
      <c r="W701" s="2" t="str">
        <f t="shared" si="10"/>
        <v/>
      </c>
    </row>
    <row r="702" spans="1:23">
      <c r="A702" s="2" t="s">
        <v>3193</v>
      </c>
      <c r="B702" s="2" t="e">
        <f ca="1">_xlfn.XLOOKUP(A702,统计表!D:D,统计表!R:R)</f>
        <v>#NAME?</v>
      </c>
      <c r="C702" s="2" t="s">
        <v>4753</v>
      </c>
      <c r="E702" s="2">
        <f>_xlfn.XLOOKUP(D702,统计表!D:D,统计表!L:L)</f>
        <v>0</v>
      </c>
      <c r="F702" s="2" t="s">
        <v>4754</v>
      </c>
      <c r="H702" s="2" t="e">
        <f ca="1">_xlfn.XLOOKUP(G702,统计表!D:D,统计表!M:M)</f>
        <v>#NAME?</v>
      </c>
      <c r="I702" s="2" t="s">
        <v>4755</v>
      </c>
      <c r="K702" s="2">
        <f>_xlfn.XLOOKUP(J702,统计表!D:D,统计表!P:P)</f>
        <v>0</v>
      </c>
      <c r="L702" s="2" t="s">
        <v>4756</v>
      </c>
      <c r="O702" s="2" t="s">
        <v>4760</v>
      </c>
      <c r="U702" s="2">
        <f>_xlfn.XLOOKUP(S702,统计表!D:D,统计表!V:V)</f>
        <v>0</v>
      </c>
      <c r="W702" s="2" t="str">
        <f t="shared" si="10"/>
        <v/>
      </c>
    </row>
    <row r="703" spans="1:23">
      <c r="A703" s="2" t="s">
        <v>3197</v>
      </c>
      <c r="B703" s="2" t="e">
        <f ca="1">_xlfn.XLOOKUP(A703,统计表!D:D,统计表!R:R)</f>
        <v>#NAME?</v>
      </c>
      <c r="C703" s="2" t="s">
        <v>4753</v>
      </c>
      <c r="E703" s="2">
        <f>_xlfn.XLOOKUP(D703,统计表!D:D,统计表!L:L)</f>
        <v>0</v>
      </c>
      <c r="F703" s="2" t="s">
        <v>4754</v>
      </c>
      <c r="H703" s="2" t="e">
        <f ca="1">_xlfn.XLOOKUP(G703,统计表!D:D,统计表!M:M)</f>
        <v>#NAME?</v>
      </c>
      <c r="I703" s="2" t="s">
        <v>4755</v>
      </c>
      <c r="K703" s="2">
        <f>_xlfn.XLOOKUP(J703,统计表!D:D,统计表!P:P)</f>
        <v>0</v>
      </c>
      <c r="L703" s="2" t="s">
        <v>4756</v>
      </c>
      <c r="O703" s="2" t="s">
        <v>4760</v>
      </c>
      <c r="U703" s="2">
        <f>_xlfn.XLOOKUP(S703,统计表!D:D,统计表!V:V)</f>
        <v>0</v>
      </c>
      <c r="W703" s="2" t="str">
        <f t="shared" si="10"/>
        <v/>
      </c>
    </row>
    <row r="704" spans="1:23">
      <c r="A704" s="2" t="s">
        <v>3197</v>
      </c>
      <c r="B704" s="2" t="e">
        <f ca="1">_xlfn.XLOOKUP(A704,统计表!D:D,统计表!R:R)</f>
        <v>#NAME?</v>
      </c>
      <c r="C704" s="2" t="s">
        <v>4753</v>
      </c>
      <c r="E704" s="2">
        <f>_xlfn.XLOOKUP(D704,统计表!D:D,统计表!L:L)</f>
        <v>0</v>
      </c>
      <c r="F704" s="2" t="s">
        <v>4754</v>
      </c>
      <c r="H704" s="2" t="e">
        <f ca="1">_xlfn.XLOOKUP(G704,统计表!D:D,统计表!M:M)</f>
        <v>#NAME?</v>
      </c>
      <c r="I704" s="2" t="s">
        <v>4755</v>
      </c>
      <c r="K704" s="2">
        <f>_xlfn.XLOOKUP(J704,统计表!D:D,统计表!P:P)</f>
        <v>0</v>
      </c>
      <c r="L704" s="2" t="s">
        <v>4756</v>
      </c>
      <c r="O704" s="2" t="s">
        <v>4760</v>
      </c>
      <c r="U704" s="2">
        <f>_xlfn.XLOOKUP(S704,统计表!D:D,统计表!V:V)</f>
        <v>0</v>
      </c>
      <c r="W704" s="2" t="str">
        <f t="shared" si="10"/>
        <v/>
      </c>
    </row>
    <row r="705" spans="1:23">
      <c r="A705" s="2" t="s">
        <v>3201</v>
      </c>
      <c r="B705" s="2" t="e">
        <f ca="1">_xlfn.XLOOKUP(A705,统计表!D:D,统计表!R:R)</f>
        <v>#NAME?</v>
      </c>
      <c r="C705" s="2" t="s">
        <v>4753</v>
      </c>
      <c r="E705" s="2">
        <f>_xlfn.XLOOKUP(D705,统计表!D:D,统计表!L:L)</f>
        <v>0</v>
      </c>
      <c r="F705" s="2" t="s">
        <v>4754</v>
      </c>
      <c r="H705" s="2" t="e">
        <f ca="1">_xlfn.XLOOKUP(G705,统计表!D:D,统计表!M:M)</f>
        <v>#NAME?</v>
      </c>
      <c r="I705" s="2" t="s">
        <v>4755</v>
      </c>
      <c r="K705" s="2">
        <f>_xlfn.XLOOKUP(J705,统计表!D:D,统计表!P:P)</f>
        <v>0</v>
      </c>
      <c r="L705" s="2" t="s">
        <v>4756</v>
      </c>
      <c r="O705" s="2" t="s">
        <v>4760</v>
      </c>
      <c r="U705" s="2">
        <f>_xlfn.XLOOKUP(S705,统计表!D:D,统计表!V:V)</f>
        <v>0</v>
      </c>
      <c r="W705" s="2" t="str">
        <f t="shared" si="10"/>
        <v/>
      </c>
    </row>
    <row r="706" spans="1:23">
      <c r="A706" s="2" t="s">
        <v>3205</v>
      </c>
      <c r="B706" s="2" t="e">
        <f ca="1">_xlfn.XLOOKUP(A706,统计表!D:D,统计表!R:R)</f>
        <v>#NAME?</v>
      </c>
      <c r="C706" s="2" t="s">
        <v>4753</v>
      </c>
      <c r="E706" s="2">
        <f>_xlfn.XLOOKUP(D706,统计表!D:D,统计表!L:L)</f>
        <v>0</v>
      </c>
      <c r="F706" s="2" t="s">
        <v>4754</v>
      </c>
      <c r="H706" s="2" t="e">
        <f ca="1">_xlfn.XLOOKUP(G706,统计表!D:D,统计表!M:M)</f>
        <v>#NAME?</v>
      </c>
      <c r="I706" s="2" t="s">
        <v>4755</v>
      </c>
      <c r="K706" s="2">
        <f>_xlfn.XLOOKUP(J706,统计表!D:D,统计表!P:P)</f>
        <v>0</v>
      </c>
      <c r="L706" s="2" t="s">
        <v>4756</v>
      </c>
      <c r="O706" s="2" t="s">
        <v>4760</v>
      </c>
      <c r="U706" s="2">
        <f>_xlfn.XLOOKUP(S706,统计表!D:D,统计表!V:V)</f>
        <v>0</v>
      </c>
      <c r="W706" s="2" t="str">
        <f t="shared" si="10"/>
        <v/>
      </c>
    </row>
    <row r="707" spans="1:23">
      <c r="A707" s="2" t="s">
        <v>3205</v>
      </c>
      <c r="B707" s="2" t="e">
        <f ca="1">_xlfn.XLOOKUP(A707,统计表!D:D,统计表!R:R)</f>
        <v>#NAME?</v>
      </c>
      <c r="C707" s="2" t="s">
        <v>4753</v>
      </c>
      <c r="E707" s="2">
        <f>_xlfn.XLOOKUP(D707,统计表!D:D,统计表!L:L)</f>
        <v>0</v>
      </c>
      <c r="F707" s="2" t="s">
        <v>4754</v>
      </c>
      <c r="H707" s="2" t="e">
        <f ca="1">_xlfn.XLOOKUP(G707,统计表!D:D,统计表!M:M)</f>
        <v>#NAME?</v>
      </c>
      <c r="I707" s="2" t="s">
        <v>4755</v>
      </c>
      <c r="K707" s="2">
        <f>_xlfn.XLOOKUP(J707,统计表!D:D,统计表!P:P)</f>
        <v>0</v>
      </c>
      <c r="L707" s="2" t="s">
        <v>4756</v>
      </c>
      <c r="O707" s="2" t="s">
        <v>4760</v>
      </c>
      <c r="U707" s="2">
        <f>_xlfn.XLOOKUP(S707,统计表!D:D,统计表!V:V)</f>
        <v>0</v>
      </c>
      <c r="W707" s="2" t="str">
        <f t="shared" ref="W707:W770" si="11">V707&amp;T707</f>
        <v/>
      </c>
    </row>
    <row r="708" spans="1:23">
      <c r="A708" s="2" t="s">
        <v>3209</v>
      </c>
      <c r="B708" s="2" t="e">
        <f ca="1">_xlfn.XLOOKUP(A708,统计表!D:D,统计表!R:R)</f>
        <v>#NAME?</v>
      </c>
      <c r="C708" s="2" t="s">
        <v>4753</v>
      </c>
      <c r="E708" s="2">
        <f>_xlfn.XLOOKUP(D708,统计表!D:D,统计表!L:L)</f>
        <v>0</v>
      </c>
      <c r="F708" s="2" t="s">
        <v>4754</v>
      </c>
      <c r="H708" s="2" t="e">
        <f ca="1">_xlfn.XLOOKUP(G708,统计表!D:D,统计表!M:M)</f>
        <v>#NAME?</v>
      </c>
      <c r="I708" s="2" t="s">
        <v>4755</v>
      </c>
      <c r="K708" s="2">
        <f>_xlfn.XLOOKUP(J708,统计表!D:D,统计表!P:P)</f>
        <v>0</v>
      </c>
      <c r="L708" s="2" t="s">
        <v>4756</v>
      </c>
      <c r="O708" s="2" t="s">
        <v>4760</v>
      </c>
      <c r="U708" s="2">
        <f>_xlfn.XLOOKUP(S708,统计表!D:D,统计表!V:V)</f>
        <v>0</v>
      </c>
      <c r="W708" s="2" t="str">
        <f t="shared" si="11"/>
        <v/>
      </c>
    </row>
    <row r="709" spans="1:23">
      <c r="A709" s="2" t="s">
        <v>3209</v>
      </c>
      <c r="B709" s="2" t="e">
        <f ca="1">_xlfn.XLOOKUP(A709,统计表!D:D,统计表!R:R)</f>
        <v>#NAME?</v>
      </c>
      <c r="C709" s="2" t="s">
        <v>4753</v>
      </c>
      <c r="E709" s="2">
        <f>_xlfn.XLOOKUP(D709,统计表!D:D,统计表!L:L)</f>
        <v>0</v>
      </c>
      <c r="F709" s="2" t="s">
        <v>4754</v>
      </c>
      <c r="H709" s="2" t="e">
        <f ca="1">_xlfn.XLOOKUP(G709,统计表!D:D,统计表!M:M)</f>
        <v>#NAME?</v>
      </c>
      <c r="I709" s="2" t="s">
        <v>4755</v>
      </c>
      <c r="K709" s="2">
        <f>_xlfn.XLOOKUP(J709,统计表!D:D,统计表!P:P)</f>
        <v>0</v>
      </c>
      <c r="L709" s="2" t="s">
        <v>4756</v>
      </c>
      <c r="O709" s="2" t="s">
        <v>4760</v>
      </c>
      <c r="U709" s="2">
        <f>_xlfn.XLOOKUP(S709,统计表!D:D,统计表!V:V)</f>
        <v>0</v>
      </c>
      <c r="W709" s="2" t="str">
        <f t="shared" si="11"/>
        <v/>
      </c>
    </row>
    <row r="710" spans="1:23">
      <c r="A710" s="2" t="s">
        <v>3213</v>
      </c>
      <c r="B710" s="2" t="e">
        <f ca="1">_xlfn.XLOOKUP(A710,统计表!D:D,统计表!R:R)</f>
        <v>#NAME?</v>
      </c>
      <c r="C710" s="2" t="s">
        <v>4753</v>
      </c>
      <c r="E710" s="2">
        <f>_xlfn.XLOOKUP(D710,统计表!D:D,统计表!L:L)</f>
        <v>0</v>
      </c>
      <c r="F710" s="2" t="s">
        <v>4754</v>
      </c>
      <c r="H710" s="2" t="e">
        <f ca="1">_xlfn.XLOOKUP(G710,统计表!D:D,统计表!M:M)</f>
        <v>#NAME?</v>
      </c>
      <c r="I710" s="2" t="s">
        <v>4755</v>
      </c>
      <c r="K710" s="2">
        <f>_xlfn.XLOOKUP(J710,统计表!D:D,统计表!P:P)</f>
        <v>0</v>
      </c>
      <c r="L710" s="2" t="s">
        <v>4756</v>
      </c>
      <c r="O710" s="2" t="s">
        <v>4760</v>
      </c>
      <c r="U710" s="2">
        <f>_xlfn.XLOOKUP(S710,统计表!D:D,统计表!V:V)</f>
        <v>0</v>
      </c>
      <c r="W710" s="2" t="str">
        <f t="shared" si="11"/>
        <v/>
      </c>
    </row>
    <row r="711" spans="1:23">
      <c r="A711" s="2" t="s">
        <v>3213</v>
      </c>
      <c r="B711" s="2" t="e">
        <f ca="1">_xlfn.XLOOKUP(A711,统计表!D:D,统计表!R:R)</f>
        <v>#NAME?</v>
      </c>
      <c r="C711" s="2" t="s">
        <v>4753</v>
      </c>
      <c r="E711" s="2">
        <f>_xlfn.XLOOKUP(D711,统计表!D:D,统计表!L:L)</f>
        <v>0</v>
      </c>
      <c r="F711" s="2" t="s">
        <v>4754</v>
      </c>
      <c r="H711" s="2" t="e">
        <f ca="1">_xlfn.XLOOKUP(G711,统计表!D:D,统计表!M:M)</f>
        <v>#NAME?</v>
      </c>
      <c r="I711" s="2" t="s">
        <v>4755</v>
      </c>
      <c r="K711" s="2">
        <f>_xlfn.XLOOKUP(J711,统计表!D:D,统计表!P:P)</f>
        <v>0</v>
      </c>
      <c r="L711" s="2" t="s">
        <v>4756</v>
      </c>
      <c r="O711" s="2" t="s">
        <v>4760</v>
      </c>
      <c r="U711" s="2">
        <f>_xlfn.XLOOKUP(S711,统计表!D:D,统计表!V:V)</f>
        <v>0</v>
      </c>
      <c r="W711" s="2" t="str">
        <f t="shared" si="11"/>
        <v/>
      </c>
    </row>
    <row r="712" spans="1:23">
      <c r="A712" s="2" t="s">
        <v>3217</v>
      </c>
      <c r="B712" s="2" t="e">
        <f ca="1">_xlfn.XLOOKUP(A712,统计表!D:D,统计表!R:R)</f>
        <v>#NAME?</v>
      </c>
      <c r="C712" s="2" t="s">
        <v>4753</v>
      </c>
      <c r="E712" s="2">
        <f>_xlfn.XLOOKUP(D712,统计表!D:D,统计表!L:L)</f>
        <v>0</v>
      </c>
      <c r="F712" s="2" t="s">
        <v>4754</v>
      </c>
      <c r="H712" s="2" t="e">
        <f ca="1">_xlfn.XLOOKUP(G712,统计表!D:D,统计表!M:M)</f>
        <v>#NAME?</v>
      </c>
      <c r="I712" s="2" t="s">
        <v>4755</v>
      </c>
      <c r="K712" s="2">
        <f>_xlfn.XLOOKUP(J712,统计表!D:D,统计表!P:P)</f>
        <v>0</v>
      </c>
      <c r="L712" s="2" t="s">
        <v>4756</v>
      </c>
      <c r="O712" s="2" t="s">
        <v>4760</v>
      </c>
      <c r="U712" s="2">
        <f>_xlfn.XLOOKUP(S712,统计表!D:D,统计表!V:V)</f>
        <v>0</v>
      </c>
      <c r="W712" s="2" t="str">
        <f t="shared" si="11"/>
        <v/>
      </c>
    </row>
    <row r="713" spans="1:23">
      <c r="A713" s="2" t="s">
        <v>3217</v>
      </c>
      <c r="B713" s="2" t="e">
        <f ca="1">_xlfn.XLOOKUP(A713,统计表!D:D,统计表!R:R)</f>
        <v>#NAME?</v>
      </c>
      <c r="C713" s="2" t="s">
        <v>4753</v>
      </c>
      <c r="E713" s="2">
        <f>_xlfn.XLOOKUP(D713,统计表!D:D,统计表!L:L)</f>
        <v>0</v>
      </c>
      <c r="F713" s="2" t="s">
        <v>4754</v>
      </c>
      <c r="H713" s="2" t="e">
        <f ca="1">_xlfn.XLOOKUP(G713,统计表!D:D,统计表!M:M)</f>
        <v>#NAME?</v>
      </c>
      <c r="I713" s="2" t="s">
        <v>4755</v>
      </c>
      <c r="K713" s="2">
        <f>_xlfn.XLOOKUP(J713,统计表!D:D,统计表!P:P)</f>
        <v>0</v>
      </c>
      <c r="L713" s="2" t="s">
        <v>4756</v>
      </c>
      <c r="O713" s="2" t="s">
        <v>4760</v>
      </c>
      <c r="U713" s="2">
        <f>_xlfn.XLOOKUP(S713,统计表!D:D,统计表!V:V)</f>
        <v>0</v>
      </c>
      <c r="W713" s="2" t="str">
        <f t="shared" si="11"/>
        <v/>
      </c>
    </row>
    <row r="714" spans="1:23">
      <c r="A714" s="2" t="s">
        <v>3221</v>
      </c>
      <c r="B714" s="2" t="e">
        <f ca="1">_xlfn.XLOOKUP(A714,统计表!D:D,统计表!R:R)</f>
        <v>#NAME?</v>
      </c>
      <c r="C714" s="2" t="s">
        <v>4753</v>
      </c>
      <c r="E714" s="2">
        <f>_xlfn.XLOOKUP(D714,统计表!D:D,统计表!L:L)</f>
        <v>0</v>
      </c>
      <c r="F714" s="2" t="s">
        <v>4754</v>
      </c>
      <c r="H714" s="2" t="e">
        <f ca="1">_xlfn.XLOOKUP(G714,统计表!D:D,统计表!M:M)</f>
        <v>#NAME?</v>
      </c>
      <c r="I714" s="2" t="s">
        <v>4755</v>
      </c>
      <c r="K714" s="2">
        <f>_xlfn.XLOOKUP(J714,统计表!D:D,统计表!P:P)</f>
        <v>0</v>
      </c>
      <c r="L714" s="2" t="s">
        <v>4756</v>
      </c>
      <c r="O714" s="2" t="s">
        <v>4760</v>
      </c>
      <c r="U714" s="2">
        <f>_xlfn.XLOOKUP(S714,统计表!D:D,统计表!V:V)</f>
        <v>0</v>
      </c>
      <c r="W714" s="2" t="str">
        <f t="shared" si="11"/>
        <v/>
      </c>
    </row>
    <row r="715" spans="1:23">
      <c r="A715" s="2" t="s">
        <v>3225</v>
      </c>
      <c r="B715" s="2" t="e">
        <f ca="1">_xlfn.XLOOKUP(A715,统计表!D:D,统计表!R:R)</f>
        <v>#NAME?</v>
      </c>
      <c r="C715" s="2" t="s">
        <v>4753</v>
      </c>
      <c r="E715" s="2">
        <f>_xlfn.XLOOKUP(D715,统计表!D:D,统计表!L:L)</f>
        <v>0</v>
      </c>
      <c r="F715" s="2" t="s">
        <v>4754</v>
      </c>
      <c r="H715" s="2" t="e">
        <f ca="1">_xlfn.XLOOKUP(G715,统计表!D:D,统计表!M:M)</f>
        <v>#NAME?</v>
      </c>
      <c r="I715" s="2" t="s">
        <v>4755</v>
      </c>
      <c r="K715" s="2">
        <f>_xlfn.XLOOKUP(J715,统计表!D:D,统计表!P:P)</f>
        <v>0</v>
      </c>
      <c r="L715" s="2" t="s">
        <v>4756</v>
      </c>
      <c r="O715" s="2" t="s">
        <v>4760</v>
      </c>
      <c r="U715" s="2">
        <f>_xlfn.XLOOKUP(S715,统计表!D:D,统计表!V:V)</f>
        <v>0</v>
      </c>
      <c r="W715" s="2" t="str">
        <f t="shared" si="11"/>
        <v/>
      </c>
    </row>
    <row r="716" spans="1:23">
      <c r="A716" s="2" t="s">
        <v>3225</v>
      </c>
      <c r="B716" s="2" t="e">
        <f ca="1">_xlfn.XLOOKUP(A716,统计表!D:D,统计表!R:R)</f>
        <v>#NAME?</v>
      </c>
      <c r="C716" s="2" t="s">
        <v>4753</v>
      </c>
      <c r="E716" s="2">
        <f>_xlfn.XLOOKUP(D716,统计表!D:D,统计表!L:L)</f>
        <v>0</v>
      </c>
      <c r="F716" s="2" t="s">
        <v>4754</v>
      </c>
      <c r="H716" s="2" t="e">
        <f ca="1">_xlfn.XLOOKUP(G716,统计表!D:D,统计表!M:M)</f>
        <v>#NAME?</v>
      </c>
      <c r="I716" s="2" t="s">
        <v>4755</v>
      </c>
      <c r="K716" s="2">
        <f>_xlfn.XLOOKUP(J716,统计表!D:D,统计表!P:P)</f>
        <v>0</v>
      </c>
      <c r="L716" s="2" t="s">
        <v>4756</v>
      </c>
      <c r="O716" s="2" t="s">
        <v>4760</v>
      </c>
      <c r="U716" s="2">
        <f>_xlfn.XLOOKUP(S716,统计表!D:D,统计表!V:V)</f>
        <v>0</v>
      </c>
      <c r="W716" s="2" t="str">
        <f t="shared" si="11"/>
        <v/>
      </c>
    </row>
    <row r="717" spans="1:23">
      <c r="A717" s="2" t="s">
        <v>3230</v>
      </c>
      <c r="B717" s="2" t="e">
        <f ca="1">_xlfn.XLOOKUP(A717,统计表!D:D,统计表!R:R)</f>
        <v>#NAME?</v>
      </c>
      <c r="C717" s="2" t="s">
        <v>4753</v>
      </c>
      <c r="E717" s="2">
        <f>_xlfn.XLOOKUP(D717,统计表!D:D,统计表!L:L)</f>
        <v>0</v>
      </c>
      <c r="F717" s="2" t="s">
        <v>4754</v>
      </c>
      <c r="H717" s="2" t="e">
        <f ca="1">_xlfn.XLOOKUP(G717,统计表!D:D,统计表!M:M)</f>
        <v>#NAME?</v>
      </c>
      <c r="I717" s="2" t="s">
        <v>4755</v>
      </c>
      <c r="K717" s="2">
        <f>_xlfn.XLOOKUP(J717,统计表!D:D,统计表!P:P)</f>
        <v>0</v>
      </c>
      <c r="L717" s="2" t="s">
        <v>4756</v>
      </c>
      <c r="O717" s="2" t="s">
        <v>4760</v>
      </c>
      <c r="U717" s="2">
        <f>_xlfn.XLOOKUP(S717,统计表!D:D,统计表!V:V)</f>
        <v>0</v>
      </c>
      <c r="W717" s="2" t="str">
        <f t="shared" si="11"/>
        <v/>
      </c>
    </row>
    <row r="718" spans="1:23">
      <c r="A718" s="2" t="s">
        <v>3235</v>
      </c>
      <c r="B718" s="2" t="e">
        <f ca="1">_xlfn.XLOOKUP(A718,统计表!D:D,统计表!R:R)</f>
        <v>#NAME?</v>
      </c>
      <c r="C718" s="2" t="s">
        <v>4753</v>
      </c>
      <c r="E718" s="2">
        <f>_xlfn.XLOOKUP(D718,统计表!D:D,统计表!L:L)</f>
        <v>0</v>
      </c>
      <c r="F718" s="2" t="s">
        <v>4754</v>
      </c>
      <c r="H718" s="2" t="e">
        <f ca="1">_xlfn.XLOOKUP(G718,统计表!D:D,统计表!M:M)</f>
        <v>#NAME?</v>
      </c>
      <c r="I718" s="2" t="s">
        <v>4755</v>
      </c>
      <c r="K718" s="2">
        <f>_xlfn.XLOOKUP(J718,统计表!D:D,统计表!P:P)</f>
        <v>0</v>
      </c>
      <c r="L718" s="2" t="s">
        <v>4756</v>
      </c>
      <c r="O718" s="2" t="s">
        <v>4760</v>
      </c>
      <c r="U718" s="2">
        <f>_xlfn.XLOOKUP(S718,统计表!D:D,统计表!V:V)</f>
        <v>0</v>
      </c>
      <c r="W718" s="2" t="str">
        <f t="shared" si="11"/>
        <v/>
      </c>
    </row>
    <row r="719" spans="1:23">
      <c r="A719" s="2" t="s">
        <v>3251</v>
      </c>
      <c r="B719" s="2" t="e">
        <f ca="1">_xlfn.XLOOKUP(A719,统计表!D:D,统计表!R:R)</f>
        <v>#NAME?</v>
      </c>
      <c r="C719" s="2" t="s">
        <v>4753</v>
      </c>
      <c r="E719" s="2">
        <f>_xlfn.XLOOKUP(D719,统计表!D:D,统计表!L:L)</f>
        <v>0</v>
      </c>
      <c r="F719" s="2" t="s">
        <v>4754</v>
      </c>
      <c r="H719" s="2" t="e">
        <f ca="1">_xlfn.XLOOKUP(G719,统计表!D:D,统计表!M:M)</f>
        <v>#NAME?</v>
      </c>
      <c r="I719" s="2" t="s">
        <v>4755</v>
      </c>
      <c r="K719" s="2">
        <f>_xlfn.XLOOKUP(J719,统计表!D:D,统计表!P:P)</f>
        <v>0</v>
      </c>
      <c r="L719" s="2" t="s">
        <v>4756</v>
      </c>
      <c r="O719" s="2" t="s">
        <v>4760</v>
      </c>
      <c r="U719" s="2">
        <f>_xlfn.XLOOKUP(S719,统计表!D:D,统计表!V:V)</f>
        <v>0</v>
      </c>
      <c r="W719" s="2" t="str">
        <f t="shared" si="11"/>
        <v/>
      </c>
    </row>
    <row r="720" spans="1:23">
      <c r="A720" s="2" t="s">
        <v>3260</v>
      </c>
      <c r="B720" s="2" t="e">
        <f ca="1">_xlfn.XLOOKUP(A720,统计表!D:D,统计表!R:R)</f>
        <v>#NAME?</v>
      </c>
      <c r="C720" s="2" t="s">
        <v>4753</v>
      </c>
      <c r="E720" s="2">
        <f>_xlfn.XLOOKUP(D720,统计表!D:D,统计表!L:L)</f>
        <v>0</v>
      </c>
      <c r="F720" s="2" t="s">
        <v>4754</v>
      </c>
      <c r="H720" s="2" t="e">
        <f ca="1">_xlfn.XLOOKUP(G720,统计表!D:D,统计表!M:M)</f>
        <v>#NAME?</v>
      </c>
      <c r="I720" s="2" t="s">
        <v>4755</v>
      </c>
      <c r="K720" s="2">
        <f>_xlfn.XLOOKUP(J720,统计表!D:D,统计表!P:P)</f>
        <v>0</v>
      </c>
      <c r="L720" s="2" t="s">
        <v>4756</v>
      </c>
      <c r="O720" s="2" t="s">
        <v>4760</v>
      </c>
      <c r="U720" s="2">
        <f>_xlfn.XLOOKUP(S720,统计表!D:D,统计表!V:V)</f>
        <v>0</v>
      </c>
      <c r="W720" s="2" t="str">
        <f t="shared" si="11"/>
        <v/>
      </c>
    </row>
    <row r="721" spans="1:23">
      <c r="A721" s="2" t="s">
        <v>3260</v>
      </c>
      <c r="B721" s="2" t="e">
        <f ca="1">_xlfn.XLOOKUP(A721,统计表!D:D,统计表!R:R)</f>
        <v>#NAME?</v>
      </c>
      <c r="C721" s="2" t="s">
        <v>4753</v>
      </c>
      <c r="E721" s="2">
        <f>_xlfn.XLOOKUP(D721,统计表!D:D,统计表!L:L)</f>
        <v>0</v>
      </c>
      <c r="F721" s="2" t="s">
        <v>4754</v>
      </c>
      <c r="H721" s="2" t="e">
        <f ca="1">_xlfn.XLOOKUP(G721,统计表!D:D,统计表!M:M)</f>
        <v>#NAME?</v>
      </c>
      <c r="I721" s="2" t="s">
        <v>4755</v>
      </c>
      <c r="K721" s="2">
        <f>_xlfn.XLOOKUP(J721,统计表!D:D,统计表!P:P)</f>
        <v>0</v>
      </c>
      <c r="L721" s="2" t="s">
        <v>4756</v>
      </c>
      <c r="O721" s="2" t="s">
        <v>4760</v>
      </c>
      <c r="U721" s="2">
        <f>_xlfn.XLOOKUP(S721,统计表!D:D,统计表!V:V)</f>
        <v>0</v>
      </c>
      <c r="W721" s="2" t="str">
        <f t="shared" si="11"/>
        <v/>
      </c>
    </row>
    <row r="722" spans="1:23">
      <c r="A722" s="2" t="s">
        <v>3264</v>
      </c>
      <c r="B722" s="2" t="e">
        <f ca="1">_xlfn.XLOOKUP(A722,统计表!D:D,统计表!R:R)</f>
        <v>#NAME?</v>
      </c>
      <c r="C722" s="2" t="s">
        <v>4753</v>
      </c>
      <c r="E722" s="2">
        <f>_xlfn.XLOOKUP(D722,统计表!D:D,统计表!L:L)</f>
        <v>0</v>
      </c>
      <c r="F722" s="2" t="s">
        <v>4754</v>
      </c>
      <c r="H722" s="2" t="e">
        <f ca="1">_xlfn.XLOOKUP(G722,统计表!D:D,统计表!M:M)</f>
        <v>#NAME?</v>
      </c>
      <c r="I722" s="2" t="s">
        <v>4755</v>
      </c>
      <c r="K722" s="2">
        <f>_xlfn.XLOOKUP(J722,统计表!D:D,统计表!P:P)</f>
        <v>0</v>
      </c>
      <c r="L722" s="2" t="s">
        <v>4756</v>
      </c>
      <c r="O722" s="2" t="s">
        <v>4760</v>
      </c>
      <c r="U722" s="2">
        <f>_xlfn.XLOOKUP(S722,统计表!D:D,统计表!V:V)</f>
        <v>0</v>
      </c>
      <c r="W722" s="2" t="str">
        <f t="shared" si="11"/>
        <v/>
      </c>
    </row>
    <row r="723" spans="1:23">
      <c r="A723" s="2" t="s">
        <v>3264</v>
      </c>
      <c r="B723" s="2" t="e">
        <f ca="1">_xlfn.XLOOKUP(A723,统计表!D:D,统计表!R:R)</f>
        <v>#NAME?</v>
      </c>
      <c r="C723" s="2" t="s">
        <v>4753</v>
      </c>
      <c r="E723" s="2">
        <f>_xlfn.XLOOKUP(D723,统计表!D:D,统计表!L:L)</f>
        <v>0</v>
      </c>
      <c r="F723" s="2" t="s">
        <v>4754</v>
      </c>
      <c r="H723" s="2" t="e">
        <f ca="1">_xlfn.XLOOKUP(G723,统计表!D:D,统计表!M:M)</f>
        <v>#NAME?</v>
      </c>
      <c r="I723" s="2" t="s">
        <v>4755</v>
      </c>
      <c r="K723" s="2">
        <f>_xlfn.XLOOKUP(J723,统计表!D:D,统计表!P:P)</f>
        <v>0</v>
      </c>
      <c r="L723" s="2" t="s">
        <v>4756</v>
      </c>
      <c r="O723" s="2" t="s">
        <v>4760</v>
      </c>
      <c r="U723" s="2">
        <f>_xlfn.XLOOKUP(S723,统计表!D:D,统计表!V:V)</f>
        <v>0</v>
      </c>
      <c r="W723" s="2" t="str">
        <f t="shared" si="11"/>
        <v/>
      </c>
    </row>
    <row r="724" spans="1:23">
      <c r="A724" s="2" t="s">
        <v>3268</v>
      </c>
      <c r="B724" s="2" t="e">
        <f ca="1">_xlfn.XLOOKUP(A724,统计表!D:D,统计表!R:R)</f>
        <v>#NAME?</v>
      </c>
      <c r="C724" s="2" t="s">
        <v>4753</v>
      </c>
      <c r="E724" s="2">
        <f>_xlfn.XLOOKUP(D724,统计表!D:D,统计表!L:L)</f>
        <v>0</v>
      </c>
      <c r="F724" s="2" t="s">
        <v>4754</v>
      </c>
      <c r="H724" s="2" t="e">
        <f ca="1">_xlfn.XLOOKUP(G724,统计表!D:D,统计表!M:M)</f>
        <v>#NAME?</v>
      </c>
      <c r="I724" s="2" t="s">
        <v>4755</v>
      </c>
      <c r="K724" s="2">
        <f>_xlfn.XLOOKUP(J724,统计表!D:D,统计表!P:P)</f>
        <v>0</v>
      </c>
      <c r="L724" s="2" t="s">
        <v>4756</v>
      </c>
      <c r="O724" s="2" t="s">
        <v>4760</v>
      </c>
      <c r="U724" s="2">
        <f>_xlfn.XLOOKUP(S724,统计表!D:D,统计表!V:V)</f>
        <v>0</v>
      </c>
      <c r="W724" s="2" t="str">
        <f t="shared" si="11"/>
        <v/>
      </c>
    </row>
    <row r="725" spans="1:23">
      <c r="A725" s="2" t="s">
        <v>3268</v>
      </c>
      <c r="B725" s="2" t="e">
        <f ca="1">_xlfn.XLOOKUP(A725,统计表!D:D,统计表!R:R)</f>
        <v>#NAME?</v>
      </c>
      <c r="C725" s="2" t="s">
        <v>4753</v>
      </c>
      <c r="E725" s="2">
        <f>_xlfn.XLOOKUP(D725,统计表!D:D,统计表!L:L)</f>
        <v>0</v>
      </c>
      <c r="F725" s="2" t="s">
        <v>4754</v>
      </c>
      <c r="H725" s="2" t="e">
        <f ca="1">_xlfn.XLOOKUP(G725,统计表!D:D,统计表!M:M)</f>
        <v>#NAME?</v>
      </c>
      <c r="I725" s="2" t="s">
        <v>4755</v>
      </c>
      <c r="K725" s="2">
        <f>_xlfn.XLOOKUP(J725,统计表!D:D,统计表!P:P)</f>
        <v>0</v>
      </c>
      <c r="L725" s="2" t="s">
        <v>4756</v>
      </c>
      <c r="O725" s="2" t="s">
        <v>4760</v>
      </c>
      <c r="U725" s="2">
        <f>_xlfn.XLOOKUP(S725,统计表!D:D,统计表!V:V)</f>
        <v>0</v>
      </c>
      <c r="W725" s="2" t="str">
        <f t="shared" si="11"/>
        <v/>
      </c>
    </row>
    <row r="726" spans="1:23">
      <c r="A726" s="2" t="s">
        <v>3272</v>
      </c>
      <c r="B726" s="2" t="e">
        <f ca="1">_xlfn.XLOOKUP(A726,统计表!D:D,统计表!R:R)</f>
        <v>#NAME?</v>
      </c>
      <c r="C726" s="2" t="s">
        <v>4753</v>
      </c>
      <c r="E726" s="2">
        <f>_xlfn.XLOOKUP(D726,统计表!D:D,统计表!L:L)</f>
        <v>0</v>
      </c>
      <c r="F726" s="2" t="s">
        <v>4754</v>
      </c>
      <c r="H726" s="2" t="e">
        <f ca="1">_xlfn.XLOOKUP(G726,统计表!D:D,统计表!M:M)</f>
        <v>#NAME?</v>
      </c>
      <c r="I726" s="2" t="s">
        <v>4755</v>
      </c>
      <c r="K726" s="2">
        <f>_xlfn.XLOOKUP(J726,统计表!D:D,统计表!P:P)</f>
        <v>0</v>
      </c>
      <c r="L726" s="2" t="s">
        <v>4756</v>
      </c>
      <c r="O726" s="2" t="s">
        <v>4760</v>
      </c>
      <c r="U726" s="2">
        <f>_xlfn.XLOOKUP(S726,统计表!D:D,统计表!V:V)</f>
        <v>0</v>
      </c>
      <c r="W726" s="2" t="str">
        <f t="shared" si="11"/>
        <v/>
      </c>
    </row>
    <row r="727" spans="1:23">
      <c r="A727" s="2" t="s">
        <v>3288</v>
      </c>
      <c r="B727" s="2" t="e">
        <f ca="1">_xlfn.XLOOKUP(A727,统计表!D:D,统计表!R:R)</f>
        <v>#NAME?</v>
      </c>
      <c r="C727" s="2" t="s">
        <v>4753</v>
      </c>
      <c r="E727" s="2">
        <f>_xlfn.XLOOKUP(D727,统计表!D:D,统计表!L:L)</f>
        <v>0</v>
      </c>
      <c r="F727" s="2" t="s">
        <v>4754</v>
      </c>
      <c r="H727" s="2" t="e">
        <f ca="1">_xlfn.XLOOKUP(G727,统计表!D:D,统计表!M:M)</f>
        <v>#NAME?</v>
      </c>
      <c r="I727" s="2" t="s">
        <v>4755</v>
      </c>
      <c r="K727" s="2">
        <f>_xlfn.XLOOKUP(J727,统计表!D:D,统计表!P:P)</f>
        <v>0</v>
      </c>
      <c r="L727" s="2" t="s">
        <v>4756</v>
      </c>
      <c r="O727" s="2" t="s">
        <v>4760</v>
      </c>
      <c r="U727" s="2">
        <f>_xlfn.XLOOKUP(S727,统计表!D:D,统计表!V:V)</f>
        <v>0</v>
      </c>
      <c r="W727" s="2" t="str">
        <f t="shared" si="11"/>
        <v/>
      </c>
    </row>
    <row r="728" spans="1:23">
      <c r="A728" s="2" t="s">
        <v>3288</v>
      </c>
      <c r="B728" s="2" t="e">
        <f ca="1">_xlfn.XLOOKUP(A728,统计表!D:D,统计表!R:R)</f>
        <v>#NAME?</v>
      </c>
      <c r="C728" s="2" t="s">
        <v>4753</v>
      </c>
      <c r="E728" s="2">
        <f>_xlfn.XLOOKUP(D728,统计表!D:D,统计表!L:L)</f>
        <v>0</v>
      </c>
      <c r="F728" s="2" t="s">
        <v>4754</v>
      </c>
      <c r="H728" s="2" t="e">
        <f ca="1">_xlfn.XLOOKUP(G728,统计表!D:D,统计表!M:M)</f>
        <v>#NAME?</v>
      </c>
      <c r="I728" s="2" t="s">
        <v>4755</v>
      </c>
      <c r="K728" s="2">
        <f>_xlfn.XLOOKUP(J728,统计表!D:D,统计表!P:P)</f>
        <v>0</v>
      </c>
      <c r="L728" s="2" t="s">
        <v>4756</v>
      </c>
      <c r="O728" s="2" t="s">
        <v>4760</v>
      </c>
      <c r="U728" s="2">
        <f>_xlfn.XLOOKUP(S728,统计表!D:D,统计表!V:V)</f>
        <v>0</v>
      </c>
      <c r="W728" s="2" t="str">
        <f t="shared" si="11"/>
        <v/>
      </c>
    </row>
    <row r="729" spans="1:23">
      <c r="A729" s="2" t="s">
        <v>3292</v>
      </c>
      <c r="B729" s="2" t="e">
        <f ca="1">_xlfn.XLOOKUP(A729,统计表!D:D,统计表!R:R)</f>
        <v>#NAME?</v>
      </c>
      <c r="C729" s="2" t="s">
        <v>4753</v>
      </c>
      <c r="E729" s="2">
        <f>_xlfn.XLOOKUP(D729,统计表!D:D,统计表!L:L)</f>
        <v>0</v>
      </c>
      <c r="F729" s="2" t="s">
        <v>4754</v>
      </c>
      <c r="H729" s="2" t="e">
        <f ca="1">_xlfn.XLOOKUP(G729,统计表!D:D,统计表!M:M)</f>
        <v>#NAME?</v>
      </c>
      <c r="I729" s="2" t="s">
        <v>4755</v>
      </c>
      <c r="K729" s="2">
        <f>_xlfn.XLOOKUP(J729,统计表!D:D,统计表!P:P)</f>
        <v>0</v>
      </c>
      <c r="L729" s="2" t="s">
        <v>4756</v>
      </c>
      <c r="O729" s="2" t="s">
        <v>4760</v>
      </c>
      <c r="U729" s="2">
        <f>_xlfn.XLOOKUP(S729,统计表!D:D,统计表!V:V)</f>
        <v>0</v>
      </c>
      <c r="W729" s="2" t="str">
        <f t="shared" si="11"/>
        <v/>
      </c>
    </row>
    <row r="730" spans="1:23">
      <c r="A730" s="2" t="s">
        <v>3292</v>
      </c>
      <c r="B730" s="2" t="e">
        <f ca="1">_xlfn.XLOOKUP(A730,统计表!D:D,统计表!R:R)</f>
        <v>#NAME?</v>
      </c>
      <c r="C730" s="2" t="s">
        <v>4753</v>
      </c>
      <c r="E730" s="2">
        <f>_xlfn.XLOOKUP(D730,统计表!D:D,统计表!L:L)</f>
        <v>0</v>
      </c>
      <c r="F730" s="2" t="s">
        <v>4754</v>
      </c>
      <c r="H730" s="2" t="e">
        <f ca="1">_xlfn.XLOOKUP(G730,统计表!D:D,统计表!M:M)</f>
        <v>#NAME?</v>
      </c>
      <c r="I730" s="2" t="s">
        <v>4755</v>
      </c>
      <c r="K730" s="2">
        <f>_xlfn.XLOOKUP(J730,统计表!D:D,统计表!P:P)</f>
        <v>0</v>
      </c>
      <c r="L730" s="2" t="s">
        <v>4756</v>
      </c>
      <c r="O730" s="2" t="s">
        <v>4760</v>
      </c>
      <c r="U730" s="2">
        <f>_xlfn.XLOOKUP(S730,统计表!D:D,统计表!V:V)</f>
        <v>0</v>
      </c>
      <c r="W730" s="2" t="str">
        <f t="shared" si="11"/>
        <v/>
      </c>
    </row>
    <row r="731" spans="1:23">
      <c r="A731" s="2" t="s">
        <v>3296</v>
      </c>
      <c r="B731" s="2" t="e">
        <f ca="1">_xlfn.XLOOKUP(A731,统计表!D:D,统计表!R:R)</f>
        <v>#NAME?</v>
      </c>
      <c r="C731" s="2" t="s">
        <v>4753</v>
      </c>
      <c r="E731" s="2">
        <f>_xlfn.XLOOKUP(D731,统计表!D:D,统计表!L:L)</f>
        <v>0</v>
      </c>
      <c r="F731" s="2" t="s">
        <v>4754</v>
      </c>
      <c r="H731" s="2" t="e">
        <f ca="1">_xlfn.XLOOKUP(G731,统计表!D:D,统计表!M:M)</f>
        <v>#NAME?</v>
      </c>
      <c r="I731" s="2" t="s">
        <v>4755</v>
      </c>
      <c r="K731" s="2">
        <f>_xlfn.XLOOKUP(J731,统计表!D:D,统计表!P:P)</f>
        <v>0</v>
      </c>
      <c r="L731" s="2" t="s">
        <v>4756</v>
      </c>
      <c r="O731" s="2" t="s">
        <v>4760</v>
      </c>
      <c r="U731" s="2">
        <f>_xlfn.XLOOKUP(S731,统计表!D:D,统计表!V:V)</f>
        <v>0</v>
      </c>
      <c r="W731" s="2" t="str">
        <f t="shared" si="11"/>
        <v/>
      </c>
    </row>
    <row r="732" spans="1:23">
      <c r="A732" s="2" t="s">
        <v>3296</v>
      </c>
      <c r="B732" s="2" t="e">
        <f ca="1">_xlfn.XLOOKUP(A732,统计表!D:D,统计表!R:R)</f>
        <v>#NAME?</v>
      </c>
      <c r="C732" s="2" t="s">
        <v>4753</v>
      </c>
      <c r="E732" s="2">
        <f>_xlfn.XLOOKUP(D732,统计表!D:D,统计表!L:L)</f>
        <v>0</v>
      </c>
      <c r="F732" s="2" t="s">
        <v>4754</v>
      </c>
      <c r="H732" s="2" t="e">
        <f ca="1">_xlfn.XLOOKUP(G732,统计表!D:D,统计表!M:M)</f>
        <v>#NAME?</v>
      </c>
      <c r="I732" s="2" t="s">
        <v>4755</v>
      </c>
      <c r="K732" s="2">
        <f>_xlfn.XLOOKUP(J732,统计表!D:D,统计表!P:P)</f>
        <v>0</v>
      </c>
      <c r="L732" s="2" t="s">
        <v>4756</v>
      </c>
      <c r="O732" s="2" t="s">
        <v>4760</v>
      </c>
      <c r="U732" s="2">
        <f>_xlfn.XLOOKUP(S732,统计表!D:D,统计表!V:V)</f>
        <v>0</v>
      </c>
      <c r="W732" s="2" t="str">
        <f t="shared" si="11"/>
        <v/>
      </c>
    </row>
    <row r="733" spans="1:23">
      <c r="A733" s="2" t="s">
        <v>3300</v>
      </c>
      <c r="B733" s="2" t="e">
        <f ca="1">_xlfn.XLOOKUP(A733,统计表!D:D,统计表!R:R)</f>
        <v>#NAME?</v>
      </c>
      <c r="C733" s="2" t="s">
        <v>4753</v>
      </c>
      <c r="E733" s="2">
        <f>_xlfn.XLOOKUP(D733,统计表!D:D,统计表!L:L)</f>
        <v>0</v>
      </c>
      <c r="F733" s="2" t="s">
        <v>4754</v>
      </c>
      <c r="H733" s="2" t="e">
        <f ca="1">_xlfn.XLOOKUP(G733,统计表!D:D,统计表!M:M)</f>
        <v>#NAME?</v>
      </c>
      <c r="I733" s="2" t="s">
        <v>4755</v>
      </c>
      <c r="K733" s="2">
        <f>_xlfn.XLOOKUP(J733,统计表!D:D,统计表!P:P)</f>
        <v>0</v>
      </c>
      <c r="L733" s="2" t="s">
        <v>4756</v>
      </c>
      <c r="O733" s="2" t="s">
        <v>4760</v>
      </c>
      <c r="U733" s="2">
        <f>_xlfn.XLOOKUP(S733,统计表!D:D,统计表!V:V)</f>
        <v>0</v>
      </c>
      <c r="W733" s="2" t="str">
        <f t="shared" si="11"/>
        <v/>
      </c>
    </row>
    <row r="734" spans="1:23">
      <c r="A734" s="2" t="s">
        <v>3300</v>
      </c>
      <c r="B734" s="2" t="e">
        <f ca="1">_xlfn.XLOOKUP(A734,统计表!D:D,统计表!R:R)</f>
        <v>#NAME?</v>
      </c>
      <c r="C734" s="2" t="s">
        <v>4753</v>
      </c>
      <c r="E734" s="2">
        <f>_xlfn.XLOOKUP(D734,统计表!D:D,统计表!L:L)</f>
        <v>0</v>
      </c>
      <c r="F734" s="2" t="s">
        <v>4754</v>
      </c>
      <c r="H734" s="2" t="e">
        <f ca="1">_xlfn.XLOOKUP(G734,统计表!D:D,统计表!M:M)</f>
        <v>#NAME?</v>
      </c>
      <c r="I734" s="2" t="s">
        <v>4755</v>
      </c>
      <c r="K734" s="2">
        <f>_xlfn.XLOOKUP(J734,统计表!D:D,统计表!P:P)</f>
        <v>0</v>
      </c>
      <c r="L734" s="2" t="s">
        <v>4756</v>
      </c>
      <c r="O734" s="2" t="s">
        <v>4760</v>
      </c>
      <c r="U734" s="2">
        <f>_xlfn.XLOOKUP(S734,统计表!D:D,统计表!V:V)</f>
        <v>0</v>
      </c>
      <c r="W734" s="2" t="str">
        <f t="shared" si="11"/>
        <v/>
      </c>
    </row>
    <row r="735" spans="1:23">
      <c r="A735" s="2" t="s">
        <v>3316</v>
      </c>
      <c r="B735" s="2" t="e">
        <f ca="1">_xlfn.XLOOKUP(A735,统计表!D:D,统计表!R:R)</f>
        <v>#NAME?</v>
      </c>
      <c r="C735" s="2" t="s">
        <v>4753</v>
      </c>
      <c r="E735" s="2">
        <f>_xlfn.XLOOKUP(D735,统计表!D:D,统计表!L:L)</f>
        <v>0</v>
      </c>
      <c r="F735" s="2" t="s">
        <v>4754</v>
      </c>
      <c r="H735" s="2" t="e">
        <f ca="1">_xlfn.XLOOKUP(G735,统计表!D:D,统计表!M:M)</f>
        <v>#NAME?</v>
      </c>
      <c r="I735" s="2" t="s">
        <v>4755</v>
      </c>
      <c r="K735" s="2">
        <f>_xlfn.XLOOKUP(J735,统计表!D:D,统计表!P:P)</f>
        <v>0</v>
      </c>
      <c r="L735" s="2" t="s">
        <v>4756</v>
      </c>
      <c r="O735" s="2" t="s">
        <v>4760</v>
      </c>
      <c r="U735" s="2">
        <f>_xlfn.XLOOKUP(S735,统计表!D:D,统计表!V:V)</f>
        <v>0</v>
      </c>
      <c r="W735" s="2" t="str">
        <f t="shared" si="11"/>
        <v/>
      </c>
    </row>
    <row r="736" spans="1:23">
      <c r="A736" s="2" t="s">
        <v>3316</v>
      </c>
      <c r="B736" s="2" t="e">
        <f ca="1">_xlfn.XLOOKUP(A736,统计表!D:D,统计表!R:R)</f>
        <v>#NAME?</v>
      </c>
      <c r="C736" s="2" t="s">
        <v>4753</v>
      </c>
      <c r="E736" s="2">
        <f>_xlfn.XLOOKUP(D736,统计表!D:D,统计表!L:L)</f>
        <v>0</v>
      </c>
      <c r="F736" s="2" t="s">
        <v>4754</v>
      </c>
      <c r="H736" s="2" t="e">
        <f ca="1">_xlfn.XLOOKUP(G736,统计表!D:D,统计表!M:M)</f>
        <v>#NAME?</v>
      </c>
      <c r="I736" s="2" t="s">
        <v>4755</v>
      </c>
      <c r="K736" s="2">
        <f>_xlfn.XLOOKUP(J736,统计表!D:D,统计表!P:P)</f>
        <v>0</v>
      </c>
      <c r="L736" s="2" t="s">
        <v>4756</v>
      </c>
      <c r="O736" s="2" t="s">
        <v>4760</v>
      </c>
      <c r="U736" s="2">
        <f>_xlfn.XLOOKUP(S736,统计表!D:D,统计表!V:V)</f>
        <v>0</v>
      </c>
      <c r="W736" s="2" t="str">
        <f t="shared" si="11"/>
        <v/>
      </c>
    </row>
    <row r="737" spans="1:23">
      <c r="A737" s="2" t="s">
        <v>3320</v>
      </c>
      <c r="B737" s="2" t="e">
        <f ca="1">_xlfn.XLOOKUP(A737,统计表!D:D,统计表!R:R)</f>
        <v>#NAME?</v>
      </c>
      <c r="C737" s="2" t="s">
        <v>4753</v>
      </c>
      <c r="E737" s="2">
        <f>_xlfn.XLOOKUP(D737,统计表!D:D,统计表!L:L)</f>
        <v>0</v>
      </c>
      <c r="F737" s="2" t="s">
        <v>4754</v>
      </c>
      <c r="H737" s="2" t="e">
        <f ca="1">_xlfn.XLOOKUP(G737,统计表!D:D,统计表!M:M)</f>
        <v>#NAME?</v>
      </c>
      <c r="I737" s="2" t="s">
        <v>4755</v>
      </c>
      <c r="K737" s="2">
        <f>_xlfn.XLOOKUP(J737,统计表!D:D,统计表!P:P)</f>
        <v>0</v>
      </c>
      <c r="L737" s="2" t="s">
        <v>4756</v>
      </c>
      <c r="O737" s="2" t="s">
        <v>4760</v>
      </c>
      <c r="U737" s="2">
        <f>_xlfn.XLOOKUP(S737,统计表!D:D,统计表!V:V)</f>
        <v>0</v>
      </c>
      <c r="W737" s="2" t="str">
        <f t="shared" si="11"/>
        <v/>
      </c>
    </row>
    <row r="738" spans="1:23">
      <c r="A738" s="2" t="s">
        <v>3324</v>
      </c>
      <c r="B738" s="2" t="e">
        <f ca="1">_xlfn.XLOOKUP(A738,统计表!D:D,统计表!R:R)</f>
        <v>#NAME?</v>
      </c>
      <c r="C738" s="2" t="s">
        <v>4753</v>
      </c>
      <c r="E738" s="2">
        <f>_xlfn.XLOOKUP(D738,统计表!D:D,统计表!L:L)</f>
        <v>0</v>
      </c>
      <c r="F738" s="2" t="s">
        <v>4754</v>
      </c>
      <c r="H738" s="2" t="e">
        <f ca="1">_xlfn.XLOOKUP(G738,统计表!D:D,统计表!M:M)</f>
        <v>#NAME?</v>
      </c>
      <c r="I738" s="2" t="s">
        <v>4755</v>
      </c>
      <c r="K738" s="2">
        <f>_xlfn.XLOOKUP(J738,统计表!D:D,统计表!P:P)</f>
        <v>0</v>
      </c>
      <c r="L738" s="2" t="s">
        <v>4756</v>
      </c>
      <c r="O738" s="2" t="s">
        <v>4760</v>
      </c>
      <c r="U738" s="2">
        <f>_xlfn.XLOOKUP(S738,统计表!D:D,统计表!V:V)</f>
        <v>0</v>
      </c>
      <c r="W738" s="2" t="str">
        <f t="shared" si="11"/>
        <v/>
      </c>
    </row>
    <row r="739" spans="1:23">
      <c r="A739" s="2" t="s">
        <v>3340</v>
      </c>
      <c r="B739" s="2" t="e">
        <f ca="1">_xlfn.XLOOKUP(A739,统计表!D:D,统计表!R:R)</f>
        <v>#NAME?</v>
      </c>
      <c r="C739" s="2" t="s">
        <v>4753</v>
      </c>
      <c r="E739" s="2">
        <f>_xlfn.XLOOKUP(D739,统计表!D:D,统计表!L:L)</f>
        <v>0</v>
      </c>
      <c r="F739" s="2" t="s">
        <v>4754</v>
      </c>
      <c r="H739" s="2" t="e">
        <f ca="1">_xlfn.XLOOKUP(G739,统计表!D:D,统计表!M:M)</f>
        <v>#NAME?</v>
      </c>
      <c r="I739" s="2" t="s">
        <v>4755</v>
      </c>
      <c r="K739" s="2">
        <f>_xlfn.XLOOKUP(J739,统计表!D:D,统计表!P:P)</f>
        <v>0</v>
      </c>
      <c r="L739" s="2" t="s">
        <v>4756</v>
      </c>
      <c r="O739" s="2" t="s">
        <v>4760</v>
      </c>
      <c r="U739" s="2">
        <f>_xlfn.XLOOKUP(S739,统计表!D:D,统计表!V:V)</f>
        <v>0</v>
      </c>
      <c r="W739" s="2" t="str">
        <f t="shared" si="11"/>
        <v/>
      </c>
    </row>
    <row r="740" spans="1:23">
      <c r="A740" s="2" t="s">
        <v>3340</v>
      </c>
      <c r="B740" s="2" t="e">
        <f ca="1">_xlfn.XLOOKUP(A740,统计表!D:D,统计表!R:R)</f>
        <v>#NAME?</v>
      </c>
      <c r="C740" s="2" t="s">
        <v>4753</v>
      </c>
      <c r="E740" s="2">
        <f>_xlfn.XLOOKUP(D740,统计表!D:D,统计表!L:L)</f>
        <v>0</v>
      </c>
      <c r="F740" s="2" t="s">
        <v>4754</v>
      </c>
      <c r="H740" s="2" t="e">
        <f ca="1">_xlfn.XLOOKUP(G740,统计表!D:D,统计表!M:M)</f>
        <v>#NAME?</v>
      </c>
      <c r="I740" s="2" t="s">
        <v>4755</v>
      </c>
      <c r="K740" s="2">
        <f>_xlfn.XLOOKUP(J740,统计表!D:D,统计表!P:P)</f>
        <v>0</v>
      </c>
      <c r="L740" s="2" t="s">
        <v>4756</v>
      </c>
      <c r="O740" s="2" t="s">
        <v>4760</v>
      </c>
      <c r="U740" s="2">
        <f>_xlfn.XLOOKUP(S740,统计表!D:D,统计表!V:V)</f>
        <v>0</v>
      </c>
      <c r="W740" s="2" t="str">
        <f t="shared" si="11"/>
        <v/>
      </c>
    </row>
    <row r="741" spans="1:23">
      <c r="A741" s="2" t="s">
        <v>3344</v>
      </c>
      <c r="B741" s="2" t="e">
        <f ca="1">_xlfn.XLOOKUP(A741,统计表!D:D,统计表!R:R)</f>
        <v>#NAME?</v>
      </c>
      <c r="C741" s="2" t="s">
        <v>4753</v>
      </c>
      <c r="E741" s="2">
        <f>_xlfn.XLOOKUP(D741,统计表!D:D,统计表!L:L)</f>
        <v>0</v>
      </c>
      <c r="F741" s="2" t="s">
        <v>4754</v>
      </c>
      <c r="H741" s="2" t="e">
        <f ca="1">_xlfn.XLOOKUP(G741,统计表!D:D,统计表!M:M)</f>
        <v>#NAME?</v>
      </c>
      <c r="I741" s="2" t="s">
        <v>4755</v>
      </c>
      <c r="K741" s="2">
        <f>_xlfn.XLOOKUP(J741,统计表!D:D,统计表!P:P)</f>
        <v>0</v>
      </c>
      <c r="L741" s="2" t="s">
        <v>4756</v>
      </c>
      <c r="O741" s="2" t="s">
        <v>4760</v>
      </c>
      <c r="U741" s="2">
        <f>_xlfn.XLOOKUP(S741,统计表!D:D,统计表!V:V)</f>
        <v>0</v>
      </c>
      <c r="W741" s="2" t="str">
        <f t="shared" si="11"/>
        <v/>
      </c>
    </row>
    <row r="742" spans="1:23">
      <c r="A742" s="2" t="s">
        <v>3344</v>
      </c>
      <c r="B742" s="2" t="e">
        <f ca="1">_xlfn.XLOOKUP(A742,统计表!D:D,统计表!R:R)</f>
        <v>#NAME?</v>
      </c>
      <c r="C742" s="2" t="s">
        <v>4753</v>
      </c>
      <c r="E742" s="2">
        <f>_xlfn.XLOOKUP(D742,统计表!D:D,统计表!L:L)</f>
        <v>0</v>
      </c>
      <c r="F742" s="2" t="s">
        <v>4754</v>
      </c>
      <c r="H742" s="2" t="e">
        <f ca="1">_xlfn.XLOOKUP(G742,统计表!D:D,统计表!M:M)</f>
        <v>#NAME?</v>
      </c>
      <c r="I742" s="2" t="s">
        <v>4755</v>
      </c>
      <c r="K742" s="2">
        <f>_xlfn.XLOOKUP(J742,统计表!D:D,统计表!P:P)</f>
        <v>0</v>
      </c>
      <c r="L742" s="2" t="s">
        <v>4756</v>
      </c>
      <c r="O742" s="2" t="s">
        <v>4760</v>
      </c>
      <c r="U742" s="2">
        <f>_xlfn.XLOOKUP(S742,统计表!D:D,统计表!V:V)</f>
        <v>0</v>
      </c>
      <c r="W742" s="2" t="str">
        <f t="shared" si="11"/>
        <v/>
      </c>
    </row>
    <row r="743" spans="1:23">
      <c r="A743" s="2" t="s">
        <v>3352</v>
      </c>
      <c r="B743" s="2" t="e">
        <f ca="1">_xlfn.XLOOKUP(A743,统计表!D:D,统计表!R:R)</f>
        <v>#NAME?</v>
      </c>
      <c r="C743" s="2" t="s">
        <v>4753</v>
      </c>
      <c r="E743" s="2">
        <f>_xlfn.XLOOKUP(D743,统计表!D:D,统计表!L:L)</f>
        <v>0</v>
      </c>
      <c r="F743" s="2" t="s">
        <v>4754</v>
      </c>
      <c r="H743" s="2" t="e">
        <f ca="1">_xlfn.XLOOKUP(G743,统计表!D:D,统计表!M:M)</f>
        <v>#NAME?</v>
      </c>
      <c r="I743" s="2" t="s">
        <v>4755</v>
      </c>
      <c r="K743" s="2">
        <f>_xlfn.XLOOKUP(J743,统计表!D:D,统计表!P:P)</f>
        <v>0</v>
      </c>
      <c r="L743" s="2" t="s">
        <v>4756</v>
      </c>
      <c r="O743" s="2" t="s">
        <v>4760</v>
      </c>
      <c r="U743" s="2">
        <f>_xlfn.XLOOKUP(S743,统计表!D:D,统计表!V:V)</f>
        <v>0</v>
      </c>
      <c r="W743" s="2" t="str">
        <f t="shared" si="11"/>
        <v/>
      </c>
    </row>
    <row r="744" spans="1:23">
      <c r="A744" s="2" t="s">
        <v>3352</v>
      </c>
      <c r="B744" s="2" t="e">
        <f ca="1">_xlfn.XLOOKUP(A744,统计表!D:D,统计表!R:R)</f>
        <v>#NAME?</v>
      </c>
      <c r="C744" s="2" t="s">
        <v>4753</v>
      </c>
      <c r="E744" s="2">
        <f>_xlfn.XLOOKUP(D744,统计表!D:D,统计表!L:L)</f>
        <v>0</v>
      </c>
      <c r="F744" s="2" t="s">
        <v>4754</v>
      </c>
      <c r="H744" s="2" t="e">
        <f ca="1">_xlfn.XLOOKUP(G744,统计表!D:D,统计表!M:M)</f>
        <v>#NAME?</v>
      </c>
      <c r="I744" s="2" t="s">
        <v>4755</v>
      </c>
      <c r="K744" s="2">
        <f>_xlfn.XLOOKUP(J744,统计表!D:D,统计表!P:P)</f>
        <v>0</v>
      </c>
      <c r="L744" s="2" t="s">
        <v>4756</v>
      </c>
      <c r="O744" s="2" t="s">
        <v>4760</v>
      </c>
      <c r="U744" s="2">
        <f>_xlfn.XLOOKUP(S744,统计表!D:D,统计表!V:V)</f>
        <v>0</v>
      </c>
      <c r="W744" s="2" t="str">
        <f t="shared" si="11"/>
        <v/>
      </c>
    </row>
    <row r="745" spans="1:23">
      <c r="A745" s="2" t="s">
        <v>3356</v>
      </c>
      <c r="B745" s="2" t="e">
        <f ca="1">_xlfn.XLOOKUP(A745,统计表!D:D,统计表!R:R)</f>
        <v>#NAME?</v>
      </c>
      <c r="C745" s="2" t="s">
        <v>4753</v>
      </c>
      <c r="E745" s="2">
        <f>_xlfn.XLOOKUP(D745,统计表!D:D,统计表!L:L)</f>
        <v>0</v>
      </c>
      <c r="F745" s="2" t="s">
        <v>4754</v>
      </c>
      <c r="H745" s="2" t="e">
        <f ca="1">_xlfn.XLOOKUP(G745,统计表!D:D,统计表!M:M)</f>
        <v>#NAME?</v>
      </c>
      <c r="I745" s="2" t="s">
        <v>4755</v>
      </c>
      <c r="K745" s="2">
        <f>_xlfn.XLOOKUP(J745,统计表!D:D,统计表!P:P)</f>
        <v>0</v>
      </c>
      <c r="L745" s="2" t="s">
        <v>4756</v>
      </c>
      <c r="O745" s="2" t="s">
        <v>4760</v>
      </c>
      <c r="U745" s="2">
        <f>_xlfn.XLOOKUP(S745,统计表!D:D,统计表!V:V)</f>
        <v>0</v>
      </c>
      <c r="W745" s="2" t="str">
        <f t="shared" si="11"/>
        <v/>
      </c>
    </row>
    <row r="746" spans="1:23">
      <c r="A746" s="2" t="s">
        <v>3356</v>
      </c>
      <c r="B746" s="2" t="e">
        <f ca="1">_xlfn.XLOOKUP(A746,统计表!D:D,统计表!R:R)</f>
        <v>#NAME?</v>
      </c>
      <c r="C746" s="2" t="s">
        <v>4753</v>
      </c>
      <c r="E746" s="2">
        <f>_xlfn.XLOOKUP(D746,统计表!D:D,统计表!L:L)</f>
        <v>0</v>
      </c>
      <c r="F746" s="2" t="s">
        <v>4754</v>
      </c>
      <c r="H746" s="2" t="e">
        <f ca="1">_xlfn.XLOOKUP(G746,统计表!D:D,统计表!M:M)</f>
        <v>#NAME?</v>
      </c>
      <c r="I746" s="2" t="s">
        <v>4755</v>
      </c>
      <c r="K746" s="2">
        <f>_xlfn.XLOOKUP(J746,统计表!D:D,统计表!P:P)</f>
        <v>0</v>
      </c>
      <c r="L746" s="2" t="s">
        <v>4756</v>
      </c>
      <c r="O746" s="2" t="s">
        <v>4760</v>
      </c>
      <c r="U746" s="2">
        <f>_xlfn.XLOOKUP(S746,统计表!D:D,统计表!V:V)</f>
        <v>0</v>
      </c>
      <c r="W746" s="2" t="str">
        <f t="shared" si="11"/>
        <v/>
      </c>
    </row>
    <row r="747" spans="1:23">
      <c r="A747" s="2" t="s">
        <v>3367</v>
      </c>
      <c r="B747" s="2" t="e">
        <f ca="1">_xlfn.XLOOKUP(A747,统计表!D:D,统计表!R:R)</f>
        <v>#NAME?</v>
      </c>
      <c r="C747" s="2" t="s">
        <v>4753</v>
      </c>
      <c r="E747" s="2">
        <f>_xlfn.XLOOKUP(D747,统计表!D:D,统计表!L:L)</f>
        <v>0</v>
      </c>
      <c r="F747" s="2" t="s">
        <v>4754</v>
      </c>
      <c r="H747" s="2" t="e">
        <f ca="1">_xlfn.XLOOKUP(G747,统计表!D:D,统计表!M:M)</f>
        <v>#NAME?</v>
      </c>
      <c r="I747" s="2" t="s">
        <v>4755</v>
      </c>
      <c r="K747" s="2">
        <f>_xlfn.XLOOKUP(J747,统计表!D:D,统计表!P:P)</f>
        <v>0</v>
      </c>
      <c r="L747" s="2" t="s">
        <v>4756</v>
      </c>
      <c r="O747" s="2" t="s">
        <v>4760</v>
      </c>
      <c r="U747" s="2">
        <f>_xlfn.XLOOKUP(S747,统计表!D:D,统计表!V:V)</f>
        <v>0</v>
      </c>
      <c r="W747" s="2" t="str">
        <f t="shared" si="11"/>
        <v/>
      </c>
    </row>
    <row r="748" spans="1:23">
      <c r="A748" s="2" t="s">
        <v>3367</v>
      </c>
      <c r="B748" s="2" t="e">
        <f ca="1">_xlfn.XLOOKUP(A748,统计表!D:D,统计表!R:R)</f>
        <v>#NAME?</v>
      </c>
      <c r="C748" s="2" t="s">
        <v>4753</v>
      </c>
      <c r="E748" s="2">
        <f>_xlfn.XLOOKUP(D748,统计表!D:D,统计表!L:L)</f>
        <v>0</v>
      </c>
      <c r="F748" s="2" t="s">
        <v>4754</v>
      </c>
      <c r="H748" s="2" t="e">
        <f ca="1">_xlfn.XLOOKUP(G748,统计表!D:D,统计表!M:M)</f>
        <v>#NAME?</v>
      </c>
      <c r="I748" s="2" t="s">
        <v>4755</v>
      </c>
      <c r="K748" s="2">
        <f>_xlfn.XLOOKUP(J748,统计表!D:D,统计表!P:P)</f>
        <v>0</v>
      </c>
      <c r="L748" s="2" t="s">
        <v>4756</v>
      </c>
      <c r="O748" s="2" t="s">
        <v>4760</v>
      </c>
      <c r="U748" s="2">
        <f>_xlfn.XLOOKUP(S748,统计表!D:D,统计表!V:V)</f>
        <v>0</v>
      </c>
      <c r="W748" s="2" t="str">
        <f t="shared" si="11"/>
        <v/>
      </c>
    </row>
    <row r="749" spans="1:23">
      <c r="A749" s="2" t="s">
        <v>3379</v>
      </c>
      <c r="B749" s="2" t="e">
        <f ca="1">_xlfn.XLOOKUP(A749,统计表!D:D,统计表!R:R)</f>
        <v>#NAME?</v>
      </c>
      <c r="C749" s="2" t="s">
        <v>4753</v>
      </c>
      <c r="E749" s="2">
        <f>_xlfn.XLOOKUP(D749,统计表!D:D,统计表!L:L)</f>
        <v>0</v>
      </c>
      <c r="F749" s="2" t="s">
        <v>4754</v>
      </c>
      <c r="H749" s="2" t="e">
        <f ca="1">_xlfn.XLOOKUP(G749,统计表!D:D,统计表!M:M)</f>
        <v>#NAME?</v>
      </c>
      <c r="I749" s="2" t="s">
        <v>4755</v>
      </c>
      <c r="K749" s="2">
        <f>_xlfn.XLOOKUP(J749,统计表!D:D,统计表!P:P)</f>
        <v>0</v>
      </c>
      <c r="L749" s="2" t="s">
        <v>4756</v>
      </c>
      <c r="O749" s="2" t="s">
        <v>4760</v>
      </c>
      <c r="U749" s="2">
        <f>_xlfn.XLOOKUP(S749,统计表!D:D,统计表!V:V)</f>
        <v>0</v>
      </c>
      <c r="W749" s="2" t="str">
        <f t="shared" si="11"/>
        <v/>
      </c>
    </row>
    <row r="750" spans="1:23">
      <c r="A750" s="2" t="s">
        <v>3383</v>
      </c>
      <c r="B750" s="2" t="e">
        <f ca="1">_xlfn.XLOOKUP(A750,统计表!D:D,统计表!R:R)</f>
        <v>#NAME?</v>
      </c>
      <c r="C750" s="2" t="s">
        <v>4753</v>
      </c>
      <c r="E750" s="2">
        <f>_xlfn.XLOOKUP(D750,统计表!D:D,统计表!L:L)</f>
        <v>0</v>
      </c>
      <c r="F750" s="2" t="s">
        <v>4754</v>
      </c>
      <c r="H750" s="2" t="e">
        <f ca="1">_xlfn.XLOOKUP(G750,统计表!D:D,统计表!M:M)</f>
        <v>#NAME?</v>
      </c>
      <c r="I750" s="2" t="s">
        <v>4755</v>
      </c>
      <c r="K750" s="2">
        <f>_xlfn.XLOOKUP(J750,统计表!D:D,统计表!P:P)</f>
        <v>0</v>
      </c>
      <c r="L750" s="2" t="s">
        <v>4756</v>
      </c>
      <c r="O750" s="2" t="s">
        <v>4760</v>
      </c>
      <c r="U750" s="2">
        <f>_xlfn.XLOOKUP(S750,统计表!D:D,统计表!V:V)</f>
        <v>0</v>
      </c>
      <c r="W750" s="2" t="str">
        <f t="shared" si="11"/>
        <v/>
      </c>
    </row>
    <row r="751" spans="1:23">
      <c r="A751" s="2" t="s">
        <v>3383</v>
      </c>
      <c r="B751" s="2" t="e">
        <f ca="1">_xlfn.XLOOKUP(A751,统计表!D:D,统计表!R:R)</f>
        <v>#NAME?</v>
      </c>
      <c r="C751" s="2" t="s">
        <v>4753</v>
      </c>
      <c r="E751" s="2">
        <f>_xlfn.XLOOKUP(D751,统计表!D:D,统计表!L:L)</f>
        <v>0</v>
      </c>
      <c r="F751" s="2" t="s">
        <v>4754</v>
      </c>
      <c r="H751" s="2" t="e">
        <f ca="1">_xlfn.XLOOKUP(G751,统计表!D:D,统计表!M:M)</f>
        <v>#NAME?</v>
      </c>
      <c r="I751" s="2" t="s">
        <v>4755</v>
      </c>
      <c r="K751" s="2">
        <f>_xlfn.XLOOKUP(J751,统计表!D:D,统计表!P:P)</f>
        <v>0</v>
      </c>
      <c r="L751" s="2" t="s">
        <v>4756</v>
      </c>
      <c r="O751" s="2" t="s">
        <v>4760</v>
      </c>
      <c r="U751" s="2">
        <f>_xlfn.XLOOKUP(S751,统计表!D:D,统计表!V:V)</f>
        <v>0</v>
      </c>
      <c r="W751" s="2" t="str">
        <f t="shared" si="11"/>
        <v/>
      </c>
    </row>
    <row r="752" spans="1:23">
      <c r="A752" s="2" t="s">
        <v>3395</v>
      </c>
      <c r="B752" s="2" t="e">
        <f ca="1">_xlfn.XLOOKUP(A752,统计表!D:D,统计表!R:R)</f>
        <v>#NAME?</v>
      </c>
      <c r="C752" s="2" t="s">
        <v>4753</v>
      </c>
      <c r="E752" s="2">
        <f>_xlfn.XLOOKUP(D752,统计表!D:D,统计表!L:L)</f>
        <v>0</v>
      </c>
      <c r="F752" s="2" t="s">
        <v>4754</v>
      </c>
      <c r="H752" s="2" t="e">
        <f ca="1">_xlfn.XLOOKUP(G752,统计表!D:D,统计表!M:M)</f>
        <v>#NAME?</v>
      </c>
      <c r="I752" s="2" t="s">
        <v>4755</v>
      </c>
      <c r="K752" s="2">
        <f>_xlfn.XLOOKUP(J752,统计表!D:D,统计表!P:P)</f>
        <v>0</v>
      </c>
      <c r="L752" s="2" t="s">
        <v>4756</v>
      </c>
      <c r="O752" s="2" t="s">
        <v>4760</v>
      </c>
      <c r="U752" s="2">
        <f>_xlfn.XLOOKUP(S752,统计表!D:D,统计表!V:V)</f>
        <v>0</v>
      </c>
      <c r="W752" s="2" t="str">
        <f t="shared" si="11"/>
        <v/>
      </c>
    </row>
    <row r="753" spans="1:23">
      <c r="A753" s="2" t="s">
        <v>3395</v>
      </c>
      <c r="B753" s="2" t="e">
        <f ca="1">_xlfn.XLOOKUP(A753,统计表!D:D,统计表!R:R)</f>
        <v>#NAME?</v>
      </c>
      <c r="C753" s="2" t="s">
        <v>4753</v>
      </c>
      <c r="E753" s="2">
        <f>_xlfn.XLOOKUP(D753,统计表!D:D,统计表!L:L)</f>
        <v>0</v>
      </c>
      <c r="F753" s="2" t="s">
        <v>4754</v>
      </c>
      <c r="H753" s="2" t="e">
        <f ca="1">_xlfn.XLOOKUP(G753,统计表!D:D,统计表!M:M)</f>
        <v>#NAME?</v>
      </c>
      <c r="I753" s="2" t="s">
        <v>4755</v>
      </c>
      <c r="K753" s="2">
        <f>_xlfn.XLOOKUP(J753,统计表!D:D,统计表!P:P)</f>
        <v>0</v>
      </c>
      <c r="L753" s="2" t="s">
        <v>4756</v>
      </c>
      <c r="O753" s="2" t="s">
        <v>4760</v>
      </c>
      <c r="U753" s="2">
        <f>_xlfn.XLOOKUP(S753,统计表!D:D,统计表!V:V)</f>
        <v>0</v>
      </c>
      <c r="W753" s="2" t="str">
        <f t="shared" si="11"/>
        <v/>
      </c>
    </row>
    <row r="754" spans="1:23">
      <c r="A754" s="2" t="s">
        <v>3403</v>
      </c>
      <c r="B754" s="2" t="e">
        <f ca="1">_xlfn.XLOOKUP(A754,统计表!D:D,统计表!R:R)</f>
        <v>#NAME?</v>
      </c>
      <c r="C754" s="2" t="s">
        <v>4753</v>
      </c>
      <c r="E754" s="2">
        <f>_xlfn.XLOOKUP(D754,统计表!D:D,统计表!L:L)</f>
        <v>0</v>
      </c>
      <c r="F754" s="2" t="s">
        <v>4754</v>
      </c>
      <c r="H754" s="2" t="e">
        <f ca="1">_xlfn.XLOOKUP(G754,统计表!D:D,统计表!M:M)</f>
        <v>#NAME?</v>
      </c>
      <c r="I754" s="2" t="s">
        <v>4755</v>
      </c>
      <c r="K754" s="2">
        <f>_xlfn.XLOOKUP(J754,统计表!D:D,统计表!P:P)</f>
        <v>0</v>
      </c>
      <c r="L754" s="2" t="s">
        <v>4756</v>
      </c>
      <c r="O754" s="2" t="s">
        <v>4760</v>
      </c>
      <c r="U754" s="2">
        <f>_xlfn.XLOOKUP(S754,统计表!D:D,统计表!V:V)</f>
        <v>0</v>
      </c>
      <c r="W754" s="2" t="str">
        <f t="shared" si="11"/>
        <v/>
      </c>
    </row>
    <row r="755" spans="1:23">
      <c r="A755" s="2" t="s">
        <v>3403</v>
      </c>
      <c r="B755" s="2" t="e">
        <f ca="1">_xlfn.XLOOKUP(A755,统计表!D:D,统计表!R:R)</f>
        <v>#NAME?</v>
      </c>
      <c r="C755" s="2" t="s">
        <v>4753</v>
      </c>
      <c r="E755" s="2">
        <f>_xlfn.XLOOKUP(D755,统计表!D:D,统计表!L:L)</f>
        <v>0</v>
      </c>
      <c r="F755" s="2" t="s">
        <v>4754</v>
      </c>
      <c r="H755" s="2" t="e">
        <f ca="1">_xlfn.XLOOKUP(G755,统计表!D:D,统计表!M:M)</f>
        <v>#NAME?</v>
      </c>
      <c r="I755" s="2" t="s">
        <v>4755</v>
      </c>
      <c r="K755" s="2">
        <f>_xlfn.XLOOKUP(J755,统计表!D:D,统计表!P:P)</f>
        <v>0</v>
      </c>
      <c r="L755" s="2" t="s">
        <v>4756</v>
      </c>
      <c r="O755" s="2" t="s">
        <v>4760</v>
      </c>
      <c r="U755" s="2">
        <f>_xlfn.XLOOKUP(S755,统计表!D:D,统计表!V:V)</f>
        <v>0</v>
      </c>
      <c r="W755" s="2" t="str">
        <f t="shared" si="11"/>
        <v/>
      </c>
    </row>
    <row r="756" spans="1:23">
      <c r="A756" s="2" t="s">
        <v>3407</v>
      </c>
      <c r="B756" s="2" t="e">
        <f ca="1">_xlfn.XLOOKUP(A756,统计表!D:D,统计表!R:R)</f>
        <v>#NAME?</v>
      </c>
      <c r="C756" s="2" t="s">
        <v>4753</v>
      </c>
      <c r="E756" s="2">
        <f>_xlfn.XLOOKUP(D756,统计表!D:D,统计表!L:L)</f>
        <v>0</v>
      </c>
      <c r="F756" s="2" t="s">
        <v>4754</v>
      </c>
      <c r="H756" s="2" t="e">
        <f ca="1">_xlfn.XLOOKUP(G756,统计表!D:D,统计表!M:M)</f>
        <v>#NAME?</v>
      </c>
      <c r="I756" s="2" t="s">
        <v>4755</v>
      </c>
      <c r="K756" s="2">
        <f>_xlfn.XLOOKUP(J756,统计表!D:D,统计表!P:P)</f>
        <v>0</v>
      </c>
      <c r="L756" s="2" t="s">
        <v>4756</v>
      </c>
      <c r="O756" s="2" t="s">
        <v>4760</v>
      </c>
      <c r="U756" s="2">
        <f>_xlfn.XLOOKUP(S756,统计表!D:D,统计表!V:V)</f>
        <v>0</v>
      </c>
      <c r="W756" s="2" t="str">
        <f t="shared" si="11"/>
        <v/>
      </c>
    </row>
    <row r="757" spans="1:23">
      <c r="A757" s="2" t="s">
        <v>3424</v>
      </c>
      <c r="B757" s="2" t="e">
        <f ca="1">_xlfn.XLOOKUP(A757,统计表!D:D,统计表!R:R)</f>
        <v>#NAME?</v>
      </c>
      <c r="C757" s="2" t="s">
        <v>4753</v>
      </c>
      <c r="E757" s="2">
        <f>_xlfn.XLOOKUP(D757,统计表!D:D,统计表!L:L)</f>
        <v>0</v>
      </c>
      <c r="F757" s="2" t="s">
        <v>4754</v>
      </c>
      <c r="H757" s="2" t="e">
        <f ca="1">_xlfn.XLOOKUP(G757,统计表!D:D,统计表!M:M)</f>
        <v>#NAME?</v>
      </c>
      <c r="I757" s="2" t="s">
        <v>4755</v>
      </c>
      <c r="K757" s="2">
        <f>_xlfn.XLOOKUP(J757,统计表!D:D,统计表!P:P)</f>
        <v>0</v>
      </c>
      <c r="L757" s="2" t="s">
        <v>4756</v>
      </c>
      <c r="O757" s="2" t="s">
        <v>4760</v>
      </c>
      <c r="U757" s="2">
        <f>_xlfn.XLOOKUP(S757,统计表!D:D,统计表!V:V)</f>
        <v>0</v>
      </c>
      <c r="W757" s="2" t="str">
        <f t="shared" si="11"/>
        <v/>
      </c>
    </row>
    <row r="758" spans="1:23">
      <c r="A758" s="2" t="s">
        <v>3424</v>
      </c>
      <c r="B758" s="2" t="e">
        <f ca="1">_xlfn.XLOOKUP(A758,统计表!D:D,统计表!R:R)</f>
        <v>#NAME?</v>
      </c>
      <c r="C758" s="2" t="s">
        <v>4753</v>
      </c>
      <c r="E758" s="2">
        <f>_xlfn.XLOOKUP(D758,统计表!D:D,统计表!L:L)</f>
        <v>0</v>
      </c>
      <c r="F758" s="2" t="s">
        <v>4754</v>
      </c>
      <c r="H758" s="2" t="e">
        <f ca="1">_xlfn.XLOOKUP(G758,统计表!D:D,统计表!M:M)</f>
        <v>#NAME?</v>
      </c>
      <c r="I758" s="2" t="s">
        <v>4755</v>
      </c>
      <c r="K758" s="2">
        <f>_xlfn.XLOOKUP(J758,统计表!D:D,统计表!P:P)</f>
        <v>0</v>
      </c>
      <c r="L758" s="2" t="s">
        <v>4756</v>
      </c>
      <c r="O758" s="2" t="s">
        <v>4760</v>
      </c>
      <c r="U758" s="2">
        <f>_xlfn.XLOOKUP(S758,统计表!D:D,统计表!V:V)</f>
        <v>0</v>
      </c>
      <c r="W758" s="2" t="str">
        <f t="shared" si="11"/>
        <v/>
      </c>
    </row>
    <row r="759" spans="1:23">
      <c r="A759" s="2" t="s">
        <v>3436</v>
      </c>
      <c r="B759" s="2" t="e">
        <f ca="1">_xlfn.XLOOKUP(A759,统计表!D:D,统计表!R:R)</f>
        <v>#NAME?</v>
      </c>
      <c r="C759" s="2" t="s">
        <v>4753</v>
      </c>
      <c r="E759" s="2">
        <f>_xlfn.XLOOKUP(D759,统计表!D:D,统计表!L:L)</f>
        <v>0</v>
      </c>
      <c r="F759" s="2" t="s">
        <v>4754</v>
      </c>
      <c r="H759" s="2" t="e">
        <f ca="1">_xlfn.XLOOKUP(G759,统计表!D:D,统计表!M:M)</f>
        <v>#NAME?</v>
      </c>
      <c r="I759" s="2" t="s">
        <v>4755</v>
      </c>
      <c r="K759" s="2">
        <f>_xlfn.XLOOKUP(J759,统计表!D:D,统计表!P:P)</f>
        <v>0</v>
      </c>
      <c r="L759" s="2" t="s">
        <v>4756</v>
      </c>
      <c r="O759" s="2" t="s">
        <v>4760</v>
      </c>
      <c r="U759" s="2">
        <f>_xlfn.XLOOKUP(S759,统计表!D:D,统计表!V:V)</f>
        <v>0</v>
      </c>
      <c r="W759" s="2" t="str">
        <f t="shared" si="11"/>
        <v/>
      </c>
    </row>
    <row r="760" spans="1:23">
      <c r="A760" s="2" t="s">
        <v>3436</v>
      </c>
      <c r="B760" s="2" t="e">
        <f ca="1">_xlfn.XLOOKUP(A760,统计表!D:D,统计表!R:R)</f>
        <v>#NAME?</v>
      </c>
      <c r="C760" s="2" t="s">
        <v>4753</v>
      </c>
      <c r="E760" s="2">
        <f>_xlfn.XLOOKUP(D760,统计表!D:D,统计表!L:L)</f>
        <v>0</v>
      </c>
      <c r="F760" s="2" t="s">
        <v>4754</v>
      </c>
      <c r="H760" s="2" t="e">
        <f ca="1">_xlfn.XLOOKUP(G760,统计表!D:D,统计表!M:M)</f>
        <v>#NAME?</v>
      </c>
      <c r="I760" s="2" t="s">
        <v>4755</v>
      </c>
      <c r="K760" s="2">
        <f>_xlfn.XLOOKUP(J760,统计表!D:D,统计表!P:P)</f>
        <v>0</v>
      </c>
      <c r="L760" s="2" t="s">
        <v>4756</v>
      </c>
      <c r="O760" s="2" t="s">
        <v>4760</v>
      </c>
      <c r="U760" s="2">
        <f>_xlfn.XLOOKUP(S760,统计表!D:D,统计表!V:V)</f>
        <v>0</v>
      </c>
      <c r="W760" s="2" t="str">
        <f t="shared" si="11"/>
        <v/>
      </c>
    </row>
    <row r="761" spans="1:23">
      <c r="A761" s="2" t="s">
        <v>3464</v>
      </c>
      <c r="B761" s="2" t="e">
        <f ca="1">_xlfn.XLOOKUP(A761,统计表!D:D,统计表!R:R)</f>
        <v>#NAME?</v>
      </c>
      <c r="C761" s="2" t="s">
        <v>4753</v>
      </c>
      <c r="E761" s="2">
        <f>_xlfn.XLOOKUP(D761,统计表!D:D,统计表!L:L)</f>
        <v>0</v>
      </c>
      <c r="F761" s="2" t="s">
        <v>4754</v>
      </c>
      <c r="H761" s="2" t="e">
        <f ca="1">_xlfn.XLOOKUP(G761,统计表!D:D,统计表!M:M)</f>
        <v>#NAME?</v>
      </c>
      <c r="I761" s="2" t="s">
        <v>4755</v>
      </c>
      <c r="K761" s="2">
        <f>_xlfn.XLOOKUP(J761,统计表!D:D,统计表!P:P)</f>
        <v>0</v>
      </c>
      <c r="L761" s="2" t="s">
        <v>4756</v>
      </c>
      <c r="O761" s="2" t="s">
        <v>4760</v>
      </c>
      <c r="U761" s="2">
        <f>_xlfn.XLOOKUP(S761,统计表!D:D,统计表!V:V)</f>
        <v>0</v>
      </c>
      <c r="W761" s="2" t="str">
        <f t="shared" si="11"/>
        <v/>
      </c>
    </row>
    <row r="762" spans="1:23">
      <c r="A762" s="2" t="s">
        <v>3472</v>
      </c>
      <c r="B762" s="2" t="e">
        <f ca="1">_xlfn.XLOOKUP(A762,统计表!D:D,统计表!R:R)</f>
        <v>#NAME?</v>
      </c>
      <c r="C762" s="2" t="s">
        <v>4753</v>
      </c>
      <c r="E762" s="2">
        <f>_xlfn.XLOOKUP(D762,统计表!D:D,统计表!L:L)</f>
        <v>0</v>
      </c>
      <c r="F762" s="2" t="s">
        <v>4754</v>
      </c>
      <c r="H762" s="2" t="e">
        <f ca="1">_xlfn.XLOOKUP(G762,统计表!D:D,统计表!M:M)</f>
        <v>#NAME?</v>
      </c>
      <c r="I762" s="2" t="s">
        <v>4755</v>
      </c>
      <c r="K762" s="2">
        <f>_xlfn.XLOOKUP(J762,统计表!D:D,统计表!P:P)</f>
        <v>0</v>
      </c>
      <c r="L762" s="2" t="s">
        <v>4756</v>
      </c>
      <c r="O762" s="2" t="s">
        <v>4760</v>
      </c>
      <c r="U762" s="2">
        <f>_xlfn.XLOOKUP(S762,统计表!D:D,统计表!V:V)</f>
        <v>0</v>
      </c>
      <c r="W762" s="2" t="str">
        <f t="shared" si="11"/>
        <v/>
      </c>
    </row>
    <row r="763" spans="1:23">
      <c r="A763" s="2" t="s">
        <v>3472</v>
      </c>
      <c r="B763" s="2" t="e">
        <f ca="1">_xlfn.XLOOKUP(A763,统计表!D:D,统计表!R:R)</f>
        <v>#NAME?</v>
      </c>
      <c r="C763" s="2" t="s">
        <v>4753</v>
      </c>
      <c r="E763" s="2">
        <f>_xlfn.XLOOKUP(D763,统计表!D:D,统计表!L:L)</f>
        <v>0</v>
      </c>
      <c r="F763" s="2" t="s">
        <v>4754</v>
      </c>
      <c r="H763" s="2" t="e">
        <f ca="1">_xlfn.XLOOKUP(G763,统计表!D:D,统计表!M:M)</f>
        <v>#NAME?</v>
      </c>
      <c r="I763" s="2" t="s">
        <v>4755</v>
      </c>
      <c r="K763" s="2">
        <f>_xlfn.XLOOKUP(J763,统计表!D:D,统计表!P:P)</f>
        <v>0</v>
      </c>
      <c r="L763" s="2" t="s">
        <v>4756</v>
      </c>
      <c r="O763" s="2" t="s">
        <v>4760</v>
      </c>
      <c r="U763" s="2">
        <f>_xlfn.XLOOKUP(S763,统计表!D:D,统计表!V:V)</f>
        <v>0</v>
      </c>
      <c r="W763" s="2" t="str">
        <f t="shared" si="11"/>
        <v/>
      </c>
    </row>
    <row r="764" spans="1:23">
      <c r="A764" s="2" t="s">
        <v>3481</v>
      </c>
      <c r="B764" s="2" t="e">
        <f ca="1">_xlfn.XLOOKUP(A764,统计表!D:D,统计表!R:R)</f>
        <v>#NAME?</v>
      </c>
      <c r="C764" s="2" t="s">
        <v>4753</v>
      </c>
      <c r="E764" s="2">
        <f>_xlfn.XLOOKUP(D764,统计表!D:D,统计表!L:L)</f>
        <v>0</v>
      </c>
      <c r="F764" s="2" t="s">
        <v>4754</v>
      </c>
      <c r="H764" s="2" t="e">
        <f ca="1">_xlfn.XLOOKUP(G764,统计表!D:D,统计表!M:M)</f>
        <v>#NAME?</v>
      </c>
      <c r="I764" s="2" t="s">
        <v>4755</v>
      </c>
      <c r="K764" s="2">
        <f>_xlfn.XLOOKUP(J764,统计表!D:D,统计表!P:P)</f>
        <v>0</v>
      </c>
      <c r="L764" s="2" t="s">
        <v>4756</v>
      </c>
      <c r="O764" s="2" t="s">
        <v>4760</v>
      </c>
      <c r="U764" s="2">
        <f>_xlfn.XLOOKUP(S764,统计表!D:D,统计表!V:V)</f>
        <v>0</v>
      </c>
      <c r="W764" s="2" t="str">
        <f t="shared" si="11"/>
        <v/>
      </c>
    </row>
    <row r="765" spans="1:23">
      <c r="A765" s="2" t="s">
        <v>3481</v>
      </c>
      <c r="B765" s="2" t="e">
        <f ca="1">_xlfn.XLOOKUP(A765,统计表!D:D,统计表!R:R)</f>
        <v>#NAME?</v>
      </c>
      <c r="C765" s="2" t="s">
        <v>4753</v>
      </c>
      <c r="E765" s="2">
        <f>_xlfn.XLOOKUP(D765,统计表!D:D,统计表!L:L)</f>
        <v>0</v>
      </c>
      <c r="F765" s="2" t="s">
        <v>4754</v>
      </c>
      <c r="H765" s="2" t="e">
        <f ca="1">_xlfn.XLOOKUP(G765,统计表!D:D,统计表!M:M)</f>
        <v>#NAME?</v>
      </c>
      <c r="I765" s="2" t="s">
        <v>4755</v>
      </c>
      <c r="K765" s="2">
        <f>_xlfn.XLOOKUP(J765,统计表!D:D,统计表!P:P)</f>
        <v>0</v>
      </c>
      <c r="L765" s="2" t="s">
        <v>4756</v>
      </c>
      <c r="O765" s="2" t="s">
        <v>4760</v>
      </c>
      <c r="U765" s="2">
        <f>_xlfn.XLOOKUP(S765,统计表!D:D,统计表!V:V)</f>
        <v>0</v>
      </c>
      <c r="W765" s="2" t="str">
        <f t="shared" si="11"/>
        <v/>
      </c>
    </row>
    <row r="766" spans="1:23">
      <c r="A766" s="2" t="s">
        <v>3489</v>
      </c>
      <c r="B766" s="2" t="e">
        <f ca="1">_xlfn.XLOOKUP(A766,统计表!D:D,统计表!R:R)</f>
        <v>#NAME?</v>
      </c>
      <c r="C766" s="2" t="s">
        <v>4753</v>
      </c>
      <c r="E766" s="2">
        <f>_xlfn.XLOOKUP(D766,统计表!D:D,统计表!L:L)</f>
        <v>0</v>
      </c>
      <c r="F766" s="2" t="s">
        <v>4754</v>
      </c>
      <c r="H766" s="2" t="e">
        <f ca="1">_xlfn.XLOOKUP(G766,统计表!D:D,统计表!M:M)</f>
        <v>#NAME?</v>
      </c>
      <c r="I766" s="2" t="s">
        <v>4755</v>
      </c>
      <c r="K766" s="2">
        <f>_xlfn.XLOOKUP(J766,统计表!D:D,统计表!P:P)</f>
        <v>0</v>
      </c>
      <c r="L766" s="2" t="s">
        <v>4756</v>
      </c>
      <c r="O766" s="2" t="s">
        <v>4760</v>
      </c>
      <c r="U766" s="2">
        <f>_xlfn.XLOOKUP(S766,统计表!D:D,统计表!V:V)</f>
        <v>0</v>
      </c>
      <c r="W766" s="2" t="str">
        <f t="shared" si="11"/>
        <v/>
      </c>
    </row>
    <row r="767" spans="1:23">
      <c r="A767" s="2" t="s">
        <v>3497</v>
      </c>
      <c r="B767" s="2" t="e">
        <f ca="1">_xlfn.XLOOKUP(A767,统计表!D:D,统计表!R:R)</f>
        <v>#NAME?</v>
      </c>
      <c r="C767" s="2" t="s">
        <v>4753</v>
      </c>
      <c r="E767" s="2">
        <f>_xlfn.XLOOKUP(D767,统计表!D:D,统计表!L:L)</f>
        <v>0</v>
      </c>
      <c r="F767" s="2" t="s">
        <v>4754</v>
      </c>
      <c r="H767" s="2" t="e">
        <f ca="1">_xlfn.XLOOKUP(G767,统计表!D:D,统计表!M:M)</f>
        <v>#NAME?</v>
      </c>
      <c r="I767" s="2" t="s">
        <v>4755</v>
      </c>
      <c r="K767" s="2">
        <f>_xlfn.XLOOKUP(J767,统计表!D:D,统计表!P:P)</f>
        <v>0</v>
      </c>
      <c r="L767" s="2" t="s">
        <v>4756</v>
      </c>
      <c r="O767" s="2" t="s">
        <v>4760</v>
      </c>
      <c r="U767" s="2">
        <f>_xlfn.XLOOKUP(S767,统计表!D:D,统计表!V:V)</f>
        <v>0</v>
      </c>
      <c r="W767" s="2" t="str">
        <f t="shared" si="11"/>
        <v/>
      </c>
    </row>
    <row r="768" spans="1:23">
      <c r="A768" s="2" t="s">
        <v>3505</v>
      </c>
      <c r="B768" s="2" t="e">
        <f ca="1">_xlfn.XLOOKUP(A768,统计表!D:D,统计表!R:R)</f>
        <v>#NAME?</v>
      </c>
      <c r="C768" s="2" t="s">
        <v>4753</v>
      </c>
      <c r="E768" s="2">
        <f>_xlfn.XLOOKUP(D768,统计表!D:D,统计表!L:L)</f>
        <v>0</v>
      </c>
      <c r="F768" s="2" t="s">
        <v>4754</v>
      </c>
      <c r="H768" s="2" t="e">
        <f ca="1">_xlfn.XLOOKUP(G768,统计表!D:D,统计表!M:M)</f>
        <v>#NAME?</v>
      </c>
      <c r="I768" s="2" t="s">
        <v>4755</v>
      </c>
      <c r="K768" s="2">
        <f>_xlfn.XLOOKUP(J768,统计表!D:D,统计表!P:P)</f>
        <v>0</v>
      </c>
      <c r="L768" s="2" t="s">
        <v>4756</v>
      </c>
      <c r="O768" s="2" t="s">
        <v>4760</v>
      </c>
      <c r="U768" s="2">
        <f>_xlfn.XLOOKUP(S768,统计表!D:D,统计表!V:V)</f>
        <v>0</v>
      </c>
      <c r="W768" s="2" t="str">
        <f t="shared" si="11"/>
        <v/>
      </c>
    </row>
    <row r="769" spans="1:23">
      <c r="A769" s="2" t="s">
        <v>3513</v>
      </c>
      <c r="B769" s="2" t="e">
        <f ca="1">_xlfn.XLOOKUP(A769,统计表!D:D,统计表!R:R)</f>
        <v>#NAME?</v>
      </c>
      <c r="C769" s="2" t="s">
        <v>4753</v>
      </c>
      <c r="E769" s="2">
        <f>_xlfn.XLOOKUP(D769,统计表!D:D,统计表!L:L)</f>
        <v>0</v>
      </c>
      <c r="F769" s="2" t="s">
        <v>4754</v>
      </c>
      <c r="H769" s="2" t="e">
        <f ca="1">_xlfn.XLOOKUP(G769,统计表!D:D,统计表!M:M)</f>
        <v>#NAME?</v>
      </c>
      <c r="I769" s="2" t="s">
        <v>4755</v>
      </c>
      <c r="K769" s="2">
        <f>_xlfn.XLOOKUP(J769,统计表!D:D,统计表!P:P)</f>
        <v>0</v>
      </c>
      <c r="L769" s="2" t="s">
        <v>4756</v>
      </c>
      <c r="O769" s="2" t="s">
        <v>4760</v>
      </c>
      <c r="U769" s="2">
        <f>_xlfn.XLOOKUP(S769,统计表!D:D,统计表!V:V)</f>
        <v>0</v>
      </c>
      <c r="W769" s="2" t="str">
        <f t="shared" si="11"/>
        <v/>
      </c>
    </row>
    <row r="770" spans="1:23">
      <c r="A770" s="2" t="s">
        <v>3517</v>
      </c>
      <c r="B770" s="2" t="e">
        <f ca="1">_xlfn.XLOOKUP(A770,统计表!D:D,统计表!R:R)</f>
        <v>#NAME?</v>
      </c>
      <c r="C770" s="2" t="s">
        <v>4753</v>
      </c>
      <c r="E770" s="2">
        <f>_xlfn.XLOOKUP(D770,统计表!D:D,统计表!L:L)</f>
        <v>0</v>
      </c>
      <c r="F770" s="2" t="s">
        <v>4754</v>
      </c>
      <c r="H770" s="2" t="e">
        <f ca="1">_xlfn.XLOOKUP(G770,统计表!D:D,统计表!M:M)</f>
        <v>#NAME?</v>
      </c>
      <c r="I770" s="2" t="s">
        <v>4755</v>
      </c>
      <c r="K770" s="2">
        <f>_xlfn.XLOOKUP(J770,统计表!D:D,统计表!P:P)</f>
        <v>0</v>
      </c>
      <c r="L770" s="2" t="s">
        <v>4756</v>
      </c>
      <c r="O770" s="2" t="s">
        <v>4760</v>
      </c>
      <c r="U770" s="2">
        <f>_xlfn.XLOOKUP(S770,统计表!D:D,统计表!V:V)</f>
        <v>0</v>
      </c>
      <c r="W770" s="2" t="str">
        <f t="shared" si="11"/>
        <v/>
      </c>
    </row>
    <row r="771" spans="1:23">
      <c r="A771" s="2" t="s">
        <v>3521</v>
      </c>
      <c r="B771" s="2" t="e">
        <f ca="1">_xlfn.XLOOKUP(A771,统计表!D:D,统计表!R:R)</f>
        <v>#NAME?</v>
      </c>
      <c r="C771" s="2" t="s">
        <v>4753</v>
      </c>
      <c r="E771" s="2">
        <f>_xlfn.XLOOKUP(D771,统计表!D:D,统计表!L:L)</f>
        <v>0</v>
      </c>
      <c r="F771" s="2" t="s">
        <v>4754</v>
      </c>
      <c r="H771" s="2" t="e">
        <f ca="1">_xlfn.XLOOKUP(G771,统计表!D:D,统计表!M:M)</f>
        <v>#NAME?</v>
      </c>
      <c r="I771" s="2" t="s">
        <v>4755</v>
      </c>
      <c r="K771" s="2">
        <f>_xlfn.XLOOKUP(J771,统计表!D:D,统计表!P:P)</f>
        <v>0</v>
      </c>
      <c r="L771" s="2" t="s">
        <v>4756</v>
      </c>
      <c r="O771" s="2" t="s">
        <v>4760</v>
      </c>
      <c r="U771" s="2">
        <f>_xlfn.XLOOKUP(S771,统计表!D:D,统计表!V:V)</f>
        <v>0</v>
      </c>
      <c r="W771" s="2" t="str">
        <f t="shared" ref="W771:W834" si="12">V771&amp;T771</f>
        <v/>
      </c>
    </row>
    <row r="772" spans="1:23">
      <c r="A772" s="2" t="s">
        <v>3529</v>
      </c>
      <c r="B772" s="2" t="e">
        <f ca="1">_xlfn.XLOOKUP(A772,统计表!D:D,统计表!R:R)</f>
        <v>#NAME?</v>
      </c>
      <c r="C772" s="2" t="s">
        <v>4753</v>
      </c>
      <c r="E772" s="2">
        <f>_xlfn.XLOOKUP(D772,统计表!D:D,统计表!L:L)</f>
        <v>0</v>
      </c>
      <c r="F772" s="2" t="s">
        <v>4754</v>
      </c>
      <c r="H772" s="2" t="e">
        <f ca="1">_xlfn.XLOOKUP(G772,统计表!D:D,统计表!M:M)</f>
        <v>#NAME?</v>
      </c>
      <c r="I772" s="2" t="s">
        <v>4755</v>
      </c>
      <c r="K772" s="2">
        <f>_xlfn.XLOOKUP(J772,统计表!D:D,统计表!P:P)</f>
        <v>0</v>
      </c>
      <c r="L772" s="2" t="s">
        <v>4756</v>
      </c>
      <c r="O772" s="2" t="s">
        <v>4760</v>
      </c>
      <c r="U772" s="2">
        <f>_xlfn.XLOOKUP(S772,统计表!D:D,统计表!V:V)</f>
        <v>0</v>
      </c>
      <c r="W772" s="2" t="str">
        <f t="shared" si="12"/>
        <v/>
      </c>
    </row>
    <row r="773" spans="1:23">
      <c r="A773" s="2" t="s">
        <v>3533</v>
      </c>
      <c r="B773" s="2" t="e">
        <f ca="1">_xlfn.XLOOKUP(A773,统计表!D:D,统计表!R:R)</f>
        <v>#NAME?</v>
      </c>
      <c r="C773" s="2" t="s">
        <v>4753</v>
      </c>
      <c r="E773" s="2">
        <f>_xlfn.XLOOKUP(D773,统计表!D:D,统计表!L:L)</f>
        <v>0</v>
      </c>
      <c r="F773" s="2" t="s">
        <v>4754</v>
      </c>
      <c r="H773" s="2" t="e">
        <f ca="1">_xlfn.XLOOKUP(G773,统计表!D:D,统计表!M:M)</f>
        <v>#NAME?</v>
      </c>
      <c r="I773" s="2" t="s">
        <v>4755</v>
      </c>
      <c r="K773" s="2">
        <f>_xlfn.XLOOKUP(J773,统计表!D:D,统计表!P:P)</f>
        <v>0</v>
      </c>
      <c r="L773" s="2" t="s">
        <v>4756</v>
      </c>
      <c r="O773" s="2" t="s">
        <v>4760</v>
      </c>
      <c r="U773" s="2">
        <f>_xlfn.XLOOKUP(S773,统计表!D:D,统计表!V:V)</f>
        <v>0</v>
      </c>
      <c r="W773" s="2" t="str">
        <f t="shared" si="12"/>
        <v/>
      </c>
    </row>
    <row r="774" spans="1:23">
      <c r="A774" s="2" t="s">
        <v>3533</v>
      </c>
      <c r="B774" s="2" t="e">
        <f ca="1">_xlfn.XLOOKUP(A774,统计表!D:D,统计表!R:R)</f>
        <v>#NAME?</v>
      </c>
      <c r="C774" s="2" t="s">
        <v>4753</v>
      </c>
      <c r="E774" s="2">
        <f>_xlfn.XLOOKUP(D774,统计表!D:D,统计表!L:L)</f>
        <v>0</v>
      </c>
      <c r="F774" s="2" t="s">
        <v>4754</v>
      </c>
      <c r="H774" s="2" t="e">
        <f ca="1">_xlfn.XLOOKUP(G774,统计表!D:D,统计表!M:M)</f>
        <v>#NAME?</v>
      </c>
      <c r="I774" s="2" t="s">
        <v>4755</v>
      </c>
      <c r="K774" s="2">
        <f>_xlfn.XLOOKUP(J774,统计表!D:D,统计表!P:P)</f>
        <v>0</v>
      </c>
      <c r="L774" s="2" t="s">
        <v>4756</v>
      </c>
      <c r="O774" s="2" t="s">
        <v>4760</v>
      </c>
      <c r="U774" s="2">
        <f>_xlfn.XLOOKUP(S774,统计表!D:D,统计表!V:V)</f>
        <v>0</v>
      </c>
      <c r="W774" s="2" t="str">
        <f t="shared" si="12"/>
        <v/>
      </c>
    </row>
    <row r="775" spans="1:23">
      <c r="A775" s="2" t="s">
        <v>3553</v>
      </c>
      <c r="B775" s="2" t="e">
        <f ca="1">_xlfn.XLOOKUP(A775,统计表!D:D,统计表!R:R)</f>
        <v>#NAME?</v>
      </c>
      <c r="C775" s="2" t="s">
        <v>4753</v>
      </c>
      <c r="E775" s="2">
        <f>_xlfn.XLOOKUP(D775,统计表!D:D,统计表!L:L)</f>
        <v>0</v>
      </c>
      <c r="F775" s="2" t="s">
        <v>4754</v>
      </c>
      <c r="H775" s="2" t="e">
        <f ca="1">_xlfn.XLOOKUP(G775,统计表!D:D,统计表!M:M)</f>
        <v>#NAME?</v>
      </c>
      <c r="I775" s="2" t="s">
        <v>4755</v>
      </c>
      <c r="K775" s="2">
        <f>_xlfn.XLOOKUP(J775,统计表!D:D,统计表!P:P)</f>
        <v>0</v>
      </c>
      <c r="L775" s="2" t="s">
        <v>4756</v>
      </c>
      <c r="O775" s="2" t="s">
        <v>4760</v>
      </c>
      <c r="U775" s="2">
        <f>_xlfn.XLOOKUP(S775,统计表!D:D,统计表!V:V)</f>
        <v>0</v>
      </c>
      <c r="W775" s="2" t="str">
        <f t="shared" si="12"/>
        <v/>
      </c>
    </row>
    <row r="776" spans="1:23">
      <c r="A776" s="2" t="s">
        <v>3561</v>
      </c>
      <c r="B776" s="2" t="e">
        <f ca="1">_xlfn.XLOOKUP(A776,统计表!D:D,统计表!R:R)</f>
        <v>#NAME?</v>
      </c>
      <c r="C776" s="2" t="s">
        <v>4753</v>
      </c>
      <c r="E776" s="2">
        <f>_xlfn.XLOOKUP(D776,统计表!D:D,统计表!L:L)</f>
        <v>0</v>
      </c>
      <c r="F776" s="2" t="s">
        <v>4754</v>
      </c>
      <c r="H776" s="2" t="e">
        <f ca="1">_xlfn.XLOOKUP(G776,统计表!D:D,统计表!M:M)</f>
        <v>#NAME?</v>
      </c>
      <c r="I776" s="2" t="s">
        <v>4755</v>
      </c>
      <c r="K776" s="2">
        <f>_xlfn.XLOOKUP(J776,统计表!D:D,统计表!P:P)</f>
        <v>0</v>
      </c>
      <c r="L776" s="2" t="s">
        <v>4756</v>
      </c>
      <c r="O776" s="2" t="s">
        <v>4760</v>
      </c>
      <c r="U776" s="2">
        <f>_xlfn.XLOOKUP(S776,统计表!D:D,统计表!V:V)</f>
        <v>0</v>
      </c>
      <c r="W776" s="2" t="str">
        <f t="shared" si="12"/>
        <v/>
      </c>
    </row>
    <row r="777" spans="1:23">
      <c r="A777" s="2" t="s">
        <v>3561</v>
      </c>
      <c r="B777" s="2" t="e">
        <f ca="1">_xlfn.XLOOKUP(A777,统计表!D:D,统计表!R:R)</f>
        <v>#NAME?</v>
      </c>
      <c r="C777" s="2" t="s">
        <v>4753</v>
      </c>
      <c r="E777" s="2">
        <f>_xlfn.XLOOKUP(D777,统计表!D:D,统计表!L:L)</f>
        <v>0</v>
      </c>
      <c r="F777" s="2" t="s">
        <v>4754</v>
      </c>
      <c r="H777" s="2" t="e">
        <f ca="1">_xlfn.XLOOKUP(G777,统计表!D:D,统计表!M:M)</f>
        <v>#NAME?</v>
      </c>
      <c r="I777" s="2" t="s">
        <v>4755</v>
      </c>
      <c r="K777" s="2">
        <f>_xlfn.XLOOKUP(J777,统计表!D:D,统计表!P:P)</f>
        <v>0</v>
      </c>
      <c r="L777" s="2" t="s">
        <v>4756</v>
      </c>
      <c r="O777" s="2" t="s">
        <v>4760</v>
      </c>
      <c r="U777" s="2">
        <f>_xlfn.XLOOKUP(S777,统计表!D:D,统计表!V:V)</f>
        <v>0</v>
      </c>
      <c r="W777" s="2" t="str">
        <f t="shared" si="12"/>
        <v/>
      </c>
    </row>
    <row r="778" spans="1:23">
      <c r="A778" s="2" t="s">
        <v>3565</v>
      </c>
      <c r="B778" s="2" t="e">
        <f ca="1">_xlfn.XLOOKUP(A778,统计表!D:D,统计表!R:R)</f>
        <v>#NAME?</v>
      </c>
      <c r="C778" s="2" t="s">
        <v>4753</v>
      </c>
      <c r="E778" s="2">
        <f>_xlfn.XLOOKUP(D778,统计表!D:D,统计表!L:L)</f>
        <v>0</v>
      </c>
      <c r="F778" s="2" t="s">
        <v>4754</v>
      </c>
      <c r="H778" s="2" t="e">
        <f ca="1">_xlfn.XLOOKUP(G778,统计表!D:D,统计表!M:M)</f>
        <v>#NAME?</v>
      </c>
      <c r="I778" s="2" t="s">
        <v>4755</v>
      </c>
      <c r="K778" s="2">
        <f>_xlfn.XLOOKUP(J778,统计表!D:D,统计表!P:P)</f>
        <v>0</v>
      </c>
      <c r="L778" s="2" t="s">
        <v>4756</v>
      </c>
      <c r="O778" s="2" t="s">
        <v>4760</v>
      </c>
      <c r="U778" s="2">
        <f>_xlfn.XLOOKUP(S778,统计表!D:D,统计表!V:V)</f>
        <v>0</v>
      </c>
      <c r="W778" s="2" t="str">
        <f t="shared" si="12"/>
        <v/>
      </c>
    </row>
    <row r="779" spans="1:23">
      <c r="A779" s="2" t="s">
        <v>3565</v>
      </c>
      <c r="B779" s="2" t="e">
        <f ca="1">_xlfn.XLOOKUP(A779,统计表!D:D,统计表!R:R)</f>
        <v>#NAME?</v>
      </c>
      <c r="C779" s="2" t="s">
        <v>4753</v>
      </c>
      <c r="E779" s="2">
        <f>_xlfn.XLOOKUP(D779,统计表!D:D,统计表!L:L)</f>
        <v>0</v>
      </c>
      <c r="F779" s="2" t="s">
        <v>4754</v>
      </c>
      <c r="H779" s="2" t="e">
        <f ca="1">_xlfn.XLOOKUP(G779,统计表!D:D,统计表!M:M)</f>
        <v>#NAME?</v>
      </c>
      <c r="I779" s="2" t="s">
        <v>4755</v>
      </c>
      <c r="K779" s="2">
        <f>_xlfn.XLOOKUP(J779,统计表!D:D,统计表!P:P)</f>
        <v>0</v>
      </c>
      <c r="L779" s="2" t="s">
        <v>4756</v>
      </c>
      <c r="O779" s="2" t="s">
        <v>4760</v>
      </c>
      <c r="U779" s="2">
        <f>_xlfn.XLOOKUP(S779,统计表!D:D,统计表!V:V)</f>
        <v>0</v>
      </c>
      <c r="W779" s="2" t="str">
        <f t="shared" si="12"/>
        <v/>
      </c>
    </row>
    <row r="780" spans="1:23">
      <c r="A780" s="2" t="s">
        <v>3570</v>
      </c>
      <c r="B780" s="2" t="e">
        <f ca="1">_xlfn.XLOOKUP(A780,统计表!D:D,统计表!R:R)</f>
        <v>#NAME?</v>
      </c>
      <c r="C780" s="2" t="s">
        <v>4753</v>
      </c>
      <c r="E780" s="2">
        <f>_xlfn.XLOOKUP(D780,统计表!D:D,统计表!L:L)</f>
        <v>0</v>
      </c>
      <c r="F780" s="2" t="s">
        <v>4754</v>
      </c>
      <c r="H780" s="2" t="e">
        <f ca="1">_xlfn.XLOOKUP(G780,统计表!D:D,统计表!M:M)</f>
        <v>#NAME?</v>
      </c>
      <c r="I780" s="2" t="s">
        <v>4755</v>
      </c>
      <c r="K780" s="2">
        <f>_xlfn.XLOOKUP(J780,统计表!D:D,统计表!P:P)</f>
        <v>0</v>
      </c>
      <c r="L780" s="2" t="s">
        <v>4756</v>
      </c>
      <c r="O780" s="2" t="s">
        <v>4760</v>
      </c>
      <c r="U780" s="2">
        <f>_xlfn.XLOOKUP(S780,统计表!D:D,统计表!V:V)</f>
        <v>0</v>
      </c>
      <c r="W780" s="2" t="str">
        <f t="shared" si="12"/>
        <v/>
      </c>
    </row>
    <row r="781" spans="1:23">
      <c r="A781" s="2" t="s">
        <v>3574</v>
      </c>
      <c r="B781" s="2" t="e">
        <f ca="1">_xlfn.XLOOKUP(A781,统计表!D:D,统计表!R:R)</f>
        <v>#NAME?</v>
      </c>
      <c r="C781" s="2" t="s">
        <v>4753</v>
      </c>
      <c r="E781" s="2">
        <f>_xlfn.XLOOKUP(D781,统计表!D:D,统计表!L:L)</f>
        <v>0</v>
      </c>
      <c r="F781" s="2" t="s">
        <v>4754</v>
      </c>
      <c r="H781" s="2" t="e">
        <f ca="1">_xlfn.XLOOKUP(G781,统计表!D:D,统计表!M:M)</f>
        <v>#NAME?</v>
      </c>
      <c r="I781" s="2" t="s">
        <v>4755</v>
      </c>
      <c r="K781" s="2">
        <f>_xlfn.XLOOKUP(J781,统计表!D:D,统计表!P:P)</f>
        <v>0</v>
      </c>
      <c r="L781" s="2" t="s">
        <v>4756</v>
      </c>
      <c r="O781" s="2" t="s">
        <v>4760</v>
      </c>
      <c r="U781" s="2">
        <f>_xlfn.XLOOKUP(S781,统计表!D:D,统计表!V:V)</f>
        <v>0</v>
      </c>
      <c r="W781" s="2" t="str">
        <f t="shared" si="12"/>
        <v/>
      </c>
    </row>
    <row r="782" spans="1:23">
      <c r="A782" s="2" t="s">
        <v>3590</v>
      </c>
      <c r="B782" s="2" t="e">
        <f ca="1">_xlfn.XLOOKUP(A782,统计表!D:D,统计表!R:R)</f>
        <v>#NAME?</v>
      </c>
      <c r="C782" s="2" t="s">
        <v>4753</v>
      </c>
      <c r="E782" s="2">
        <f>_xlfn.XLOOKUP(D782,统计表!D:D,统计表!L:L)</f>
        <v>0</v>
      </c>
      <c r="F782" s="2" t="s">
        <v>4754</v>
      </c>
      <c r="H782" s="2" t="e">
        <f ca="1">_xlfn.XLOOKUP(G782,统计表!D:D,统计表!M:M)</f>
        <v>#NAME?</v>
      </c>
      <c r="I782" s="2" t="s">
        <v>4755</v>
      </c>
      <c r="K782" s="2">
        <f>_xlfn.XLOOKUP(J782,统计表!D:D,统计表!P:P)</f>
        <v>0</v>
      </c>
      <c r="L782" s="2" t="s">
        <v>4756</v>
      </c>
      <c r="O782" s="2" t="s">
        <v>4760</v>
      </c>
      <c r="U782" s="2">
        <f>_xlfn.XLOOKUP(S782,统计表!D:D,统计表!V:V)</f>
        <v>0</v>
      </c>
      <c r="W782" s="2" t="str">
        <f t="shared" si="12"/>
        <v/>
      </c>
    </row>
    <row r="783" spans="1:23">
      <c r="A783" s="2" t="s">
        <v>3590</v>
      </c>
      <c r="B783" s="2" t="e">
        <f ca="1">_xlfn.XLOOKUP(A783,统计表!D:D,统计表!R:R)</f>
        <v>#NAME?</v>
      </c>
      <c r="C783" s="2" t="s">
        <v>4753</v>
      </c>
      <c r="E783" s="2">
        <f>_xlfn.XLOOKUP(D783,统计表!D:D,统计表!L:L)</f>
        <v>0</v>
      </c>
      <c r="F783" s="2" t="s">
        <v>4754</v>
      </c>
      <c r="H783" s="2" t="e">
        <f ca="1">_xlfn.XLOOKUP(G783,统计表!D:D,统计表!M:M)</f>
        <v>#NAME?</v>
      </c>
      <c r="I783" s="2" t="s">
        <v>4755</v>
      </c>
      <c r="K783" s="2">
        <f>_xlfn.XLOOKUP(J783,统计表!D:D,统计表!P:P)</f>
        <v>0</v>
      </c>
      <c r="L783" s="2" t="s">
        <v>4756</v>
      </c>
      <c r="O783" s="2" t="s">
        <v>4760</v>
      </c>
      <c r="U783" s="2">
        <f>_xlfn.XLOOKUP(S783,统计表!D:D,统计表!V:V)</f>
        <v>0</v>
      </c>
      <c r="W783" s="2" t="str">
        <f t="shared" si="12"/>
        <v/>
      </c>
    </row>
    <row r="784" spans="1:23">
      <c r="A784" s="2" t="s">
        <v>3594</v>
      </c>
      <c r="B784" s="2" t="e">
        <f ca="1">_xlfn.XLOOKUP(A784,统计表!D:D,统计表!R:R)</f>
        <v>#NAME?</v>
      </c>
      <c r="C784" s="2" t="s">
        <v>4753</v>
      </c>
      <c r="E784" s="2">
        <f>_xlfn.XLOOKUP(D784,统计表!D:D,统计表!L:L)</f>
        <v>0</v>
      </c>
      <c r="F784" s="2" t="s">
        <v>4754</v>
      </c>
      <c r="H784" s="2" t="e">
        <f ca="1">_xlfn.XLOOKUP(G784,统计表!D:D,统计表!M:M)</f>
        <v>#NAME?</v>
      </c>
      <c r="I784" s="2" t="s">
        <v>4755</v>
      </c>
      <c r="K784" s="2">
        <f>_xlfn.XLOOKUP(J784,统计表!D:D,统计表!P:P)</f>
        <v>0</v>
      </c>
      <c r="L784" s="2" t="s">
        <v>4756</v>
      </c>
      <c r="O784" s="2" t="s">
        <v>4760</v>
      </c>
      <c r="U784" s="2">
        <f>_xlfn.XLOOKUP(S784,统计表!D:D,统计表!V:V)</f>
        <v>0</v>
      </c>
      <c r="W784" s="2" t="str">
        <f t="shared" si="12"/>
        <v/>
      </c>
    </row>
    <row r="785" spans="1:23">
      <c r="A785" s="2" t="s">
        <v>3613</v>
      </c>
      <c r="B785" s="2" t="e">
        <f ca="1">_xlfn.XLOOKUP(A785,统计表!D:D,统计表!R:R)</f>
        <v>#NAME?</v>
      </c>
      <c r="C785" s="2" t="s">
        <v>4753</v>
      </c>
      <c r="E785" s="2">
        <f>_xlfn.XLOOKUP(D785,统计表!D:D,统计表!L:L)</f>
        <v>0</v>
      </c>
      <c r="F785" s="2" t="s">
        <v>4754</v>
      </c>
      <c r="H785" s="2" t="e">
        <f ca="1">_xlfn.XLOOKUP(G785,统计表!D:D,统计表!M:M)</f>
        <v>#NAME?</v>
      </c>
      <c r="I785" s="2" t="s">
        <v>4755</v>
      </c>
      <c r="K785" s="2">
        <f>_xlfn.XLOOKUP(J785,统计表!D:D,统计表!P:P)</f>
        <v>0</v>
      </c>
      <c r="L785" s="2" t="s">
        <v>4756</v>
      </c>
      <c r="O785" s="2" t="s">
        <v>4760</v>
      </c>
      <c r="U785" s="2">
        <f>_xlfn.XLOOKUP(S785,统计表!D:D,统计表!V:V)</f>
        <v>0</v>
      </c>
      <c r="W785" s="2" t="str">
        <f t="shared" si="12"/>
        <v/>
      </c>
    </row>
    <row r="786" spans="1:23">
      <c r="A786" s="2" t="s">
        <v>3618</v>
      </c>
      <c r="B786" s="2" t="e">
        <f ca="1">_xlfn.XLOOKUP(A786,统计表!D:D,统计表!R:R)</f>
        <v>#NAME?</v>
      </c>
      <c r="C786" s="2" t="s">
        <v>4753</v>
      </c>
      <c r="E786" s="2">
        <f>_xlfn.XLOOKUP(D786,统计表!D:D,统计表!L:L)</f>
        <v>0</v>
      </c>
      <c r="F786" s="2" t="s">
        <v>4754</v>
      </c>
      <c r="H786" s="2" t="e">
        <f ca="1">_xlfn.XLOOKUP(G786,统计表!D:D,统计表!M:M)</f>
        <v>#NAME?</v>
      </c>
      <c r="I786" s="2" t="s">
        <v>4755</v>
      </c>
      <c r="K786" s="2">
        <f>_xlfn.XLOOKUP(J786,统计表!D:D,统计表!P:P)</f>
        <v>0</v>
      </c>
      <c r="L786" s="2" t="s">
        <v>4756</v>
      </c>
      <c r="O786" s="2" t="s">
        <v>4760</v>
      </c>
      <c r="U786" s="2">
        <f>_xlfn.XLOOKUP(S786,统计表!D:D,统计表!V:V)</f>
        <v>0</v>
      </c>
      <c r="W786" s="2" t="str">
        <f t="shared" si="12"/>
        <v/>
      </c>
    </row>
    <row r="787" spans="1:23">
      <c r="A787" s="2" t="s">
        <v>3618</v>
      </c>
      <c r="B787" s="2" t="e">
        <f ca="1">_xlfn.XLOOKUP(A787,统计表!D:D,统计表!R:R)</f>
        <v>#NAME?</v>
      </c>
      <c r="C787" s="2" t="s">
        <v>4753</v>
      </c>
      <c r="E787" s="2">
        <f>_xlfn.XLOOKUP(D787,统计表!D:D,统计表!L:L)</f>
        <v>0</v>
      </c>
      <c r="F787" s="2" t="s">
        <v>4754</v>
      </c>
      <c r="H787" s="2" t="e">
        <f ca="1">_xlfn.XLOOKUP(G787,统计表!D:D,统计表!M:M)</f>
        <v>#NAME?</v>
      </c>
      <c r="I787" s="2" t="s">
        <v>4755</v>
      </c>
      <c r="K787" s="2">
        <f>_xlfn.XLOOKUP(J787,统计表!D:D,统计表!P:P)</f>
        <v>0</v>
      </c>
      <c r="L787" s="2" t="s">
        <v>4756</v>
      </c>
      <c r="O787" s="2" t="s">
        <v>4760</v>
      </c>
      <c r="U787" s="2">
        <f>_xlfn.XLOOKUP(S787,统计表!D:D,统计表!V:V)</f>
        <v>0</v>
      </c>
      <c r="W787" s="2" t="str">
        <f t="shared" si="12"/>
        <v/>
      </c>
    </row>
    <row r="788" spans="1:23">
      <c r="A788" s="2" t="s">
        <v>3626</v>
      </c>
      <c r="B788" s="2" t="e">
        <f ca="1">_xlfn.XLOOKUP(A788,统计表!D:D,统计表!R:R)</f>
        <v>#NAME?</v>
      </c>
      <c r="C788" s="2" t="s">
        <v>4753</v>
      </c>
      <c r="E788" s="2">
        <f>_xlfn.XLOOKUP(D788,统计表!D:D,统计表!L:L)</f>
        <v>0</v>
      </c>
      <c r="F788" s="2" t="s">
        <v>4754</v>
      </c>
      <c r="H788" s="2" t="e">
        <f ca="1">_xlfn.XLOOKUP(G788,统计表!D:D,统计表!M:M)</f>
        <v>#NAME?</v>
      </c>
      <c r="I788" s="2" t="s">
        <v>4755</v>
      </c>
      <c r="K788" s="2">
        <f>_xlfn.XLOOKUP(J788,统计表!D:D,统计表!P:P)</f>
        <v>0</v>
      </c>
      <c r="L788" s="2" t="s">
        <v>4756</v>
      </c>
      <c r="O788" s="2" t="s">
        <v>4760</v>
      </c>
      <c r="U788" s="2">
        <f>_xlfn.XLOOKUP(S788,统计表!D:D,统计表!V:V)</f>
        <v>0</v>
      </c>
      <c r="W788" s="2" t="str">
        <f t="shared" si="12"/>
        <v/>
      </c>
    </row>
    <row r="789" spans="1:23">
      <c r="A789" s="2" t="s">
        <v>3626</v>
      </c>
      <c r="B789" s="2" t="e">
        <f ca="1">_xlfn.XLOOKUP(A789,统计表!D:D,统计表!R:R)</f>
        <v>#NAME?</v>
      </c>
      <c r="C789" s="2" t="s">
        <v>4753</v>
      </c>
      <c r="E789" s="2">
        <f>_xlfn.XLOOKUP(D789,统计表!D:D,统计表!L:L)</f>
        <v>0</v>
      </c>
      <c r="F789" s="2" t="s">
        <v>4754</v>
      </c>
      <c r="H789" s="2" t="e">
        <f ca="1">_xlfn.XLOOKUP(G789,统计表!D:D,统计表!M:M)</f>
        <v>#NAME?</v>
      </c>
      <c r="I789" s="2" t="s">
        <v>4755</v>
      </c>
      <c r="K789" s="2">
        <f>_xlfn.XLOOKUP(J789,统计表!D:D,统计表!P:P)</f>
        <v>0</v>
      </c>
      <c r="L789" s="2" t="s">
        <v>4756</v>
      </c>
      <c r="O789" s="2" t="s">
        <v>4760</v>
      </c>
      <c r="U789" s="2">
        <f>_xlfn.XLOOKUP(S789,统计表!D:D,统计表!V:V)</f>
        <v>0</v>
      </c>
      <c r="W789" s="2" t="str">
        <f t="shared" si="12"/>
        <v/>
      </c>
    </row>
    <row r="790" spans="1:23">
      <c r="A790" s="2" t="s">
        <v>3631</v>
      </c>
      <c r="B790" s="2" t="e">
        <f ca="1">_xlfn.XLOOKUP(A790,统计表!D:D,统计表!R:R)</f>
        <v>#NAME?</v>
      </c>
      <c r="C790" s="2" t="s">
        <v>4753</v>
      </c>
      <c r="E790" s="2">
        <f>_xlfn.XLOOKUP(D790,统计表!D:D,统计表!L:L)</f>
        <v>0</v>
      </c>
      <c r="F790" s="2" t="s">
        <v>4754</v>
      </c>
      <c r="H790" s="2" t="e">
        <f ca="1">_xlfn.XLOOKUP(G790,统计表!D:D,统计表!M:M)</f>
        <v>#NAME?</v>
      </c>
      <c r="I790" s="2" t="s">
        <v>4755</v>
      </c>
      <c r="K790" s="2">
        <f>_xlfn.XLOOKUP(J790,统计表!D:D,统计表!P:P)</f>
        <v>0</v>
      </c>
      <c r="L790" s="2" t="s">
        <v>4756</v>
      </c>
      <c r="O790" s="2" t="s">
        <v>4760</v>
      </c>
      <c r="U790" s="2">
        <f>_xlfn.XLOOKUP(S790,统计表!D:D,统计表!V:V)</f>
        <v>0</v>
      </c>
      <c r="W790" s="2" t="str">
        <f t="shared" si="12"/>
        <v/>
      </c>
    </row>
    <row r="791" spans="1:23">
      <c r="A791" s="2" t="s">
        <v>3635</v>
      </c>
      <c r="B791" s="2" t="e">
        <f ca="1">_xlfn.XLOOKUP(A791,统计表!D:D,统计表!R:R)</f>
        <v>#NAME?</v>
      </c>
      <c r="C791" s="2" t="s">
        <v>4753</v>
      </c>
      <c r="E791" s="2">
        <f>_xlfn.XLOOKUP(D791,统计表!D:D,统计表!L:L)</f>
        <v>0</v>
      </c>
      <c r="F791" s="2" t="s">
        <v>4754</v>
      </c>
      <c r="H791" s="2" t="e">
        <f ca="1">_xlfn.XLOOKUP(G791,统计表!D:D,统计表!M:M)</f>
        <v>#NAME?</v>
      </c>
      <c r="I791" s="2" t="s">
        <v>4755</v>
      </c>
      <c r="K791" s="2">
        <f>_xlfn.XLOOKUP(J791,统计表!D:D,统计表!P:P)</f>
        <v>0</v>
      </c>
      <c r="L791" s="2" t="s">
        <v>4756</v>
      </c>
      <c r="O791" s="2" t="s">
        <v>4760</v>
      </c>
      <c r="U791" s="2">
        <f>_xlfn.XLOOKUP(S791,统计表!D:D,统计表!V:V)</f>
        <v>0</v>
      </c>
      <c r="W791" s="2" t="str">
        <f t="shared" si="12"/>
        <v/>
      </c>
    </row>
    <row r="792" spans="1:23">
      <c r="A792" s="2" t="s">
        <v>3639</v>
      </c>
      <c r="B792" s="2" t="e">
        <f ca="1">_xlfn.XLOOKUP(A792,统计表!D:D,统计表!R:R)</f>
        <v>#NAME?</v>
      </c>
      <c r="C792" s="2" t="s">
        <v>4753</v>
      </c>
      <c r="E792" s="2">
        <f>_xlfn.XLOOKUP(D792,统计表!D:D,统计表!L:L)</f>
        <v>0</v>
      </c>
      <c r="F792" s="2" t="s">
        <v>4754</v>
      </c>
      <c r="H792" s="2" t="e">
        <f ca="1">_xlfn.XLOOKUP(G792,统计表!D:D,统计表!M:M)</f>
        <v>#NAME?</v>
      </c>
      <c r="I792" s="2" t="s">
        <v>4755</v>
      </c>
      <c r="K792" s="2">
        <f>_xlfn.XLOOKUP(J792,统计表!D:D,统计表!P:P)</f>
        <v>0</v>
      </c>
      <c r="L792" s="2" t="s">
        <v>4756</v>
      </c>
      <c r="O792" s="2" t="s">
        <v>4760</v>
      </c>
      <c r="U792" s="2">
        <f>_xlfn.XLOOKUP(S792,统计表!D:D,统计表!V:V)</f>
        <v>0</v>
      </c>
      <c r="W792" s="2" t="str">
        <f t="shared" si="12"/>
        <v/>
      </c>
    </row>
    <row r="793" spans="1:23">
      <c r="A793" s="2" t="s">
        <v>3647</v>
      </c>
      <c r="B793" s="2" t="e">
        <f ca="1">_xlfn.XLOOKUP(A793,统计表!D:D,统计表!R:R)</f>
        <v>#NAME?</v>
      </c>
      <c r="C793" s="2" t="s">
        <v>4753</v>
      </c>
      <c r="E793" s="2">
        <f>_xlfn.XLOOKUP(D793,统计表!D:D,统计表!L:L)</f>
        <v>0</v>
      </c>
      <c r="F793" s="2" t="s">
        <v>4754</v>
      </c>
      <c r="H793" s="2" t="e">
        <f ca="1">_xlfn.XLOOKUP(G793,统计表!D:D,统计表!M:M)</f>
        <v>#NAME?</v>
      </c>
      <c r="I793" s="2" t="s">
        <v>4755</v>
      </c>
      <c r="K793" s="2">
        <f>_xlfn.XLOOKUP(J793,统计表!D:D,统计表!P:P)</f>
        <v>0</v>
      </c>
      <c r="L793" s="2" t="s">
        <v>4756</v>
      </c>
      <c r="O793" s="2" t="s">
        <v>4760</v>
      </c>
      <c r="U793" s="2">
        <f>_xlfn.XLOOKUP(S793,统计表!D:D,统计表!V:V)</f>
        <v>0</v>
      </c>
      <c r="W793" s="2" t="str">
        <f t="shared" si="12"/>
        <v/>
      </c>
    </row>
    <row r="794" spans="1:23">
      <c r="A794" s="2" t="s">
        <v>3659</v>
      </c>
      <c r="B794" s="2" t="e">
        <f ca="1">_xlfn.XLOOKUP(A794,统计表!D:D,统计表!R:R)</f>
        <v>#NAME?</v>
      </c>
      <c r="C794" s="2" t="s">
        <v>4753</v>
      </c>
      <c r="E794" s="2">
        <f>_xlfn.XLOOKUP(D794,统计表!D:D,统计表!L:L)</f>
        <v>0</v>
      </c>
      <c r="F794" s="2" t="s">
        <v>4754</v>
      </c>
      <c r="H794" s="2" t="e">
        <f ca="1">_xlfn.XLOOKUP(G794,统计表!D:D,统计表!M:M)</f>
        <v>#NAME?</v>
      </c>
      <c r="I794" s="2" t="s">
        <v>4755</v>
      </c>
      <c r="K794" s="2">
        <f>_xlfn.XLOOKUP(J794,统计表!D:D,统计表!P:P)</f>
        <v>0</v>
      </c>
      <c r="L794" s="2" t="s">
        <v>4756</v>
      </c>
      <c r="O794" s="2" t="s">
        <v>4760</v>
      </c>
      <c r="U794" s="2">
        <f>_xlfn.XLOOKUP(S794,统计表!D:D,统计表!V:V)</f>
        <v>0</v>
      </c>
      <c r="W794" s="2" t="str">
        <f t="shared" si="12"/>
        <v/>
      </c>
    </row>
    <row r="795" spans="1:23">
      <c r="A795" s="2" t="s">
        <v>3659</v>
      </c>
      <c r="B795" s="2" t="e">
        <f ca="1">_xlfn.XLOOKUP(A795,统计表!D:D,统计表!R:R)</f>
        <v>#NAME?</v>
      </c>
      <c r="C795" s="2" t="s">
        <v>4753</v>
      </c>
      <c r="E795" s="2">
        <f>_xlfn.XLOOKUP(D795,统计表!D:D,统计表!L:L)</f>
        <v>0</v>
      </c>
      <c r="F795" s="2" t="s">
        <v>4754</v>
      </c>
      <c r="H795" s="2" t="e">
        <f ca="1">_xlfn.XLOOKUP(G795,统计表!D:D,统计表!M:M)</f>
        <v>#NAME?</v>
      </c>
      <c r="I795" s="2" t="s">
        <v>4755</v>
      </c>
      <c r="K795" s="2">
        <f>_xlfn.XLOOKUP(J795,统计表!D:D,统计表!P:P)</f>
        <v>0</v>
      </c>
      <c r="L795" s="2" t="s">
        <v>4756</v>
      </c>
      <c r="O795" s="2" t="s">
        <v>4760</v>
      </c>
      <c r="U795" s="2">
        <f>_xlfn.XLOOKUP(S795,统计表!D:D,统计表!V:V)</f>
        <v>0</v>
      </c>
      <c r="W795" s="2" t="str">
        <f t="shared" si="12"/>
        <v/>
      </c>
    </row>
    <row r="796" spans="1:23">
      <c r="A796" s="2" t="s">
        <v>3667</v>
      </c>
      <c r="B796" s="2" t="e">
        <f ca="1">_xlfn.XLOOKUP(A796,统计表!D:D,统计表!R:R)</f>
        <v>#NAME?</v>
      </c>
      <c r="C796" s="2" t="s">
        <v>4753</v>
      </c>
      <c r="E796" s="2">
        <f>_xlfn.XLOOKUP(D796,统计表!D:D,统计表!L:L)</f>
        <v>0</v>
      </c>
      <c r="F796" s="2" t="s">
        <v>4754</v>
      </c>
      <c r="H796" s="2" t="e">
        <f ca="1">_xlfn.XLOOKUP(G796,统计表!D:D,统计表!M:M)</f>
        <v>#NAME?</v>
      </c>
      <c r="I796" s="2" t="s">
        <v>4755</v>
      </c>
      <c r="K796" s="2">
        <f>_xlfn.XLOOKUP(J796,统计表!D:D,统计表!P:P)</f>
        <v>0</v>
      </c>
      <c r="L796" s="2" t="s">
        <v>4756</v>
      </c>
      <c r="O796" s="2" t="s">
        <v>4760</v>
      </c>
      <c r="U796" s="2">
        <f>_xlfn.XLOOKUP(S796,统计表!D:D,统计表!V:V)</f>
        <v>0</v>
      </c>
      <c r="W796" s="2" t="str">
        <f t="shared" si="12"/>
        <v/>
      </c>
    </row>
    <row r="797" spans="1:23">
      <c r="A797" s="2" t="s">
        <v>3675</v>
      </c>
      <c r="B797" s="2" t="e">
        <f ca="1">_xlfn.XLOOKUP(A797,统计表!D:D,统计表!R:R)</f>
        <v>#NAME?</v>
      </c>
      <c r="C797" s="2" t="s">
        <v>4753</v>
      </c>
      <c r="E797" s="2">
        <f>_xlfn.XLOOKUP(D797,统计表!D:D,统计表!L:L)</f>
        <v>0</v>
      </c>
      <c r="F797" s="2" t="s">
        <v>4754</v>
      </c>
      <c r="H797" s="2" t="e">
        <f ca="1">_xlfn.XLOOKUP(G797,统计表!D:D,统计表!M:M)</f>
        <v>#NAME?</v>
      </c>
      <c r="I797" s="2" t="s">
        <v>4755</v>
      </c>
      <c r="K797" s="2">
        <f>_xlfn.XLOOKUP(J797,统计表!D:D,统计表!P:P)</f>
        <v>0</v>
      </c>
      <c r="L797" s="2" t="s">
        <v>4756</v>
      </c>
      <c r="O797" s="2" t="s">
        <v>4760</v>
      </c>
      <c r="U797" s="2">
        <f>_xlfn.XLOOKUP(S797,统计表!D:D,统计表!V:V)</f>
        <v>0</v>
      </c>
      <c r="W797" s="2" t="str">
        <f t="shared" si="12"/>
        <v/>
      </c>
    </row>
    <row r="798" spans="1:23">
      <c r="A798" s="2" t="s">
        <v>3700</v>
      </c>
      <c r="B798" s="2" t="e">
        <f ca="1">_xlfn.XLOOKUP(A798,统计表!D:D,统计表!R:R)</f>
        <v>#NAME?</v>
      </c>
      <c r="C798" s="2" t="s">
        <v>4753</v>
      </c>
      <c r="E798" s="2">
        <f>_xlfn.XLOOKUP(D798,统计表!D:D,统计表!L:L)</f>
        <v>0</v>
      </c>
      <c r="F798" s="2" t="s">
        <v>4754</v>
      </c>
      <c r="H798" s="2" t="e">
        <f ca="1">_xlfn.XLOOKUP(G798,统计表!D:D,统计表!M:M)</f>
        <v>#NAME?</v>
      </c>
      <c r="I798" s="2" t="s">
        <v>4755</v>
      </c>
      <c r="K798" s="2">
        <f>_xlfn.XLOOKUP(J798,统计表!D:D,统计表!P:P)</f>
        <v>0</v>
      </c>
      <c r="L798" s="2" t="s">
        <v>4756</v>
      </c>
      <c r="O798" s="2" t="s">
        <v>4760</v>
      </c>
      <c r="U798" s="2">
        <f>_xlfn.XLOOKUP(S798,统计表!D:D,统计表!V:V)</f>
        <v>0</v>
      </c>
      <c r="W798" s="2" t="str">
        <f t="shared" si="12"/>
        <v/>
      </c>
    </row>
    <row r="799" spans="1:23">
      <c r="A799" s="2" t="s">
        <v>3700</v>
      </c>
      <c r="B799" s="2" t="e">
        <f ca="1">_xlfn.XLOOKUP(A799,统计表!D:D,统计表!R:R)</f>
        <v>#NAME?</v>
      </c>
      <c r="C799" s="2" t="s">
        <v>4753</v>
      </c>
      <c r="E799" s="2">
        <f>_xlfn.XLOOKUP(D799,统计表!D:D,统计表!L:L)</f>
        <v>0</v>
      </c>
      <c r="F799" s="2" t="s">
        <v>4754</v>
      </c>
      <c r="H799" s="2" t="e">
        <f ca="1">_xlfn.XLOOKUP(G799,统计表!D:D,统计表!M:M)</f>
        <v>#NAME?</v>
      </c>
      <c r="I799" s="2" t="s">
        <v>4755</v>
      </c>
      <c r="K799" s="2">
        <f>_xlfn.XLOOKUP(J799,统计表!D:D,统计表!P:P)</f>
        <v>0</v>
      </c>
      <c r="L799" s="2" t="s">
        <v>4756</v>
      </c>
      <c r="O799" s="2" t="s">
        <v>4760</v>
      </c>
      <c r="U799" s="2">
        <f>_xlfn.XLOOKUP(S799,统计表!D:D,统计表!V:V)</f>
        <v>0</v>
      </c>
      <c r="W799" s="2" t="str">
        <f t="shared" si="12"/>
        <v/>
      </c>
    </row>
    <row r="800" spans="1:23">
      <c r="A800" s="2" t="s">
        <v>3704</v>
      </c>
      <c r="B800" s="2" t="e">
        <f ca="1">_xlfn.XLOOKUP(A800,统计表!D:D,统计表!R:R)</f>
        <v>#NAME?</v>
      </c>
      <c r="C800" s="2" t="s">
        <v>4753</v>
      </c>
      <c r="E800" s="2">
        <f>_xlfn.XLOOKUP(D800,统计表!D:D,统计表!L:L)</f>
        <v>0</v>
      </c>
      <c r="F800" s="2" t="s">
        <v>4754</v>
      </c>
      <c r="H800" s="2" t="e">
        <f ca="1">_xlfn.XLOOKUP(G800,统计表!D:D,统计表!M:M)</f>
        <v>#NAME?</v>
      </c>
      <c r="I800" s="2" t="s">
        <v>4755</v>
      </c>
      <c r="K800" s="2">
        <f>_xlfn.XLOOKUP(J800,统计表!D:D,统计表!P:P)</f>
        <v>0</v>
      </c>
      <c r="L800" s="2" t="s">
        <v>4756</v>
      </c>
      <c r="O800" s="2" t="s">
        <v>4760</v>
      </c>
      <c r="U800" s="2">
        <f>_xlfn.XLOOKUP(S800,统计表!D:D,统计表!V:V)</f>
        <v>0</v>
      </c>
      <c r="W800" s="2" t="str">
        <f t="shared" si="12"/>
        <v/>
      </c>
    </row>
    <row r="801" spans="1:23">
      <c r="A801" s="2" t="s">
        <v>3704</v>
      </c>
      <c r="B801" s="2" t="e">
        <f ca="1">_xlfn.XLOOKUP(A801,统计表!D:D,统计表!R:R)</f>
        <v>#NAME?</v>
      </c>
      <c r="C801" s="2" t="s">
        <v>4753</v>
      </c>
      <c r="E801" s="2">
        <f>_xlfn.XLOOKUP(D801,统计表!D:D,统计表!L:L)</f>
        <v>0</v>
      </c>
      <c r="F801" s="2" t="s">
        <v>4754</v>
      </c>
      <c r="H801" s="2" t="e">
        <f ca="1">_xlfn.XLOOKUP(G801,统计表!D:D,统计表!M:M)</f>
        <v>#NAME?</v>
      </c>
      <c r="I801" s="2" t="s">
        <v>4755</v>
      </c>
      <c r="K801" s="2">
        <f>_xlfn.XLOOKUP(J801,统计表!D:D,统计表!P:P)</f>
        <v>0</v>
      </c>
      <c r="L801" s="2" t="s">
        <v>4756</v>
      </c>
      <c r="O801" s="2" t="s">
        <v>4760</v>
      </c>
      <c r="U801" s="2">
        <f>_xlfn.XLOOKUP(S801,统计表!D:D,统计表!V:V)</f>
        <v>0</v>
      </c>
      <c r="W801" s="2" t="str">
        <f t="shared" si="12"/>
        <v/>
      </c>
    </row>
    <row r="802" spans="1:23">
      <c r="A802" s="2" t="s">
        <v>3708</v>
      </c>
      <c r="B802" s="2" t="e">
        <f ca="1">_xlfn.XLOOKUP(A802,统计表!D:D,统计表!R:R)</f>
        <v>#NAME?</v>
      </c>
      <c r="C802" s="2" t="s">
        <v>4753</v>
      </c>
      <c r="E802" s="2">
        <f>_xlfn.XLOOKUP(D802,统计表!D:D,统计表!L:L)</f>
        <v>0</v>
      </c>
      <c r="F802" s="2" t="s">
        <v>4754</v>
      </c>
      <c r="H802" s="2" t="e">
        <f ca="1">_xlfn.XLOOKUP(G802,统计表!D:D,统计表!M:M)</f>
        <v>#NAME?</v>
      </c>
      <c r="I802" s="2" t="s">
        <v>4755</v>
      </c>
      <c r="K802" s="2">
        <f>_xlfn.XLOOKUP(J802,统计表!D:D,统计表!P:P)</f>
        <v>0</v>
      </c>
      <c r="L802" s="2" t="s">
        <v>4756</v>
      </c>
      <c r="O802" s="2" t="s">
        <v>4760</v>
      </c>
      <c r="U802" s="2">
        <f>_xlfn.XLOOKUP(S802,统计表!D:D,统计表!V:V)</f>
        <v>0</v>
      </c>
      <c r="W802" s="2" t="str">
        <f t="shared" si="12"/>
        <v/>
      </c>
    </row>
    <row r="803" spans="1:23">
      <c r="A803" s="2" t="s">
        <v>3708</v>
      </c>
      <c r="B803" s="2" t="e">
        <f ca="1">_xlfn.XLOOKUP(A803,统计表!D:D,统计表!R:R)</f>
        <v>#NAME?</v>
      </c>
      <c r="C803" s="2" t="s">
        <v>4753</v>
      </c>
      <c r="E803" s="2">
        <f>_xlfn.XLOOKUP(D803,统计表!D:D,统计表!L:L)</f>
        <v>0</v>
      </c>
      <c r="F803" s="2" t="s">
        <v>4754</v>
      </c>
      <c r="H803" s="2" t="e">
        <f ca="1">_xlfn.XLOOKUP(G803,统计表!D:D,统计表!M:M)</f>
        <v>#NAME?</v>
      </c>
      <c r="I803" s="2" t="s">
        <v>4755</v>
      </c>
      <c r="K803" s="2">
        <f>_xlfn.XLOOKUP(J803,统计表!D:D,统计表!P:P)</f>
        <v>0</v>
      </c>
      <c r="L803" s="2" t="s">
        <v>4756</v>
      </c>
      <c r="O803" s="2" t="s">
        <v>4760</v>
      </c>
      <c r="U803" s="2">
        <f>_xlfn.XLOOKUP(S803,统计表!D:D,统计表!V:V)</f>
        <v>0</v>
      </c>
      <c r="W803" s="2" t="str">
        <f t="shared" si="12"/>
        <v/>
      </c>
    </row>
    <row r="804" spans="1:23">
      <c r="A804" s="2" t="s">
        <v>3713</v>
      </c>
      <c r="B804" s="2" t="e">
        <f ca="1">_xlfn.XLOOKUP(A804,统计表!D:D,统计表!R:R)</f>
        <v>#NAME?</v>
      </c>
      <c r="C804" s="2" t="s">
        <v>4753</v>
      </c>
      <c r="E804" s="2">
        <f>_xlfn.XLOOKUP(D804,统计表!D:D,统计表!L:L)</f>
        <v>0</v>
      </c>
      <c r="F804" s="2" t="s">
        <v>4754</v>
      </c>
      <c r="H804" s="2" t="e">
        <f ca="1">_xlfn.XLOOKUP(G804,统计表!D:D,统计表!M:M)</f>
        <v>#NAME?</v>
      </c>
      <c r="I804" s="2" t="s">
        <v>4755</v>
      </c>
      <c r="K804" s="2">
        <f>_xlfn.XLOOKUP(J804,统计表!D:D,统计表!P:P)</f>
        <v>0</v>
      </c>
      <c r="L804" s="2" t="s">
        <v>4756</v>
      </c>
      <c r="O804" s="2" t="s">
        <v>4760</v>
      </c>
      <c r="U804" s="2">
        <f>_xlfn.XLOOKUP(S804,统计表!D:D,统计表!V:V)</f>
        <v>0</v>
      </c>
      <c r="W804" s="2" t="str">
        <f t="shared" si="12"/>
        <v/>
      </c>
    </row>
    <row r="805" spans="1:23">
      <c r="A805" s="2" t="s">
        <v>3713</v>
      </c>
      <c r="B805" s="2" t="e">
        <f ca="1">_xlfn.XLOOKUP(A805,统计表!D:D,统计表!R:R)</f>
        <v>#NAME?</v>
      </c>
      <c r="C805" s="2" t="s">
        <v>4753</v>
      </c>
      <c r="E805" s="2">
        <f>_xlfn.XLOOKUP(D805,统计表!D:D,统计表!L:L)</f>
        <v>0</v>
      </c>
      <c r="F805" s="2" t="s">
        <v>4754</v>
      </c>
      <c r="H805" s="2" t="e">
        <f ca="1">_xlfn.XLOOKUP(G805,统计表!D:D,统计表!M:M)</f>
        <v>#NAME?</v>
      </c>
      <c r="I805" s="2" t="s">
        <v>4755</v>
      </c>
      <c r="K805" s="2">
        <f>_xlfn.XLOOKUP(J805,统计表!D:D,统计表!P:P)</f>
        <v>0</v>
      </c>
      <c r="L805" s="2" t="s">
        <v>4756</v>
      </c>
      <c r="O805" s="2" t="s">
        <v>4760</v>
      </c>
      <c r="U805" s="2">
        <f>_xlfn.XLOOKUP(S805,统计表!D:D,统计表!V:V)</f>
        <v>0</v>
      </c>
      <c r="W805" s="2" t="str">
        <f t="shared" si="12"/>
        <v/>
      </c>
    </row>
    <row r="806" spans="1:23">
      <c r="A806" s="2" t="s">
        <v>3722</v>
      </c>
      <c r="B806" s="2" t="e">
        <f ca="1">_xlfn.XLOOKUP(A806,统计表!D:D,统计表!R:R)</f>
        <v>#NAME?</v>
      </c>
      <c r="C806" s="2" t="s">
        <v>4753</v>
      </c>
      <c r="E806" s="2">
        <f>_xlfn.XLOOKUP(D806,统计表!D:D,统计表!L:L)</f>
        <v>0</v>
      </c>
      <c r="F806" s="2" t="s">
        <v>4754</v>
      </c>
      <c r="H806" s="2" t="e">
        <f ca="1">_xlfn.XLOOKUP(G806,统计表!D:D,统计表!M:M)</f>
        <v>#NAME?</v>
      </c>
      <c r="I806" s="2" t="s">
        <v>4755</v>
      </c>
      <c r="K806" s="2">
        <f>_xlfn.XLOOKUP(J806,统计表!D:D,统计表!P:P)</f>
        <v>0</v>
      </c>
      <c r="L806" s="2" t="s">
        <v>4756</v>
      </c>
      <c r="O806" s="2" t="s">
        <v>4760</v>
      </c>
      <c r="U806" s="2">
        <f>_xlfn.XLOOKUP(S806,统计表!D:D,统计表!V:V)</f>
        <v>0</v>
      </c>
      <c r="W806" s="2" t="str">
        <f t="shared" si="12"/>
        <v/>
      </c>
    </row>
    <row r="807" spans="1:23">
      <c r="A807" s="2" t="s">
        <v>3726</v>
      </c>
      <c r="B807" s="2" t="e">
        <f ca="1">_xlfn.XLOOKUP(A807,统计表!D:D,统计表!R:R)</f>
        <v>#NAME?</v>
      </c>
      <c r="C807" s="2" t="s">
        <v>4753</v>
      </c>
      <c r="E807" s="2">
        <f>_xlfn.XLOOKUP(D807,统计表!D:D,统计表!L:L)</f>
        <v>0</v>
      </c>
      <c r="F807" s="2" t="s">
        <v>4754</v>
      </c>
      <c r="H807" s="2" t="e">
        <f ca="1">_xlfn.XLOOKUP(G807,统计表!D:D,统计表!M:M)</f>
        <v>#NAME?</v>
      </c>
      <c r="I807" s="2" t="s">
        <v>4755</v>
      </c>
      <c r="K807" s="2">
        <f>_xlfn.XLOOKUP(J807,统计表!D:D,统计表!P:P)</f>
        <v>0</v>
      </c>
      <c r="L807" s="2" t="s">
        <v>4756</v>
      </c>
      <c r="O807" s="2" t="s">
        <v>4760</v>
      </c>
      <c r="U807" s="2">
        <f>_xlfn.XLOOKUP(S807,统计表!D:D,统计表!V:V)</f>
        <v>0</v>
      </c>
      <c r="W807" s="2" t="str">
        <f t="shared" si="12"/>
        <v/>
      </c>
    </row>
    <row r="808" spans="1:23">
      <c r="A808" s="2" t="s">
        <v>3726</v>
      </c>
      <c r="B808" s="2" t="e">
        <f ca="1">_xlfn.XLOOKUP(A808,统计表!D:D,统计表!R:R)</f>
        <v>#NAME?</v>
      </c>
      <c r="C808" s="2" t="s">
        <v>4753</v>
      </c>
      <c r="E808" s="2">
        <f>_xlfn.XLOOKUP(D808,统计表!D:D,统计表!L:L)</f>
        <v>0</v>
      </c>
      <c r="F808" s="2" t="s">
        <v>4754</v>
      </c>
      <c r="H808" s="2" t="e">
        <f ca="1">_xlfn.XLOOKUP(G808,统计表!D:D,统计表!M:M)</f>
        <v>#NAME?</v>
      </c>
      <c r="I808" s="2" t="s">
        <v>4755</v>
      </c>
      <c r="K808" s="2">
        <f>_xlfn.XLOOKUP(J808,统计表!D:D,统计表!P:P)</f>
        <v>0</v>
      </c>
      <c r="L808" s="2" t="s">
        <v>4756</v>
      </c>
      <c r="O808" s="2" t="s">
        <v>4760</v>
      </c>
      <c r="U808" s="2">
        <f>_xlfn.XLOOKUP(S808,统计表!D:D,统计表!V:V)</f>
        <v>0</v>
      </c>
      <c r="W808" s="2" t="str">
        <f t="shared" si="12"/>
        <v/>
      </c>
    </row>
    <row r="809" spans="1:23">
      <c r="A809" s="2" t="s">
        <v>3730</v>
      </c>
      <c r="B809" s="2" t="e">
        <f ca="1">_xlfn.XLOOKUP(A809,统计表!D:D,统计表!R:R)</f>
        <v>#NAME?</v>
      </c>
      <c r="C809" s="2" t="s">
        <v>4753</v>
      </c>
      <c r="E809" s="2">
        <f>_xlfn.XLOOKUP(D809,统计表!D:D,统计表!L:L)</f>
        <v>0</v>
      </c>
      <c r="F809" s="2" t="s">
        <v>4754</v>
      </c>
      <c r="H809" s="2" t="e">
        <f ca="1">_xlfn.XLOOKUP(G809,统计表!D:D,统计表!M:M)</f>
        <v>#NAME?</v>
      </c>
      <c r="I809" s="2" t="s">
        <v>4755</v>
      </c>
      <c r="K809" s="2">
        <f>_xlfn.XLOOKUP(J809,统计表!D:D,统计表!P:P)</f>
        <v>0</v>
      </c>
      <c r="L809" s="2" t="s">
        <v>4756</v>
      </c>
      <c r="O809" s="2" t="s">
        <v>4760</v>
      </c>
      <c r="U809" s="2">
        <f>_xlfn.XLOOKUP(S809,统计表!D:D,统计表!V:V)</f>
        <v>0</v>
      </c>
      <c r="W809" s="2" t="str">
        <f t="shared" si="12"/>
        <v/>
      </c>
    </row>
    <row r="810" spans="1:23">
      <c r="A810" s="2" t="s">
        <v>3733</v>
      </c>
      <c r="B810" s="2" t="e">
        <f ca="1">_xlfn.XLOOKUP(A810,统计表!D:D,统计表!R:R)</f>
        <v>#NAME?</v>
      </c>
      <c r="C810" s="2" t="s">
        <v>4753</v>
      </c>
      <c r="E810" s="2">
        <f>_xlfn.XLOOKUP(D810,统计表!D:D,统计表!L:L)</f>
        <v>0</v>
      </c>
      <c r="F810" s="2" t="s">
        <v>4754</v>
      </c>
      <c r="H810" s="2" t="e">
        <f ca="1">_xlfn.XLOOKUP(G810,统计表!D:D,统计表!M:M)</f>
        <v>#NAME?</v>
      </c>
      <c r="I810" s="2" t="s">
        <v>4755</v>
      </c>
      <c r="K810" s="2">
        <f>_xlfn.XLOOKUP(J810,统计表!D:D,统计表!P:P)</f>
        <v>0</v>
      </c>
      <c r="L810" s="2" t="s">
        <v>4756</v>
      </c>
      <c r="O810" s="2" t="s">
        <v>4760</v>
      </c>
      <c r="U810" s="2">
        <f>_xlfn.XLOOKUP(S810,统计表!D:D,统计表!V:V)</f>
        <v>0</v>
      </c>
      <c r="W810" s="2" t="str">
        <f t="shared" si="12"/>
        <v/>
      </c>
    </row>
    <row r="811" spans="1:23">
      <c r="A811" s="2" t="s">
        <v>3737</v>
      </c>
      <c r="B811" s="2" t="e">
        <f ca="1">_xlfn.XLOOKUP(A811,统计表!D:D,统计表!R:R)</f>
        <v>#NAME?</v>
      </c>
      <c r="C811" s="2" t="s">
        <v>4753</v>
      </c>
      <c r="E811" s="2">
        <f>_xlfn.XLOOKUP(D811,统计表!D:D,统计表!L:L)</f>
        <v>0</v>
      </c>
      <c r="F811" s="2" t="s">
        <v>4754</v>
      </c>
      <c r="H811" s="2" t="e">
        <f ca="1">_xlfn.XLOOKUP(G811,统计表!D:D,统计表!M:M)</f>
        <v>#NAME?</v>
      </c>
      <c r="I811" s="2" t="s">
        <v>4755</v>
      </c>
      <c r="K811" s="2">
        <f>_xlfn.XLOOKUP(J811,统计表!D:D,统计表!P:P)</f>
        <v>0</v>
      </c>
      <c r="L811" s="2" t="s">
        <v>4756</v>
      </c>
      <c r="O811" s="2" t="s">
        <v>4760</v>
      </c>
      <c r="U811" s="2">
        <f>_xlfn.XLOOKUP(S811,统计表!D:D,统计表!V:V)</f>
        <v>0</v>
      </c>
      <c r="W811" s="2" t="str">
        <f t="shared" si="12"/>
        <v/>
      </c>
    </row>
    <row r="812" spans="1:23">
      <c r="A812" s="2" t="s">
        <v>3737</v>
      </c>
      <c r="B812" s="2" t="e">
        <f ca="1">_xlfn.XLOOKUP(A812,统计表!D:D,统计表!R:R)</f>
        <v>#NAME?</v>
      </c>
      <c r="C812" s="2" t="s">
        <v>4753</v>
      </c>
      <c r="E812" s="2">
        <f>_xlfn.XLOOKUP(D812,统计表!D:D,统计表!L:L)</f>
        <v>0</v>
      </c>
      <c r="F812" s="2" t="s">
        <v>4754</v>
      </c>
      <c r="H812" s="2" t="e">
        <f ca="1">_xlfn.XLOOKUP(G812,统计表!D:D,统计表!M:M)</f>
        <v>#NAME?</v>
      </c>
      <c r="I812" s="2" t="s">
        <v>4755</v>
      </c>
      <c r="K812" s="2">
        <f>_xlfn.XLOOKUP(J812,统计表!D:D,统计表!P:P)</f>
        <v>0</v>
      </c>
      <c r="L812" s="2" t="s">
        <v>4756</v>
      </c>
      <c r="O812" s="2" t="s">
        <v>4760</v>
      </c>
      <c r="U812" s="2">
        <f>_xlfn.XLOOKUP(S812,统计表!D:D,统计表!V:V)</f>
        <v>0</v>
      </c>
      <c r="W812" s="2" t="str">
        <f t="shared" si="12"/>
        <v/>
      </c>
    </row>
    <row r="813" spans="1:23">
      <c r="A813" s="2" t="s">
        <v>3745</v>
      </c>
      <c r="B813" s="2" t="e">
        <f ca="1">_xlfn.XLOOKUP(A813,统计表!D:D,统计表!R:R)</f>
        <v>#NAME?</v>
      </c>
      <c r="C813" s="2" t="s">
        <v>4753</v>
      </c>
      <c r="E813" s="2">
        <f>_xlfn.XLOOKUP(D813,统计表!D:D,统计表!L:L)</f>
        <v>0</v>
      </c>
      <c r="F813" s="2" t="s">
        <v>4754</v>
      </c>
      <c r="H813" s="2" t="e">
        <f ca="1">_xlfn.XLOOKUP(G813,统计表!D:D,统计表!M:M)</f>
        <v>#NAME?</v>
      </c>
      <c r="I813" s="2" t="s">
        <v>4755</v>
      </c>
      <c r="K813" s="2">
        <f>_xlfn.XLOOKUP(J813,统计表!D:D,统计表!P:P)</f>
        <v>0</v>
      </c>
      <c r="L813" s="2" t="s">
        <v>4756</v>
      </c>
      <c r="O813" s="2" t="s">
        <v>4760</v>
      </c>
      <c r="U813" s="2">
        <f>_xlfn.XLOOKUP(S813,统计表!D:D,统计表!V:V)</f>
        <v>0</v>
      </c>
      <c r="W813" s="2" t="str">
        <f t="shared" si="12"/>
        <v/>
      </c>
    </row>
    <row r="814" spans="1:23">
      <c r="A814" s="2" t="s">
        <v>3745</v>
      </c>
      <c r="B814" s="2" t="e">
        <f ca="1">_xlfn.XLOOKUP(A814,统计表!D:D,统计表!R:R)</f>
        <v>#NAME?</v>
      </c>
      <c r="C814" s="2" t="s">
        <v>4753</v>
      </c>
      <c r="E814" s="2">
        <f>_xlfn.XLOOKUP(D814,统计表!D:D,统计表!L:L)</f>
        <v>0</v>
      </c>
      <c r="F814" s="2" t="s">
        <v>4754</v>
      </c>
      <c r="H814" s="2" t="e">
        <f ca="1">_xlfn.XLOOKUP(G814,统计表!D:D,统计表!M:M)</f>
        <v>#NAME?</v>
      </c>
      <c r="I814" s="2" t="s">
        <v>4755</v>
      </c>
      <c r="K814" s="2">
        <f>_xlfn.XLOOKUP(J814,统计表!D:D,统计表!P:P)</f>
        <v>0</v>
      </c>
      <c r="L814" s="2" t="s">
        <v>4756</v>
      </c>
      <c r="O814" s="2" t="s">
        <v>4760</v>
      </c>
      <c r="U814" s="2">
        <f>_xlfn.XLOOKUP(S814,统计表!D:D,统计表!V:V)</f>
        <v>0</v>
      </c>
      <c r="W814" s="2" t="str">
        <f t="shared" si="12"/>
        <v/>
      </c>
    </row>
    <row r="815" spans="1:23">
      <c r="A815" s="2" t="s">
        <v>3753</v>
      </c>
      <c r="B815" s="2" t="e">
        <f ca="1">_xlfn.XLOOKUP(A815,统计表!D:D,统计表!R:R)</f>
        <v>#NAME?</v>
      </c>
      <c r="C815" s="2" t="s">
        <v>4753</v>
      </c>
      <c r="E815" s="2">
        <f>_xlfn.XLOOKUP(D815,统计表!D:D,统计表!L:L)</f>
        <v>0</v>
      </c>
      <c r="F815" s="2" t="s">
        <v>4754</v>
      </c>
      <c r="H815" s="2" t="e">
        <f ca="1">_xlfn.XLOOKUP(G815,统计表!D:D,统计表!M:M)</f>
        <v>#NAME?</v>
      </c>
      <c r="I815" s="2" t="s">
        <v>4755</v>
      </c>
      <c r="K815" s="2">
        <f>_xlfn.XLOOKUP(J815,统计表!D:D,统计表!P:P)</f>
        <v>0</v>
      </c>
      <c r="L815" s="2" t="s">
        <v>4756</v>
      </c>
      <c r="O815" s="2" t="s">
        <v>4760</v>
      </c>
      <c r="U815" s="2">
        <f>_xlfn.XLOOKUP(S815,统计表!D:D,统计表!V:V)</f>
        <v>0</v>
      </c>
      <c r="W815" s="2" t="str">
        <f t="shared" si="12"/>
        <v/>
      </c>
    </row>
    <row r="816" spans="1:23">
      <c r="A816" s="2" t="s">
        <v>3762</v>
      </c>
      <c r="B816" s="2" t="e">
        <f ca="1">_xlfn.XLOOKUP(A816,统计表!D:D,统计表!R:R)</f>
        <v>#NAME?</v>
      </c>
      <c r="C816" s="2" t="s">
        <v>4753</v>
      </c>
      <c r="E816" s="2">
        <f>_xlfn.XLOOKUP(D816,统计表!D:D,统计表!L:L)</f>
        <v>0</v>
      </c>
      <c r="F816" s="2" t="s">
        <v>4754</v>
      </c>
      <c r="H816" s="2" t="e">
        <f ca="1">_xlfn.XLOOKUP(G816,统计表!D:D,统计表!M:M)</f>
        <v>#NAME?</v>
      </c>
      <c r="I816" s="2" t="s">
        <v>4755</v>
      </c>
      <c r="K816" s="2">
        <f>_xlfn.XLOOKUP(J816,统计表!D:D,统计表!P:P)</f>
        <v>0</v>
      </c>
      <c r="L816" s="2" t="s">
        <v>4756</v>
      </c>
      <c r="O816" s="2" t="s">
        <v>4760</v>
      </c>
      <c r="U816" s="2">
        <f>_xlfn.XLOOKUP(S816,统计表!D:D,统计表!V:V)</f>
        <v>0</v>
      </c>
      <c r="W816" s="2" t="str">
        <f t="shared" si="12"/>
        <v/>
      </c>
    </row>
    <row r="817" spans="1:23">
      <c r="A817" s="2" t="s">
        <v>3774</v>
      </c>
      <c r="B817" s="2" t="e">
        <f ca="1">_xlfn.XLOOKUP(A817,统计表!D:D,统计表!R:R)</f>
        <v>#NAME?</v>
      </c>
      <c r="C817" s="2" t="s">
        <v>4753</v>
      </c>
      <c r="E817" s="2">
        <f>_xlfn.XLOOKUP(D817,统计表!D:D,统计表!L:L)</f>
        <v>0</v>
      </c>
      <c r="F817" s="2" t="s">
        <v>4754</v>
      </c>
      <c r="H817" s="2" t="e">
        <f ca="1">_xlfn.XLOOKUP(G817,统计表!D:D,统计表!M:M)</f>
        <v>#NAME?</v>
      </c>
      <c r="I817" s="2" t="s">
        <v>4755</v>
      </c>
      <c r="K817" s="2">
        <f>_xlfn.XLOOKUP(J817,统计表!D:D,统计表!P:P)</f>
        <v>0</v>
      </c>
      <c r="L817" s="2" t="s">
        <v>4756</v>
      </c>
      <c r="O817" s="2" t="s">
        <v>4760</v>
      </c>
      <c r="U817" s="2">
        <f>_xlfn.XLOOKUP(S817,统计表!D:D,统计表!V:V)</f>
        <v>0</v>
      </c>
      <c r="W817" s="2" t="str">
        <f t="shared" si="12"/>
        <v/>
      </c>
    </row>
    <row r="818" spans="1:23">
      <c r="A818" s="2" t="s">
        <v>3774</v>
      </c>
      <c r="B818" s="2" t="e">
        <f ca="1">_xlfn.XLOOKUP(A818,统计表!D:D,统计表!R:R)</f>
        <v>#NAME?</v>
      </c>
      <c r="C818" s="2" t="s">
        <v>4753</v>
      </c>
      <c r="E818" s="2">
        <f>_xlfn.XLOOKUP(D818,统计表!D:D,统计表!L:L)</f>
        <v>0</v>
      </c>
      <c r="F818" s="2" t="s">
        <v>4754</v>
      </c>
      <c r="H818" s="2" t="e">
        <f ca="1">_xlfn.XLOOKUP(G818,统计表!D:D,统计表!M:M)</f>
        <v>#NAME?</v>
      </c>
      <c r="I818" s="2" t="s">
        <v>4755</v>
      </c>
      <c r="K818" s="2">
        <f>_xlfn.XLOOKUP(J818,统计表!D:D,统计表!P:P)</f>
        <v>0</v>
      </c>
      <c r="L818" s="2" t="s">
        <v>4756</v>
      </c>
      <c r="O818" s="2" t="s">
        <v>4760</v>
      </c>
      <c r="U818" s="2">
        <f>_xlfn.XLOOKUP(S818,统计表!D:D,统计表!V:V)</f>
        <v>0</v>
      </c>
      <c r="W818" s="2" t="str">
        <f t="shared" si="12"/>
        <v/>
      </c>
    </row>
    <row r="819" spans="1:23">
      <c r="A819" s="2" t="s">
        <v>3795</v>
      </c>
      <c r="B819" s="2" t="e">
        <f ca="1">_xlfn.XLOOKUP(A819,统计表!D:D,统计表!R:R)</f>
        <v>#NAME?</v>
      </c>
      <c r="C819" s="2" t="s">
        <v>4753</v>
      </c>
      <c r="E819" s="2">
        <f>_xlfn.XLOOKUP(D819,统计表!D:D,统计表!L:L)</f>
        <v>0</v>
      </c>
      <c r="F819" s="2" t="s">
        <v>4754</v>
      </c>
      <c r="H819" s="2" t="e">
        <f ca="1">_xlfn.XLOOKUP(G819,统计表!D:D,统计表!M:M)</f>
        <v>#NAME?</v>
      </c>
      <c r="I819" s="2" t="s">
        <v>4755</v>
      </c>
      <c r="K819" s="2">
        <f>_xlfn.XLOOKUP(J819,统计表!D:D,统计表!P:P)</f>
        <v>0</v>
      </c>
      <c r="L819" s="2" t="s">
        <v>4756</v>
      </c>
      <c r="O819" s="2" t="s">
        <v>4760</v>
      </c>
      <c r="U819" s="2">
        <f>_xlfn.XLOOKUP(S819,统计表!D:D,统计表!V:V)</f>
        <v>0</v>
      </c>
      <c r="W819" s="2" t="str">
        <f t="shared" si="12"/>
        <v/>
      </c>
    </row>
    <row r="820" spans="1:23">
      <c r="A820" s="2" t="s">
        <v>3795</v>
      </c>
      <c r="B820" s="2" t="e">
        <f ca="1">_xlfn.XLOOKUP(A820,统计表!D:D,统计表!R:R)</f>
        <v>#NAME?</v>
      </c>
      <c r="C820" s="2" t="s">
        <v>4753</v>
      </c>
      <c r="E820" s="2">
        <f>_xlfn.XLOOKUP(D820,统计表!D:D,统计表!L:L)</f>
        <v>0</v>
      </c>
      <c r="F820" s="2" t="s">
        <v>4754</v>
      </c>
      <c r="H820" s="2" t="e">
        <f ca="1">_xlfn.XLOOKUP(G820,统计表!D:D,统计表!M:M)</f>
        <v>#NAME?</v>
      </c>
      <c r="I820" s="2" t="s">
        <v>4755</v>
      </c>
      <c r="K820" s="2">
        <f>_xlfn.XLOOKUP(J820,统计表!D:D,统计表!P:P)</f>
        <v>0</v>
      </c>
      <c r="L820" s="2" t="s">
        <v>4756</v>
      </c>
      <c r="O820" s="2" t="s">
        <v>4760</v>
      </c>
      <c r="U820" s="2">
        <f>_xlfn.XLOOKUP(S820,统计表!D:D,统计表!V:V)</f>
        <v>0</v>
      </c>
      <c r="W820" s="2" t="str">
        <f t="shared" si="12"/>
        <v/>
      </c>
    </row>
    <row r="821" spans="1:23">
      <c r="A821" s="2" t="s">
        <v>3800</v>
      </c>
      <c r="B821" s="2" t="e">
        <f ca="1">_xlfn.XLOOKUP(A821,统计表!D:D,统计表!R:R)</f>
        <v>#NAME?</v>
      </c>
      <c r="C821" s="2" t="s">
        <v>4753</v>
      </c>
      <c r="E821" s="2">
        <f>_xlfn.XLOOKUP(D821,统计表!D:D,统计表!L:L)</f>
        <v>0</v>
      </c>
      <c r="F821" s="2" t="s">
        <v>4754</v>
      </c>
      <c r="H821" s="2" t="e">
        <f ca="1">_xlfn.XLOOKUP(G821,统计表!D:D,统计表!M:M)</f>
        <v>#NAME?</v>
      </c>
      <c r="I821" s="2" t="s">
        <v>4755</v>
      </c>
      <c r="K821" s="2">
        <f>_xlfn.XLOOKUP(J821,统计表!D:D,统计表!P:P)</f>
        <v>0</v>
      </c>
      <c r="L821" s="2" t="s">
        <v>4756</v>
      </c>
      <c r="O821" s="2" t="s">
        <v>4760</v>
      </c>
      <c r="U821" s="2">
        <f>_xlfn.XLOOKUP(S821,统计表!D:D,统计表!V:V)</f>
        <v>0</v>
      </c>
      <c r="W821" s="2" t="str">
        <f t="shared" si="12"/>
        <v/>
      </c>
    </row>
    <row r="822" spans="1:23">
      <c r="A822" s="2" t="s">
        <v>3816</v>
      </c>
      <c r="B822" s="2" t="e">
        <f ca="1">_xlfn.XLOOKUP(A822,统计表!D:D,统计表!R:R)</f>
        <v>#NAME?</v>
      </c>
      <c r="C822" s="2" t="s">
        <v>4753</v>
      </c>
      <c r="E822" s="2">
        <f>_xlfn.XLOOKUP(D822,统计表!D:D,统计表!L:L)</f>
        <v>0</v>
      </c>
      <c r="F822" s="2" t="s">
        <v>4754</v>
      </c>
      <c r="H822" s="2" t="e">
        <f ca="1">_xlfn.XLOOKUP(G822,统计表!D:D,统计表!M:M)</f>
        <v>#NAME?</v>
      </c>
      <c r="I822" s="2" t="s">
        <v>4755</v>
      </c>
      <c r="K822" s="2">
        <f>_xlfn.XLOOKUP(J822,统计表!D:D,统计表!P:P)</f>
        <v>0</v>
      </c>
      <c r="L822" s="2" t="s">
        <v>4756</v>
      </c>
      <c r="O822" s="2" t="s">
        <v>4760</v>
      </c>
      <c r="U822" s="2">
        <f>_xlfn.XLOOKUP(S822,统计表!D:D,统计表!V:V)</f>
        <v>0</v>
      </c>
      <c r="W822" s="2" t="str">
        <f t="shared" si="12"/>
        <v/>
      </c>
    </row>
    <row r="823" spans="1:23">
      <c r="A823" s="2" t="s">
        <v>3828</v>
      </c>
      <c r="B823" s="2" t="e">
        <f ca="1">_xlfn.XLOOKUP(A823,统计表!D:D,统计表!R:R)</f>
        <v>#NAME?</v>
      </c>
      <c r="C823" s="2" t="s">
        <v>4753</v>
      </c>
      <c r="E823" s="2">
        <f>_xlfn.XLOOKUP(D823,统计表!D:D,统计表!L:L)</f>
        <v>0</v>
      </c>
      <c r="F823" s="2" t="s">
        <v>4754</v>
      </c>
      <c r="H823" s="2" t="e">
        <f ca="1">_xlfn.XLOOKUP(G823,统计表!D:D,统计表!M:M)</f>
        <v>#NAME?</v>
      </c>
      <c r="I823" s="2" t="s">
        <v>4755</v>
      </c>
      <c r="K823" s="2">
        <f>_xlfn.XLOOKUP(J823,统计表!D:D,统计表!P:P)</f>
        <v>0</v>
      </c>
      <c r="L823" s="2" t="s">
        <v>4756</v>
      </c>
      <c r="O823" s="2" t="s">
        <v>4760</v>
      </c>
      <c r="U823" s="2">
        <f>_xlfn.XLOOKUP(S823,统计表!D:D,统计表!V:V)</f>
        <v>0</v>
      </c>
      <c r="W823" s="2" t="str">
        <f t="shared" si="12"/>
        <v/>
      </c>
    </row>
    <row r="824" spans="1:23">
      <c r="A824" s="2" t="s">
        <v>3828</v>
      </c>
      <c r="B824" s="2" t="e">
        <f ca="1">_xlfn.XLOOKUP(A824,统计表!D:D,统计表!R:R)</f>
        <v>#NAME?</v>
      </c>
      <c r="C824" s="2" t="s">
        <v>4753</v>
      </c>
      <c r="E824" s="2">
        <f>_xlfn.XLOOKUP(D824,统计表!D:D,统计表!L:L)</f>
        <v>0</v>
      </c>
      <c r="F824" s="2" t="s">
        <v>4754</v>
      </c>
      <c r="H824" s="2" t="e">
        <f ca="1">_xlfn.XLOOKUP(G824,统计表!D:D,统计表!M:M)</f>
        <v>#NAME?</v>
      </c>
      <c r="I824" s="2" t="s">
        <v>4755</v>
      </c>
      <c r="K824" s="2">
        <f>_xlfn.XLOOKUP(J824,统计表!D:D,统计表!P:P)</f>
        <v>0</v>
      </c>
      <c r="L824" s="2" t="s">
        <v>4756</v>
      </c>
      <c r="O824" s="2" t="s">
        <v>4760</v>
      </c>
      <c r="U824" s="2">
        <f>_xlfn.XLOOKUP(S824,统计表!D:D,统计表!V:V)</f>
        <v>0</v>
      </c>
      <c r="W824" s="2" t="str">
        <f t="shared" si="12"/>
        <v/>
      </c>
    </row>
    <row r="825" spans="1:23">
      <c r="A825" s="2" t="s">
        <v>3832</v>
      </c>
      <c r="B825" s="2" t="e">
        <f ca="1">_xlfn.XLOOKUP(A825,统计表!D:D,统计表!R:R)</f>
        <v>#NAME?</v>
      </c>
      <c r="C825" s="2" t="s">
        <v>4753</v>
      </c>
      <c r="E825" s="2">
        <f>_xlfn.XLOOKUP(D825,统计表!D:D,统计表!L:L)</f>
        <v>0</v>
      </c>
      <c r="F825" s="2" t="s">
        <v>4754</v>
      </c>
      <c r="H825" s="2" t="e">
        <f ca="1">_xlfn.XLOOKUP(G825,统计表!D:D,统计表!M:M)</f>
        <v>#NAME?</v>
      </c>
      <c r="I825" s="2" t="s">
        <v>4755</v>
      </c>
      <c r="K825" s="2">
        <f>_xlfn.XLOOKUP(J825,统计表!D:D,统计表!P:P)</f>
        <v>0</v>
      </c>
      <c r="L825" s="2" t="s">
        <v>4756</v>
      </c>
      <c r="O825" s="2" t="s">
        <v>4760</v>
      </c>
      <c r="U825" s="2">
        <f>_xlfn.XLOOKUP(S825,统计表!D:D,统计表!V:V)</f>
        <v>0</v>
      </c>
      <c r="W825" s="2" t="str">
        <f t="shared" si="12"/>
        <v/>
      </c>
    </row>
    <row r="826" spans="1:23">
      <c r="A826" s="2" t="s">
        <v>3842</v>
      </c>
      <c r="B826" s="2" t="e">
        <f ca="1">_xlfn.XLOOKUP(A826,统计表!D:D,统计表!R:R)</f>
        <v>#NAME?</v>
      </c>
      <c r="C826" s="2" t="s">
        <v>4753</v>
      </c>
      <c r="E826" s="2">
        <f>_xlfn.XLOOKUP(D826,统计表!D:D,统计表!L:L)</f>
        <v>0</v>
      </c>
      <c r="F826" s="2" t="s">
        <v>4754</v>
      </c>
      <c r="H826" s="2" t="e">
        <f ca="1">_xlfn.XLOOKUP(G826,统计表!D:D,统计表!M:M)</f>
        <v>#NAME?</v>
      </c>
      <c r="I826" s="2" t="s">
        <v>4755</v>
      </c>
      <c r="K826" s="2">
        <f>_xlfn.XLOOKUP(J826,统计表!D:D,统计表!P:P)</f>
        <v>0</v>
      </c>
      <c r="L826" s="2" t="s">
        <v>4756</v>
      </c>
      <c r="O826" s="2" t="s">
        <v>4760</v>
      </c>
      <c r="U826" s="2">
        <f>_xlfn.XLOOKUP(S826,统计表!D:D,统计表!V:V)</f>
        <v>0</v>
      </c>
      <c r="W826" s="2" t="str">
        <f t="shared" si="12"/>
        <v/>
      </c>
    </row>
    <row r="827" spans="1:23">
      <c r="A827" s="2" t="s">
        <v>3842</v>
      </c>
      <c r="B827" s="2" t="e">
        <f ca="1">_xlfn.XLOOKUP(A827,统计表!D:D,统计表!R:R)</f>
        <v>#NAME?</v>
      </c>
      <c r="C827" s="2" t="s">
        <v>4753</v>
      </c>
      <c r="E827" s="2">
        <f>_xlfn.XLOOKUP(D827,统计表!D:D,统计表!L:L)</f>
        <v>0</v>
      </c>
      <c r="F827" s="2" t="s">
        <v>4754</v>
      </c>
      <c r="H827" s="2" t="e">
        <f ca="1">_xlfn.XLOOKUP(G827,统计表!D:D,统计表!M:M)</f>
        <v>#NAME?</v>
      </c>
      <c r="I827" s="2" t="s">
        <v>4755</v>
      </c>
      <c r="K827" s="2">
        <f>_xlfn.XLOOKUP(J827,统计表!D:D,统计表!P:P)</f>
        <v>0</v>
      </c>
      <c r="L827" s="2" t="s">
        <v>4756</v>
      </c>
      <c r="O827" s="2" t="s">
        <v>4760</v>
      </c>
      <c r="U827" s="2">
        <f>_xlfn.XLOOKUP(S827,统计表!D:D,统计表!V:V)</f>
        <v>0</v>
      </c>
      <c r="W827" s="2" t="str">
        <f t="shared" si="12"/>
        <v/>
      </c>
    </row>
    <row r="828" spans="1:23">
      <c r="A828" s="2" t="s">
        <v>3859</v>
      </c>
      <c r="B828" s="2" t="e">
        <f ca="1">_xlfn.XLOOKUP(A828,统计表!D:D,统计表!R:R)</f>
        <v>#NAME?</v>
      </c>
      <c r="C828" s="2" t="s">
        <v>4753</v>
      </c>
      <c r="E828" s="2">
        <f>_xlfn.XLOOKUP(D828,统计表!D:D,统计表!L:L)</f>
        <v>0</v>
      </c>
      <c r="F828" s="2" t="s">
        <v>4754</v>
      </c>
      <c r="H828" s="2" t="e">
        <f ca="1">_xlfn.XLOOKUP(G828,统计表!D:D,统计表!M:M)</f>
        <v>#NAME?</v>
      </c>
      <c r="I828" s="2" t="s">
        <v>4755</v>
      </c>
      <c r="K828" s="2">
        <f>_xlfn.XLOOKUP(J828,统计表!D:D,统计表!P:P)</f>
        <v>0</v>
      </c>
      <c r="L828" s="2" t="s">
        <v>4756</v>
      </c>
      <c r="O828" s="2" t="s">
        <v>4760</v>
      </c>
      <c r="U828" s="2">
        <f>_xlfn.XLOOKUP(S828,统计表!D:D,统计表!V:V)</f>
        <v>0</v>
      </c>
      <c r="W828" s="2" t="str">
        <f t="shared" si="12"/>
        <v/>
      </c>
    </row>
    <row r="829" spans="1:23">
      <c r="A829" s="2" t="s">
        <v>3863</v>
      </c>
      <c r="B829" s="2" t="e">
        <f ca="1">_xlfn.XLOOKUP(A829,统计表!D:D,统计表!R:R)</f>
        <v>#NAME?</v>
      </c>
      <c r="C829" s="2" t="s">
        <v>4753</v>
      </c>
      <c r="E829" s="2">
        <f>_xlfn.XLOOKUP(D829,统计表!D:D,统计表!L:L)</f>
        <v>0</v>
      </c>
      <c r="F829" s="2" t="s">
        <v>4754</v>
      </c>
      <c r="H829" s="2" t="e">
        <f ca="1">_xlfn.XLOOKUP(G829,统计表!D:D,统计表!M:M)</f>
        <v>#NAME?</v>
      </c>
      <c r="I829" s="2" t="s">
        <v>4755</v>
      </c>
      <c r="K829" s="2">
        <f>_xlfn.XLOOKUP(J829,统计表!D:D,统计表!P:P)</f>
        <v>0</v>
      </c>
      <c r="L829" s="2" t="s">
        <v>4756</v>
      </c>
      <c r="O829" s="2" t="s">
        <v>4760</v>
      </c>
      <c r="U829" s="2">
        <f>_xlfn.XLOOKUP(S829,统计表!D:D,统计表!V:V)</f>
        <v>0</v>
      </c>
      <c r="W829" s="2" t="str">
        <f t="shared" si="12"/>
        <v/>
      </c>
    </row>
    <row r="830" spans="1:23">
      <c r="A830" s="2" t="s">
        <v>3863</v>
      </c>
      <c r="B830" s="2" t="e">
        <f ca="1">_xlfn.XLOOKUP(A830,统计表!D:D,统计表!R:R)</f>
        <v>#NAME?</v>
      </c>
      <c r="C830" s="2" t="s">
        <v>4753</v>
      </c>
      <c r="E830" s="2">
        <f>_xlfn.XLOOKUP(D830,统计表!D:D,统计表!L:L)</f>
        <v>0</v>
      </c>
      <c r="F830" s="2" t="s">
        <v>4754</v>
      </c>
      <c r="H830" s="2" t="e">
        <f ca="1">_xlfn.XLOOKUP(G830,统计表!D:D,统计表!M:M)</f>
        <v>#NAME?</v>
      </c>
      <c r="I830" s="2" t="s">
        <v>4755</v>
      </c>
      <c r="K830" s="2">
        <f>_xlfn.XLOOKUP(J830,统计表!D:D,统计表!P:P)</f>
        <v>0</v>
      </c>
      <c r="L830" s="2" t="s">
        <v>4756</v>
      </c>
      <c r="O830" s="2" t="s">
        <v>4760</v>
      </c>
      <c r="U830" s="2">
        <f>_xlfn.XLOOKUP(S830,统计表!D:D,统计表!V:V)</f>
        <v>0</v>
      </c>
      <c r="W830" s="2" t="str">
        <f t="shared" si="12"/>
        <v/>
      </c>
    </row>
    <row r="831" spans="1:23">
      <c r="A831" s="2" t="s">
        <v>3883</v>
      </c>
      <c r="B831" s="2" t="e">
        <f ca="1">_xlfn.XLOOKUP(A831,统计表!D:D,统计表!R:R)</f>
        <v>#NAME?</v>
      </c>
      <c r="C831" s="2" t="s">
        <v>4753</v>
      </c>
      <c r="E831" s="2">
        <f>_xlfn.XLOOKUP(D831,统计表!D:D,统计表!L:L)</f>
        <v>0</v>
      </c>
      <c r="F831" s="2" t="s">
        <v>4754</v>
      </c>
      <c r="H831" s="2" t="e">
        <f ca="1">_xlfn.XLOOKUP(G831,统计表!D:D,统计表!M:M)</f>
        <v>#NAME?</v>
      </c>
      <c r="I831" s="2" t="s">
        <v>4755</v>
      </c>
      <c r="K831" s="2">
        <f>_xlfn.XLOOKUP(J831,统计表!D:D,统计表!P:P)</f>
        <v>0</v>
      </c>
      <c r="L831" s="2" t="s">
        <v>4756</v>
      </c>
      <c r="O831" s="2" t="s">
        <v>4760</v>
      </c>
      <c r="U831" s="2">
        <f>_xlfn.XLOOKUP(S831,统计表!D:D,统计表!V:V)</f>
        <v>0</v>
      </c>
      <c r="W831" s="2" t="str">
        <f t="shared" si="12"/>
        <v/>
      </c>
    </row>
    <row r="832" spans="1:23">
      <c r="A832" s="2" t="s">
        <v>3887</v>
      </c>
      <c r="B832" s="2" t="e">
        <f ca="1">_xlfn.XLOOKUP(A832,统计表!D:D,统计表!R:R)</f>
        <v>#NAME?</v>
      </c>
      <c r="C832" s="2" t="s">
        <v>4753</v>
      </c>
      <c r="E832" s="2">
        <f>_xlfn.XLOOKUP(D832,统计表!D:D,统计表!L:L)</f>
        <v>0</v>
      </c>
      <c r="F832" s="2" t="s">
        <v>4754</v>
      </c>
      <c r="H832" s="2" t="e">
        <f ca="1">_xlfn.XLOOKUP(G832,统计表!D:D,统计表!M:M)</f>
        <v>#NAME?</v>
      </c>
      <c r="I832" s="2" t="s">
        <v>4755</v>
      </c>
      <c r="K832" s="2">
        <f>_xlfn.XLOOKUP(J832,统计表!D:D,统计表!P:P)</f>
        <v>0</v>
      </c>
      <c r="L832" s="2" t="s">
        <v>4756</v>
      </c>
      <c r="O832" s="2" t="s">
        <v>4760</v>
      </c>
      <c r="U832" s="2">
        <f>_xlfn.XLOOKUP(S832,统计表!D:D,统计表!V:V)</f>
        <v>0</v>
      </c>
      <c r="W832" s="2" t="str">
        <f t="shared" si="12"/>
        <v/>
      </c>
    </row>
    <row r="833" spans="1:23">
      <c r="A833" s="2" t="s">
        <v>3895</v>
      </c>
      <c r="B833" s="2" t="e">
        <f ca="1">_xlfn.XLOOKUP(A833,统计表!D:D,统计表!R:R)</f>
        <v>#NAME?</v>
      </c>
      <c r="C833" s="2" t="s">
        <v>4753</v>
      </c>
      <c r="E833" s="2">
        <f>_xlfn.XLOOKUP(D833,统计表!D:D,统计表!L:L)</f>
        <v>0</v>
      </c>
      <c r="F833" s="2" t="s">
        <v>4754</v>
      </c>
      <c r="H833" s="2" t="e">
        <f ca="1">_xlfn.XLOOKUP(G833,统计表!D:D,统计表!M:M)</f>
        <v>#NAME?</v>
      </c>
      <c r="I833" s="2" t="s">
        <v>4755</v>
      </c>
      <c r="K833" s="2">
        <f>_xlfn.XLOOKUP(J833,统计表!D:D,统计表!P:P)</f>
        <v>0</v>
      </c>
      <c r="L833" s="2" t="s">
        <v>4756</v>
      </c>
      <c r="O833" s="2" t="s">
        <v>4760</v>
      </c>
      <c r="U833" s="2">
        <f>_xlfn.XLOOKUP(S833,统计表!D:D,统计表!V:V)</f>
        <v>0</v>
      </c>
      <c r="W833" s="2" t="str">
        <f t="shared" si="12"/>
        <v/>
      </c>
    </row>
    <row r="834" spans="1:23">
      <c r="A834" s="2" t="s">
        <v>3907</v>
      </c>
      <c r="B834" s="2" t="e">
        <f ca="1">_xlfn.XLOOKUP(A834,统计表!D:D,统计表!R:R)</f>
        <v>#NAME?</v>
      </c>
      <c r="C834" s="2" t="s">
        <v>4753</v>
      </c>
      <c r="E834" s="2">
        <f>_xlfn.XLOOKUP(D834,统计表!D:D,统计表!L:L)</f>
        <v>0</v>
      </c>
      <c r="F834" s="2" t="s">
        <v>4754</v>
      </c>
      <c r="H834" s="2" t="e">
        <f ca="1">_xlfn.XLOOKUP(G834,统计表!D:D,统计表!M:M)</f>
        <v>#NAME?</v>
      </c>
      <c r="I834" s="2" t="s">
        <v>4755</v>
      </c>
      <c r="K834" s="2">
        <f>_xlfn.XLOOKUP(J834,统计表!D:D,统计表!P:P)</f>
        <v>0</v>
      </c>
      <c r="L834" s="2" t="s">
        <v>4756</v>
      </c>
      <c r="O834" s="2" t="s">
        <v>4760</v>
      </c>
      <c r="U834" s="2">
        <f>_xlfn.XLOOKUP(S834,统计表!D:D,统计表!V:V)</f>
        <v>0</v>
      </c>
      <c r="W834" s="2" t="str">
        <f t="shared" si="12"/>
        <v/>
      </c>
    </row>
    <row r="835" spans="1:23">
      <c r="A835" s="2" t="s">
        <v>3907</v>
      </c>
      <c r="B835" s="2" t="e">
        <f ca="1">_xlfn.XLOOKUP(A835,统计表!D:D,统计表!R:R)</f>
        <v>#NAME?</v>
      </c>
      <c r="C835" s="2" t="s">
        <v>4753</v>
      </c>
      <c r="E835" s="2">
        <f>_xlfn.XLOOKUP(D835,统计表!D:D,统计表!L:L)</f>
        <v>0</v>
      </c>
      <c r="F835" s="2" t="s">
        <v>4754</v>
      </c>
      <c r="H835" s="2" t="e">
        <f ca="1">_xlfn.XLOOKUP(G835,统计表!D:D,统计表!M:M)</f>
        <v>#NAME?</v>
      </c>
      <c r="I835" s="2" t="s">
        <v>4755</v>
      </c>
      <c r="K835" s="2">
        <f>_xlfn.XLOOKUP(J835,统计表!D:D,统计表!P:P)</f>
        <v>0</v>
      </c>
      <c r="L835" s="2" t="s">
        <v>4756</v>
      </c>
      <c r="O835" s="2" t="s">
        <v>4760</v>
      </c>
      <c r="U835" s="2">
        <f>_xlfn.XLOOKUP(S835,统计表!D:D,统计表!V:V)</f>
        <v>0</v>
      </c>
      <c r="W835" s="2" t="str">
        <f t="shared" ref="W835:W898" si="13">V835&amp;T835</f>
        <v/>
      </c>
    </row>
    <row r="836" spans="1:23">
      <c r="A836" s="2" t="s">
        <v>3911</v>
      </c>
      <c r="B836" s="2" t="e">
        <f ca="1">_xlfn.XLOOKUP(A836,统计表!D:D,统计表!R:R)</f>
        <v>#NAME?</v>
      </c>
      <c r="C836" s="2" t="s">
        <v>4753</v>
      </c>
      <c r="E836" s="2">
        <f>_xlfn.XLOOKUP(D836,统计表!D:D,统计表!L:L)</f>
        <v>0</v>
      </c>
      <c r="F836" s="2" t="s">
        <v>4754</v>
      </c>
      <c r="H836" s="2" t="e">
        <f ca="1">_xlfn.XLOOKUP(G836,统计表!D:D,统计表!M:M)</f>
        <v>#NAME?</v>
      </c>
      <c r="I836" s="2" t="s">
        <v>4755</v>
      </c>
      <c r="K836" s="2">
        <f>_xlfn.XLOOKUP(J836,统计表!D:D,统计表!P:P)</f>
        <v>0</v>
      </c>
      <c r="L836" s="2" t="s">
        <v>4756</v>
      </c>
      <c r="O836" s="2" t="s">
        <v>4760</v>
      </c>
      <c r="U836" s="2">
        <f>_xlfn.XLOOKUP(S836,统计表!D:D,统计表!V:V)</f>
        <v>0</v>
      </c>
      <c r="W836" s="2" t="str">
        <f t="shared" si="13"/>
        <v/>
      </c>
    </row>
    <row r="837" spans="1:23">
      <c r="A837" s="2" t="s">
        <v>3918</v>
      </c>
      <c r="B837" s="2" t="e">
        <f ca="1">_xlfn.XLOOKUP(A837,统计表!D:D,统计表!R:R)</f>
        <v>#NAME?</v>
      </c>
      <c r="C837" s="2" t="s">
        <v>4753</v>
      </c>
      <c r="E837" s="2">
        <f>_xlfn.XLOOKUP(D837,统计表!D:D,统计表!L:L)</f>
        <v>0</v>
      </c>
      <c r="F837" s="2" t="s">
        <v>4754</v>
      </c>
      <c r="H837" s="2" t="e">
        <f ca="1">_xlfn.XLOOKUP(G837,统计表!D:D,统计表!M:M)</f>
        <v>#NAME?</v>
      </c>
      <c r="I837" s="2" t="s">
        <v>4755</v>
      </c>
      <c r="K837" s="2">
        <f>_xlfn.XLOOKUP(J837,统计表!D:D,统计表!P:P)</f>
        <v>0</v>
      </c>
      <c r="L837" s="2" t="s">
        <v>4756</v>
      </c>
      <c r="O837" s="2" t="s">
        <v>4760</v>
      </c>
      <c r="U837" s="2">
        <f>_xlfn.XLOOKUP(S837,统计表!D:D,统计表!V:V)</f>
        <v>0</v>
      </c>
      <c r="W837" s="2" t="str">
        <f t="shared" si="13"/>
        <v/>
      </c>
    </row>
    <row r="838" spans="1:23">
      <c r="A838" s="2" t="s">
        <v>3922</v>
      </c>
      <c r="B838" s="2" t="e">
        <f ca="1">_xlfn.XLOOKUP(A838,统计表!D:D,统计表!R:R)</f>
        <v>#NAME?</v>
      </c>
      <c r="C838" s="2" t="s">
        <v>4753</v>
      </c>
      <c r="E838" s="2">
        <f>_xlfn.XLOOKUP(D838,统计表!D:D,统计表!L:L)</f>
        <v>0</v>
      </c>
      <c r="F838" s="2" t="s">
        <v>4754</v>
      </c>
      <c r="H838" s="2" t="e">
        <f ca="1">_xlfn.XLOOKUP(G838,统计表!D:D,统计表!M:M)</f>
        <v>#NAME?</v>
      </c>
      <c r="I838" s="2" t="s">
        <v>4755</v>
      </c>
      <c r="K838" s="2">
        <f>_xlfn.XLOOKUP(J838,统计表!D:D,统计表!P:P)</f>
        <v>0</v>
      </c>
      <c r="L838" s="2" t="s">
        <v>4756</v>
      </c>
      <c r="O838" s="2" t="s">
        <v>4760</v>
      </c>
      <c r="U838" s="2">
        <f>_xlfn.XLOOKUP(S838,统计表!D:D,统计表!V:V)</f>
        <v>0</v>
      </c>
      <c r="W838" s="2" t="str">
        <f t="shared" si="13"/>
        <v/>
      </c>
    </row>
    <row r="839" spans="1:23">
      <c r="A839" s="2" t="s">
        <v>3930</v>
      </c>
      <c r="B839" s="2" t="e">
        <f ca="1">_xlfn.XLOOKUP(A839,统计表!D:D,统计表!R:R)</f>
        <v>#NAME?</v>
      </c>
      <c r="C839" s="2" t="s">
        <v>4753</v>
      </c>
      <c r="E839" s="2">
        <f>_xlfn.XLOOKUP(D839,统计表!D:D,统计表!L:L)</f>
        <v>0</v>
      </c>
      <c r="F839" s="2" t="s">
        <v>4754</v>
      </c>
      <c r="H839" s="2" t="e">
        <f ca="1">_xlfn.XLOOKUP(G839,统计表!D:D,统计表!M:M)</f>
        <v>#NAME?</v>
      </c>
      <c r="I839" s="2" t="s">
        <v>4755</v>
      </c>
      <c r="K839" s="2">
        <f>_xlfn.XLOOKUP(J839,统计表!D:D,统计表!P:P)</f>
        <v>0</v>
      </c>
      <c r="L839" s="2" t="s">
        <v>4756</v>
      </c>
      <c r="O839" s="2" t="s">
        <v>4760</v>
      </c>
      <c r="U839" s="2">
        <f>_xlfn.XLOOKUP(S839,统计表!D:D,统计表!V:V)</f>
        <v>0</v>
      </c>
      <c r="W839" s="2" t="str">
        <f t="shared" si="13"/>
        <v/>
      </c>
    </row>
    <row r="840" spans="1:23">
      <c r="A840" s="2" t="s">
        <v>3930</v>
      </c>
      <c r="B840" s="2" t="e">
        <f ca="1">_xlfn.XLOOKUP(A840,统计表!D:D,统计表!R:R)</f>
        <v>#NAME?</v>
      </c>
      <c r="C840" s="2" t="s">
        <v>4753</v>
      </c>
      <c r="E840" s="2">
        <f>_xlfn.XLOOKUP(D840,统计表!D:D,统计表!L:L)</f>
        <v>0</v>
      </c>
      <c r="F840" s="2" t="s">
        <v>4754</v>
      </c>
      <c r="H840" s="2" t="e">
        <f ca="1">_xlfn.XLOOKUP(G840,统计表!D:D,统计表!M:M)</f>
        <v>#NAME?</v>
      </c>
      <c r="I840" s="2" t="s">
        <v>4755</v>
      </c>
      <c r="K840" s="2">
        <f>_xlfn.XLOOKUP(J840,统计表!D:D,统计表!P:P)</f>
        <v>0</v>
      </c>
      <c r="L840" s="2" t="s">
        <v>4756</v>
      </c>
      <c r="O840" s="2" t="s">
        <v>4760</v>
      </c>
      <c r="U840" s="2">
        <f>_xlfn.XLOOKUP(S840,统计表!D:D,统计表!V:V)</f>
        <v>0</v>
      </c>
      <c r="W840" s="2" t="str">
        <f t="shared" si="13"/>
        <v/>
      </c>
    </row>
    <row r="841" spans="1:23">
      <c r="A841" s="2" t="s">
        <v>3934</v>
      </c>
      <c r="B841" s="2" t="e">
        <f ca="1">_xlfn.XLOOKUP(A841,统计表!D:D,统计表!R:R)</f>
        <v>#NAME?</v>
      </c>
      <c r="C841" s="2" t="s">
        <v>4753</v>
      </c>
      <c r="E841" s="2">
        <f>_xlfn.XLOOKUP(D841,统计表!D:D,统计表!L:L)</f>
        <v>0</v>
      </c>
      <c r="F841" s="2" t="s">
        <v>4754</v>
      </c>
      <c r="H841" s="2" t="e">
        <f ca="1">_xlfn.XLOOKUP(G841,统计表!D:D,统计表!M:M)</f>
        <v>#NAME?</v>
      </c>
      <c r="I841" s="2" t="s">
        <v>4755</v>
      </c>
      <c r="K841" s="2">
        <f>_xlfn.XLOOKUP(J841,统计表!D:D,统计表!P:P)</f>
        <v>0</v>
      </c>
      <c r="L841" s="2" t="s">
        <v>4756</v>
      </c>
      <c r="O841" s="2" t="s">
        <v>4760</v>
      </c>
      <c r="U841" s="2">
        <f>_xlfn.XLOOKUP(S841,统计表!D:D,统计表!V:V)</f>
        <v>0</v>
      </c>
      <c r="W841" s="2" t="str">
        <f t="shared" si="13"/>
        <v/>
      </c>
    </row>
    <row r="842" spans="1:23">
      <c r="A842" s="2" t="s">
        <v>3938</v>
      </c>
      <c r="B842" s="2" t="e">
        <f ca="1">_xlfn.XLOOKUP(A842,统计表!D:D,统计表!R:R)</f>
        <v>#NAME?</v>
      </c>
      <c r="C842" s="2" t="s">
        <v>4753</v>
      </c>
      <c r="E842" s="2">
        <f>_xlfn.XLOOKUP(D842,统计表!D:D,统计表!L:L)</f>
        <v>0</v>
      </c>
      <c r="F842" s="2" t="s">
        <v>4754</v>
      </c>
      <c r="H842" s="2" t="e">
        <f ca="1">_xlfn.XLOOKUP(G842,统计表!D:D,统计表!M:M)</f>
        <v>#NAME?</v>
      </c>
      <c r="I842" s="2" t="s">
        <v>4755</v>
      </c>
      <c r="K842" s="2">
        <f>_xlfn.XLOOKUP(J842,统计表!D:D,统计表!P:P)</f>
        <v>0</v>
      </c>
      <c r="L842" s="2" t="s">
        <v>4756</v>
      </c>
      <c r="O842" s="2" t="s">
        <v>4760</v>
      </c>
      <c r="U842" s="2">
        <f>_xlfn.XLOOKUP(S842,统计表!D:D,统计表!V:V)</f>
        <v>0</v>
      </c>
      <c r="W842" s="2" t="str">
        <f t="shared" si="13"/>
        <v/>
      </c>
    </row>
    <row r="843" spans="1:23">
      <c r="A843" s="2" t="s">
        <v>3938</v>
      </c>
      <c r="B843" s="2" t="e">
        <f ca="1">_xlfn.XLOOKUP(A843,统计表!D:D,统计表!R:R)</f>
        <v>#NAME?</v>
      </c>
      <c r="C843" s="2" t="s">
        <v>4753</v>
      </c>
      <c r="E843" s="2">
        <f>_xlfn.XLOOKUP(D843,统计表!D:D,统计表!L:L)</f>
        <v>0</v>
      </c>
      <c r="F843" s="2" t="s">
        <v>4754</v>
      </c>
      <c r="H843" s="2" t="e">
        <f ca="1">_xlfn.XLOOKUP(G843,统计表!D:D,统计表!M:M)</f>
        <v>#NAME?</v>
      </c>
      <c r="I843" s="2" t="s">
        <v>4755</v>
      </c>
      <c r="K843" s="2">
        <f>_xlfn.XLOOKUP(J843,统计表!D:D,统计表!P:P)</f>
        <v>0</v>
      </c>
      <c r="L843" s="2" t="s">
        <v>4756</v>
      </c>
      <c r="O843" s="2" t="s">
        <v>4760</v>
      </c>
      <c r="U843" s="2">
        <f>_xlfn.XLOOKUP(S843,统计表!D:D,统计表!V:V)</f>
        <v>0</v>
      </c>
      <c r="W843" s="2" t="str">
        <f t="shared" si="13"/>
        <v/>
      </c>
    </row>
    <row r="844" spans="1:23">
      <c r="A844" s="2" t="s">
        <v>3942</v>
      </c>
      <c r="B844" s="2" t="e">
        <f ca="1">_xlfn.XLOOKUP(A844,统计表!D:D,统计表!R:R)</f>
        <v>#NAME?</v>
      </c>
      <c r="C844" s="2" t="s">
        <v>4753</v>
      </c>
      <c r="E844" s="2">
        <f>_xlfn.XLOOKUP(D844,统计表!D:D,统计表!L:L)</f>
        <v>0</v>
      </c>
      <c r="F844" s="2" t="s">
        <v>4754</v>
      </c>
      <c r="H844" s="2" t="e">
        <f ca="1">_xlfn.XLOOKUP(G844,统计表!D:D,统计表!M:M)</f>
        <v>#NAME?</v>
      </c>
      <c r="I844" s="2" t="s">
        <v>4755</v>
      </c>
      <c r="K844" s="2">
        <f>_xlfn.XLOOKUP(J844,统计表!D:D,统计表!P:P)</f>
        <v>0</v>
      </c>
      <c r="L844" s="2" t="s">
        <v>4756</v>
      </c>
      <c r="O844" s="2" t="s">
        <v>4760</v>
      </c>
      <c r="U844" s="2">
        <f>_xlfn.XLOOKUP(S844,统计表!D:D,统计表!V:V)</f>
        <v>0</v>
      </c>
      <c r="W844" s="2" t="str">
        <f t="shared" si="13"/>
        <v/>
      </c>
    </row>
    <row r="845" spans="1:23">
      <c r="A845" s="2" t="s">
        <v>3942</v>
      </c>
      <c r="B845" s="2" t="e">
        <f ca="1">_xlfn.XLOOKUP(A845,统计表!D:D,统计表!R:R)</f>
        <v>#NAME?</v>
      </c>
      <c r="C845" s="2" t="s">
        <v>4753</v>
      </c>
      <c r="E845" s="2">
        <f>_xlfn.XLOOKUP(D845,统计表!D:D,统计表!L:L)</f>
        <v>0</v>
      </c>
      <c r="F845" s="2" t="s">
        <v>4754</v>
      </c>
      <c r="H845" s="2" t="e">
        <f ca="1">_xlfn.XLOOKUP(G845,统计表!D:D,统计表!M:M)</f>
        <v>#NAME?</v>
      </c>
      <c r="I845" s="2" t="s">
        <v>4755</v>
      </c>
      <c r="K845" s="2">
        <f>_xlfn.XLOOKUP(J845,统计表!D:D,统计表!P:P)</f>
        <v>0</v>
      </c>
      <c r="L845" s="2" t="s">
        <v>4756</v>
      </c>
      <c r="O845" s="2" t="s">
        <v>4760</v>
      </c>
      <c r="U845" s="2">
        <f>_xlfn.XLOOKUP(S845,统计表!D:D,统计表!V:V)</f>
        <v>0</v>
      </c>
      <c r="W845" s="2" t="str">
        <f t="shared" si="13"/>
        <v/>
      </c>
    </row>
    <row r="846" spans="1:23">
      <c r="A846" s="2" t="s">
        <v>3946</v>
      </c>
      <c r="B846" s="2" t="e">
        <f ca="1">_xlfn.XLOOKUP(A846,统计表!D:D,统计表!R:R)</f>
        <v>#NAME?</v>
      </c>
      <c r="C846" s="2" t="s">
        <v>4753</v>
      </c>
      <c r="E846" s="2">
        <f>_xlfn.XLOOKUP(D846,统计表!D:D,统计表!L:L)</f>
        <v>0</v>
      </c>
      <c r="F846" s="2" t="s">
        <v>4754</v>
      </c>
      <c r="H846" s="2" t="e">
        <f ca="1">_xlfn.XLOOKUP(G846,统计表!D:D,统计表!M:M)</f>
        <v>#NAME?</v>
      </c>
      <c r="I846" s="2" t="s">
        <v>4755</v>
      </c>
      <c r="K846" s="2">
        <f>_xlfn.XLOOKUP(J846,统计表!D:D,统计表!P:P)</f>
        <v>0</v>
      </c>
      <c r="L846" s="2" t="s">
        <v>4756</v>
      </c>
      <c r="O846" s="2" t="s">
        <v>4760</v>
      </c>
      <c r="U846" s="2">
        <f>_xlfn.XLOOKUP(S846,统计表!D:D,统计表!V:V)</f>
        <v>0</v>
      </c>
      <c r="W846" s="2" t="str">
        <f t="shared" si="13"/>
        <v/>
      </c>
    </row>
    <row r="847" spans="1:23">
      <c r="A847" s="2" t="s">
        <v>3946</v>
      </c>
      <c r="B847" s="2" t="e">
        <f ca="1">_xlfn.XLOOKUP(A847,统计表!D:D,统计表!R:R)</f>
        <v>#NAME?</v>
      </c>
      <c r="C847" s="2" t="s">
        <v>4753</v>
      </c>
      <c r="E847" s="2">
        <f>_xlfn.XLOOKUP(D847,统计表!D:D,统计表!L:L)</f>
        <v>0</v>
      </c>
      <c r="F847" s="2" t="s">
        <v>4754</v>
      </c>
      <c r="H847" s="2" t="e">
        <f ca="1">_xlfn.XLOOKUP(G847,统计表!D:D,统计表!M:M)</f>
        <v>#NAME?</v>
      </c>
      <c r="I847" s="2" t="s">
        <v>4755</v>
      </c>
      <c r="K847" s="2">
        <f>_xlfn.XLOOKUP(J847,统计表!D:D,统计表!P:P)</f>
        <v>0</v>
      </c>
      <c r="L847" s="2" t="s">
        <v>4756</v>
      </c>
      <c r="O847" s="2" t="s">
        <v>4760</v>
      </c>
      <c r="U847" s="2">
        <f>_xlfn.XLOOKUP(S847,统计表!D:D,统计表!V:V)</f>
        <v>0</v>
      </c>
      <c r="W847" s="2" t="str">
        <f t="shared" si="13"/>
        <v/>
      </c>
    </row>
    <row r="848" spans="1:23">
      <c r="A848" s="2" t="s">
        <v>3955</v>
      </c>
      <c r="B848" s="2" t="e">
        <f ca="1">_xlfn.XLOOKUP(A848,统计表!D:D,统计表!R:R)</f>
        <v>#NAME?</v>
      </c>
      <c r="C848" s="2" t="s">
        <v>4753</v>
      </c>
      <c r="E848" s="2">
        <f>_xlfn.XLOOKUP(D848,统计表!D:D,统计表!L:L)</f>
        <v>0</v>
      </c>
      <c r="F848" s="2" t="s">
        <v>4754</v>
      </c>
      <c r="H848" s="2" t="e">
        <f ca="1">_xlfn.XLOOKUP(G848,统计表!D:D,统计表!M:M)</f>
        <v>#NAME?</v>
      </c>
      <c r="I848" s="2" t="s">
        <v>4755</v>
      </c>
      <c r="K848" s="2">
        <f>_xlfn.XLOOKUP(J848,统计表!D:D,统计表!P:P)</f>
        <v>0</v>
      </c>
      <c r="L848" s="2" t="s">
        <v>4756</v>
      </c>
      <c r="O848" s="2" t="s">
        <v>4760</v>
      </c>
      <c r="U848" s="2">
        <f>_xlfn.XLOOKUP(S848,统计表!D:D,统计表!V:V)</f>
        <v>0</v>
      </c>
      <c r="W848" s="2" t="str">
        <f t="shared" si="13"/>
        <v/>
      </c>
    </row>
    <row r="849" spans="1:23">
      <c r="A849" s="2" t="s">
        <v>3959</v>
      </c>
      <c r="B849" s="2" t="e">
        <f ca="1">_xlfn.XLOOKUP(A849,统计表!D:D,统计表!R:R)</f>
        <v>#NAME?</v>
      </c>
      <c r="C849" s="2" t="s">
        <v>4753</v>
      </c>
      <c r="E849" s="2">
        <f>_xlfn.XLOOKUP(D849,统计表!D:D,统计表!L:L)</f>
        <v>0</v>
      </c>
      <c r="F849" s="2" t="s">
        <v>4754</v>
      </c>
      <c r="H849" s="2" t="e">
        <f ca="1">_xlfn.XLOOKUP(G849,统计表!D:D,统计表!M:M)</f>
        <v>#NAME?</v>
      </c>
      <c r="I849" s="2" t="s">
        <v>4755</v>
      </c>
      <c r="K849" s="2">
        <f>_xlfn.XLOOKUP(J849,统计表!D:D,统计表!P:P)</f>
        <v>0</v>
      </c>
      <c r="L849" s="2" t="s">
        <v>4756</v>
      </c>
      <c r="O849" s="2" t="s">
        <v>4760</v>
      </c>
      <c r="U849" s="2">
        <f>_xlfn.XLOOKUP(S849,统计表!D:D,统计表!V:V)</f>
        <v>0</v>
      </c>
      <c r="W849" s="2" t="str">
        <f t="shared" si="13"/>
        <v/>
      </c>
    </row>
    <row r="850" spans="1:23">
      <c r="A850" s="2" t="s">
        <v>3963</v>
      </c>
      <c r="B850" s="2" t="e">
        <f ca="1">_xlfn.XLOOKUP(A850,统计表!D:D,统计表!R:R)</f>
        <v>#NAME?</v>
      </c>
      <c r="C850" s="2" t="s">
        <v>4753</v>
      </c>
      <c r="E850" s="2">
        <f>_xlfn.XLOOKUP(D850,统计表!D:D,统计表!L:L)</f>
        <v>0</v>
      </c>
      <c r="F850" s="2" t="s">
        <v>4754</v>
      </c>
      <c r="H850" s="2" t="e">
        <f ca="1">_xlfn.XLOOKUP(G850,统计表!D:D,统计表!M:M)</f>
        <v>#NAME?</v>
      </c>
      <c r="I850" s="2" t="s">
        <v>4755</v>
      </c>
      <c r="K850" s="2">
        <f>_xlfn.XLOOKUP(J850,统计表!D:D,统计表!P:P)</f>
        <v>0</v>
      </c>
      <c r="L850" s="2" t="s">
        <v>4756</v>
      </c>
      <c r="O850" s="2" t="s">
        <v>4760</v>
      </c>
      <c r="U850" s="2">
        <f>_xlfn.XLOOKUP(S850,统计表!D:D,统计表!V:V)</f>
        <v>0</v>
      </c>
      <c r="W850" s="2" t="str">
        <f t="shared" si="13"/>
        <v/>
      </c>
    </row>
    <row r="851" spans="1:23">
      <c r="A851" s="2" t="s">
        <v>3967</v>
      </c>
      <c r="B851" s="2" t="e">
        <f ca="1">_xlfn.XLOOKUP(A851,统计表!D:D,统计表!R:R)</f>
        <v>#NAME?</v>
      </c>
      <c r="C851" s="2" t="s">
        <v>4753</v>
      </c>
      <c r="E851" s="2">
        <f>_xlfn.XLOOKUP(D851,统计表!D:D,统计表!L:L)</f>
        <v>0</v>
      </c>
      <c r="F851" s="2" t="s">
        <v>4754</v>
      </c>
      <c r="H851" s="2" t="e">
        <f ca="1">_xlfn.XLOOKUP(G851,统计表!D:D,统计表!M:M)</f>
        <v>#NAME?</v>
      </c>
      <c r="I851" s="2" t="s">
        <v>4755</v>
      </c>
      <c r="K851" s="2">
        <f>_xlfn.XLOOKUP(J851,统计表!D:D,统计表!P:P)</f>
        <v>0</v>
      </c>
      <c r="L851" s="2" t="s">
        <v>4756</v>
      </c>
      <c r="O851" s="2" t="s">
        <v>4760</v>
      </c>
      <c r="U851" s="2">
        <f>_xlfn.XLOOKUP(S851,统计表!D:D,统计表!V:V)</f>
        <v>0</v>
      </c>
      <c r="W851" s="2" t="str">
        <f t="shared" si="13"/>
        <v/>
      </c>
    </row>
    <row r="852" spans="1:23">
      <c r="A852" s="2" t="s">
        <v>3967</v>
      </c>
      <c r="B852" s="2" t="e">
        <f ca="1">_xlfn.XLOOKUP(A852,统计表!D:D,统计表!R:R)</f>
        <v>#NAME?</v>
      </c>
      <c r="C852" s="2" t="s">
        <v>4753</v>
      </c>
      <c r="E852" s="2">
        <f>_xlfn.XLOOKUP(D852,统计表!D:D,统计表!L:L)</f>
        <v>0</v>
      </c>
      <c r="F852" s="2" t="s">
        <v>4754</v>
      </c>
      <c r="H852" s="2" t="e">
        <f ca="1">_xlfn.XLOOKUP(G852,统计表!D:D,统计表!M:M)</f>
        <v>#NAME?</v>
      </c>
      <c r="I852" s="2" t="s">
        <v>4755</v>
      </c>
      <c r="K852" s="2">
        <f>_xlfn.XLOOKUP(J852,统计表!D:D,统计表!P:P)</f>
        <v>0</v>
      </c>
      <c r="L852" s="2" t="s">
        <v>4756</v>
      </c>
      <c r="O852" s="2" t="s">
        <v>4760</v>
      </c>
      <c r="U852" s="2">
        <f>_xlfn.XLOOKUP(S852,统计表!D:D,统计表!V:V)</f>
        <v>0</v>
      </c>
      <c r="W852" s="2" t="str">
        <f t="shared" si="13"/>
        <v/>
      </c>
    </row>
    <row r="853" spans="1:23">
      <c r="A853" s="2" t="s">
        <v>3970</v>
      </c>
      <c r="B853" s="2" t="e">
        <f ca="1">_xlfn.XLOOKUP(A853,统计表!D:D,统计表!R:R)</f>
        <v>#NAME?</v>
      </c>
      <c r="C853" s="2" t="s">
        <v>4753</v>
      </c>
      <c r="E853" s="2">
        <f>_xlfn.XLOOKUP(D853,统计表!D:D,统计表!L:L)</f>
        <v>0</v>
      </c>
      <c r="F853" s="2" t="s">
        <v>4754</v>
      </c>
      <c r="H853" s="2" t="e">
        <f ca="1">_xlfn.XLOOKUP(G853,统计表!D:D,统计表!M:M)</f>
        <v>#NAME?</v>
      </c>
      <c r="I853" s="2" t="s">
        <v>4755</v>
      </c>
      <c r="K853" s="2">
        <f>_xlfn.XLOOKUP(J853,统计表!D:D,统计表!P:P)</f>
        <v>0</v>
      </c>
      <c r="L853" s="2" t="s">
        <v>4756</v>
      </c>
      <c r="O853" s="2" t="s">
        <v>4760</v>
      </c>
      <c r="U853" s="2">
        <f>_xlfn.XLOOKUP(S853,统计表!D:D,统计表!V:V)</f>
        <v>0</v>
      </c>
      <c r="W853" s="2" t="str">
        <f t="shared" si="13"/>
        <v/>
      </c>
    </row>
    <row r="854" spans="1:23">
      <c r="A854" s="2" t="s">
        <v>3975</v>
      </c>
      <c r="B854" s="2" t="e">
        <f ca="1">_xlfn.XLOOKUP(A854,统计表!D:D,统计表!R:R)</f>
        <v>#NAME?</v>
      </c>
      <c r="C854" s="2" t="s">
        <v>4753</v>
      </c>
      <c r="E854" s="2">
        <f>_xlfn.XLOOKUP(D854,统计表!D:D,统计表!L:L)</f>
        <v>0</v>
      </c>
      <c r="F854" s="2" t="s">
        <v>4754</v>
      </c>
      <c r="H854" s="2" t="e">
        <f ca="1">_xlfn.XLOOKUP(G854,统计表!D:D,统计表!M:M)</f>
        <v>#NAME?</v>
      </c>
      <c r="I854" s="2" t="s">
        <v>4755</v>
      </c>
      <c r="K854" s="2">
        <f>_xlfn.XLOOKUP(J854,统计表!D:D,统计表!P:P)</f>
        <v>0</v>
      </c>
      <c r="L854" s="2" t="s">
        <v>4756</v>
      </c>
      <c r="O854" s="2" t="s">
        <v>4760</v>
      </c>
      <c r="U854" s="2">
        <f>_xlfn.XLOOKUP(S854,统计表!D:D,统计表!V:V)</f>
        <v>0</v>
      </c>
      <c r="W854" s="2" t="str">
        <f t="shared" si="13"/>
        <v/>
      </c>
    </row>
    <row r="855" spans="1:23">
      <c r="A855" s="2" t="s">
        <v>3984</v>
      </c>
      <c r="B855" s="2" t="e">
        <f ca="1">_xlfn.XLOOKUP(A855,统计表!D:D,统计表!R:R)</f>
        <v>#NAME?</v>
      </c>
      <c r="C855" s="2" t="s">
        <v>4753</v>
      </c>
      <c r="E855" s="2">
        <f>_xlfn.XLOOKUP(D855,统计表!D:D,统计表!L:L)</f>
        <v>0</v>
      </c>
      <c r="F855" s="2" t="s">
        <v>4754</v>
      </c>
      <c r="H855" s="2" t="e">
        <f ca="1">_xlfn.XLOOKUP(G855,统计表!D:D,统计表!M:M)</f>
        <v>#NAME?</v>
      </c>
      <c r="I855" s="2" t="s">
        <v>4755</v>
      </c>
      <c r="K855" s="2">
        <f>_xlfn.XLOOKUP(J855,统计表!D:D,统计表!P:P)</f>
        <v>0</v>
      </c>
      <c r="L855" s="2" t="s">
        <v>4756</v>
      </c>
      <c r="O855" s="2" t="s">
        <v>4760</v>
      </c>
      <c r="U855" s="2">
        <f>_xlfn.XLOOKUP(S855,统计表!D:D,统计表!V:V)</f>
        <v>0</v>
      </c>
      <c r="W855" s="2" t="str">
        <f t="shared" si="13"/>
        <v/>
      </c>
    </row>
    <row r="856" spans="1:23">
      <c r="A856" s="2" t="s">
        <v>3995</v>
      </c>
      <c r="B856" s="2" t="e">
        <f ca="1">_xlfn.XLOOKUP(A856,统计表!D:D,统计表!R:R)</f>
        <v>#NAME?</v>
      </c>
      <c r="C856" s="2" t="s">
        <v>4753</v>
      </c>
      <c r="E856" s="2">
        <f>_xlfn.XLOOKUP(D856,统计表!D:D,统计表!L:L)</f>
        <v>0</v>
      </c>
      <c r="F856" s="2" t="s">
        <v>4754</v>
      </c>
      <c r="H856" s="2" t="e">
        <f ca="1">_xlfn.XLOOKUP(G856,统计表!D:D,统计表!M:M)</f>
        <v>#NAME?</v>
      </c>
      <c r="I856" s="2" t="s">
        <v>4755</v>
      </c>
      <c r="K856" s="2">
        <f>_xlfn.XLOOKUP(J856,统计表!D:D,统计表!P:P)</f>
        <v>0</v>
      </c>
      <c r="L856" s="2" t="s">
        <v>4756</v>
      </c>
      <c r="O856" s="2" t="s">
        <v>4760</v>
      </c>
      <c r="U856" s="2">
        <f>_xlfn.XLOOKUP(S856,统计表!D:D,统计表!V:V)</f>
        <v>0</v>
      </c>
      <c r="W856" s="2" t="str">
        <f t="shared" si="13"/>
        <v/>
      </c>
    </row>
    <row r="857" spans="1:23">
      <c r="A857" s="2" t="s">
        <v>3995</v>
      </c>
      <c r="B857" s="2" t="e">
        <f ca="1">_xlfn.XLOOKUP(A857,统计表!D:D,统计表!R:R)</f>
        <v>#NAME?</v>
      </c>
      <c r="C857" s="2" t="s">
        <v>4753</v>
      </c>
      <c r="E857" s="2">
        <f>_xlfn.XLOOKUP(D857,统计表!D:D,统计表!L:L)</f>
        <v>0</v>
      </c>
      <c r="F857" s="2" t="s">
        <v>4754</v>
      </c>
      <c r="H857" s="2" t="e">
        <f ca="1">_xlfn.XLOOKUP(G857,统计表!D:D,统计表!M:M)</f>
        <v>#NAME?</v>
      </c>
      <c r="I857" s="2" t="s">
        <v>4755</v>
      </c>
      <c r="K857" s="2">
        <f>_xlfn.XLOOKUP(J857,统计表!D:D,统计表!P:P)</f>
        <v>0</v>
      </c>
      <c r="L857" s="2" t="s">
        <v>4756</v>
      </c>
      <c r="O857" s="2" t="s">
        <v>4760</v>
      </c>
      <c r="U857" s="2">
        <f>_xlfn.XLOOKUP(S857,统计表!D:D,统计表!V:V)</f>
        <v>0</v>
      </c>
      <c r="W857" s="2" t="str">
        <f t="shared" si="13"/>
        <v/>
      </c>
    </row>
    <row r="858" spans="1:23">
      <c r="A858" s="2" t="s">
        <v>3999</v>
      </c>
      <c r="B858" s="2" t="e">
        <f ca="1">_xlfn.XLOOKUP(A858,统计表!D:D,统计表!R:R)</f>
        <v>#NAME?</v>
      </c>
      <c r="C858" s="2" t="s">
        <v>4753</v>
      </c>
      <c r="E858" s="2">
        <f>_xlfn.XLOOKUP(D858,统计表!D:D,统计表!L:L)</f>
        <v>0</v>
      </c>
      <c r="F858" s="2" t="s">
        <v>4754</v>
      </c>
      <c r="H858" s="2" t="e">
        <f ca="1">_xlfn.XLOOKUP(G858,统计表!D:D,统计表!M:M)</f>
        <v>#NAME?</v>
      </c>
      <c r="I858" s="2" t="s">
        <v>4755</v>
      </c>
      <c r="K858" s="2">
        <f>_xlfn.XLOOKUP(J858,统计表!D:D,统计表!P:P)</f>
        <v>0</v>
      </c>
      <c r="L858" s="2" t="s">
        <v>4756</v>
      </c>
      <c r="O858" s="2" t="s">
        <v>4760</v>
      </c>
      <c r="U858" s="2">
        <f>_xlfn.XLOOKUP(S858,统计表!D:D,统计表!V:V)</f>
        <v>0</v>
      </c>
      <c r="W858" s="2" t="str">
        <f t="shared" si="13"/>
        <v/>
      </c>
    </row>
    <row r="859" spans="1:23">
      <c r="A859" s="2" t="s">
        <v>4003</v>
      </c>
      <c r="B859" s="2" t="e">
        <f ca="1">_xlfn.XLOOKUP(A859,统计表!D:D,统计表!R:R)</f>
        <v>#NAME?</v>
      </c>
      <c r="C859" s="2" t="s">
        <v>4753</v>
      </c>
      <c r="E859" s="2">
        <f>_xlfn.XLOOKUP(D859,统计表!D:D,统计表!L:L)</f>
        <v>0</v>
      </c>
      <c r="F859" s="2" t="s">
        <v>4754</v>
      </c>
      <c r="H859" s="2" t="e">
        <f ca="1">_xlfn.XLOOKUP(G859,统计表!D:D,统计表!M:M)</f>
        <v>#NAME?</v>
      </c>
      <c r="I859" s="2" t="s">
        <v>4755</v>
      </c>
      <c r="K859" s="2">
        <f>_xlfn.XLOOKUP(J859,统计表!D:D,统计表!P:P)</f>
        <v>0</v>
      </c>
      <c r="L859" s="2" t="s">
        <v>4756</v>
      </c>
      <c r="O859" s="2" t="s">
        <v>4760</v>
      </c>
      <c r="U859" s="2">
        <f>_xlfn.XLOOKUP(S859,统计表!D:D,统计表!V:V)</f>
        <v>0</v>
      </c>
      <c r="W859" s="2" t="str">
        <f t="shared" si="13"/>
        <v/>
      </c>
    </row>
    <row r="860" spans="1:23">
      <c r="A860" s="2" t="s">
        <v>4003</v>
      </c>
      <c r="B860" s="2" t="e">
        <f ca="1">_xlfn.XLOOKUP(A860,统计表!D:D,统计表!R:R)</f>
        <v>#NAME?</v>
      </c>
      <c r="C860" s="2" t="s">
        <v>4753</v>
      </c>
      <c r="E860" s="2">
        <f>_xlfn.XLOOKUP(D860,统计表!D:D,统计表!L:L)</f>
        <v>0</v>
      </c>
      <c r="F860" s="2" t="s">
        <v>4754</v>
      </c>
      <c r="H860" s="2" t="e">
        <f ca="1">_xlfn.XLOOKUP(G860,统计表!D:D,统计表!M:M)</f>
        <v>#NAME?</v>
      </c>
      <c r="I860" s="2" t="s">
        <v>4755</v>
      </c>
      <c r="K860" s="2">
        <f>_xlfn.XLOOKUP(J860,统计表!D:D,统计表!P:P)</f>
        <v>0</v>
      </c>
      <c r="L860" s="2" t="s">
        <v>4756</v>
      </c>
      <c r="O860" s="2" t="s">
        <v>4760</v>
      </c>
      <c r="U860" s="2">
        <f>_xlfn.XLOOKUP(S860,统计表!D:D,统计表!V:V)</f>
        <v>0</v>
      </c>
      <c r="W860" s="2" t="str">
        <f t="shared" si="13"/>
        <v/>
      </c>
    </row>
    <row r="861" spans="1:23">
      <c r="A861" s="2" t="s">
        <v>4007</v>
      </c>
      <c r="B861" s="2" t="e">
        <f ca="1">_xlfn.XLOOKUP(A861,统计表!D:D,统计表!R:R)</f>
        <v>#NAME?</v>
      </c>
      <c r="C861" s="2" t="s">
        <v>4753</v>
      </c>
      <c r="E861" s="2">
        <f>_xlfn.XLOOKUP(D861,统计表!D:D,统计表!L:L)</f>
        <v>0</v>
      </c>
      <c r="F861" s="2" t="s">
        <v>4754</v>
      </c>
      <c r="H861" s="2" t="e">
        <f ca="1">_xlfn.XLOOKUP(G861,统计表!D:D,统计表!M:M)</f>
        <v>#NAME?</v>
      </c>
      <c r="I861" s="2" t="s">
        <v>4755</v>
      </c>
      <c r="K861" s="2">
        <f>_xlfn.XLOOKUP(J861,统计表!D:D,统计表!P:P)</f>
        <v>0</v>
      </c>
      <c r="L861" s="2" t="s">
        <v>4756</v>
      </c>
      <c r="O861" s="2" t="s">
        <v>4760</v>
      </c>
      <c r="U861" s="2">
        <f>_xlfn.XLOOKUP(S861,统计表!D:D,统计表!V:V)</f>
        <v>0</v>
      </c>
      <c r="W861" s="2" t="str">
        <f t="shared" si="13"/>
        <v/>
      </c>
    </row>
    <row r="862" spans="1:23">
      <c r="A862" s="2" t="s">
        <v>4015</v>
      </c>
      <c r="B862" s="2" t="e">
        <f ca="1">_xlfn.XLOOKUP(A862,统计表!D:D,统计表!R:R)</f>
        <v>#NAME?</v>
      </c>
      <c r="C862" s="2" t="s">
        <v>4753</v>
      </c>
      <c r="E862" s="2">
        <f>_xlfn.XLOOKUP(D862,统计表!D:D,统计表!L:L)</f>
        <v>0</v>
      </c>
      <c r="F862" s="2" t="s">
        <v>4754</v>
      </c>
      <c r="H862" s="2" t="e">
        <f ca="1">_xlfn.XLOOKUP(G862,统计表!D:D,统计表!M:M)</f>
        <v>#NAME?</v>
      </c>
      <c r="I862" s="2" t="s">
        <v>4755</v>
      </c>
      <c r="K862" s="2">
        <f>_xlfn.XLOOKUP(J862,统计表!D:D,统计表!P:P)</f>
        <v>0</v>
      </c>
      <c r="L862" s="2" t="s">
        <v>4756</v>
      </c>
      <c r="O862" s="2" t="s">
        <v>4760</v>
      </c>
      <c r="U862" s="2">
        <f>_xlfn.XLOOKUP(S862,统计表!D:D,统计表!V:V)</f>
        <v>0</v>
      </c>
      <c r="W862" s="2" t="str">
        <f t="shared" si="13"/>
        <v/>
      </c>
    </row>
    <row r="863" spans="1:23">
      <c r="A863" s="2" t="s">
        <v>4015</v>
      </c>
      <c r="B863" s="2" t="e">
        <f ca="1">_xlfn.XLOOKUP(A863,统计表!D:D,统计表!R:R)</f>
        <v>#NAME?</v>
      </c>
      <c r="C863" s="2" t="s">
        <v>4753</v>
      </c>
      <c r="E863" s="2">
        <f>_xlfn.XLOOKUP(D863,统计表!D:D,统计表!L:L)</f>
        <v>0</v>
      </c>
      <c r="F863" s="2" t="s">
        <v>4754</v>
      </c>
      <c r="H863" s="2" t="e">
        <f ca="1">_xlfn.XLOOKUP(G863,统计表!D:D,统计表!M:M)</f>
        <v>#NAME?</v>
      </c>
      <c r="I863" s="2" t="s">
        <v>4755</v>
      </c>
      <c r="K863" s="2">
        <f>_xlfn.XLOOKUP(J863,统计表!D:D,统计表!P:P)</f>
        <v>0</v>
      </c>
      <c r="L863" s="2" t="s">
        <v>4756</v>
      </c>
      <c r="O863" s="2" t="s">
        <v>4760</v>
      </c>
      <c r="U863" s="2">
        <f>_xlfn.XLOOKUP(S863,统计表!D:D,统计表!V:V)</f>
        <v>0</v>
      </c>
      <c r="W863" s="2" t="str">
        <f t="shared" si="13"/>
        <v/>
      </c>
    </row>
    <row r="864" spans="1:23">
      <c r="A864" s="2" t="s">
        <v>4019</v>
      </c>
      <c r="B864" s="2" t="e">
        <f ca="1">_xlfn.XLOOKUP(A864,统计表!D:D,统计表!R:R)</f>
        <v>#NAME?</v>
      </c>
      <c r="C864" s="2" t="s">
        <v>4753</v>
      </c>
      <c r="E864" s="2">
        <f>_xlfn.XLOOKUP(D864,统计表!D:D,统计表!L:L)</f>
        <v>0</v>
      </c>
      <c r="F864" s="2" t="s">
        <v>4754</v>
      </c>
      <c r="H864" s="2" t="e">
        <f ca="1">_xlfn.XLOOKUP(G864,统计表!D:D,统计表!M:M)</f>
        <v>#NAME?</v>
      </c>
      <c r="I864" s="2" t="s">
        <v>4755</v>
      </c>
      <c r="K864" s="2">
        <f>_xlfn.XLOOKUP(J864,统计表!D:D,统计表!P:P)</f>
        <v>0</v>
      </c>
      <c r="L864" s="2" t="s">
        <v>4756</v>
      </c>
      <c r="O864" s="2" t="s">
        <v>4760</v>
      </c>
      <c r="U864" s="2">
        <f>_xlfn.XLOOKUP(S864,统计表!D:D,统计表!V:V)</f>
        <v>0</v>
      </c>
      <c r="W864" s="2" t="str">
        <f t="shared" si="13"/>
        <v/>
      </c>
    </row>
    <row r="865" spans="1:23">
      <c r="A865" s="2" t="s">
        <v>4019</v>
      </c>
      <c r="B865" s="2" t="e">
        <f ca="1">_xlfn.XLOOKUP(A865,统计表!D:D,统计表!R:R)</f>
        <v>#NAME?</v>
      </c>
      <c r="C865" s="2" t="s">
        <v>4753</v>
      </c>
      <c r="E865" s="2">
        <f>_xlfn.XLOOKUP(D865,统计表!D:D,统计表!L:L)</f>
        <v>0</v>
      </c>
      <c r="F865" s="2" t="s">
        <v>4754</v>
      </c>
      <c r="H865" s="2" t="e">
        <f ca="1">_xlfn.XLOOKUP(G865,统计表!D:D,统计表!M:M)</f>
        <v>#NAME?</v>
      </c>
      <c r="I865" s="2" t="s">
        <v>4755</v>
      </c>
      <c r="K865" s="2">
        <f>_xlfn.XLOOKUP(J865,统计表!D:D,统计表!P:P)</f>
        <v>0</v>
      </c>
      <c r="L865" s="2" t="s">
        <v>4756</v>
      </c>
      <c r="O865" s="2" t="s">
        <v>4760</v>
      </c>
      <c r="U865" s="2">
        <f>_xlfn.XLOOKUP(S865,统计表!D:D,统计表!V:V)</f>
        <v>0</v>
      </c>
      <c r="W865" s="2" t="str">
        <f t="shared" si="13"/>
        <v/>
      </c>
    </row>
    <row r="866" spans="1:23">
      <c r="A866" s="2" t="s">
        <v>4027</v>
      </c>
      <c r="B866" s="2" t="e">
        <f ca="1">_xlfn.XLOOKUP(A866,统计表!D:D,统计表!R:R)</f>
        <v>#NAME?</v>
      </c>
      <c r="C866" s="2" t="s">
        <v>4753</v>
      </c>
      <c r="E866" s="2">
        <f>_xlfn.XLOOKUP(D866,统计表!D:D,统计表!L:L)</f>
        <v>0</v>
      </c>
      <c r="F866" s="2" t="s">
        <v>4754</v>
      </c>
      <c r="H866" s="2" t="e">
        <f ca="1">_xlfn.XLOOKUP(G866,统计表!D:D,统计表!M:M)</f>
        <v>#NAME?</v>
      </c>
      <c r="I866" s="2" t="s">
        <v>4755</v>
      </c>
      <c r="K866" s="2">
        <f>_xlfn.XLOOKUP(J866,统计表!D:D,统计表!P:P)</f>
        <v>0</v>
      </c>
      <c r="L866" s="2" t="s">
        <v>4756</v>
      </c>
      <c r="O866" s="2" t="s">
        <v>4760</v>
      </c>
      <c r="U866" s="2">
        <f>_xlfn.XLOOKUP(S866,统计表!D:D,统计表!V:V)</f>
        <v>0</v>
      </c>
      <c r="W866" s="2" t="str">
        <f t="shared" si="13"/>
        <v/>
      </c>
    </row>
    <row r="867" spans="1:23">
      <c r="A867" s="2" t="s">
        <v>4027</v>
      </c>
      <c r="B867" s="2" t="e">
        <f ca="1">_xlfn.XLOOKUP(A867,统计表!D:D,统计表!R:R)</f>
        <v>#NAME?</v>
      </c>
      <c r="C867" s="2" t="s">
        <v>4753</v>
      </c>
      <c r="E867" s="2">
        <f>_xlfn.XLOOKUP(D867,统计表!D:D,统计表!L:L)</f>
        <v>0</v>
      </c>
      <c r="F867" s="2" t="s">
        <v>4754</v>
      </c>
      <c r="H867" s="2" t="e">
        <f ca="1">_xlfn.XLOOKUP(G867,统计表!D:D,统计表!M:M)</f>
        <v>#NAME?</v>
      </c>
      <c r="I867" s="2" t="s">
        <v>4755</v>
      </c>
      <c r="K867" s="2">
        <f>_xlfn.XLOOKUP(J867,统计表!D:D,统计表!P:P)</f>
        <v>0</v>
      </c>
      <c r="L867" s="2" t="s">
        <v>4756</v>
      </c>
      <c r="O867" s="2" t="s">
        <v>4760</v>
      </c>
      <c r="U867" s="2">
        <f>_xlfn.XLOOKUP(S867,统计表!D:D,统计表!V:V)</f>
        <v>0</v>
      </c>
      <c r="W867" s="2" t="str">
        <f t="shared" si="13"/>
        <v/>
      </c>
    </row>
    <row r="868" spans="1:23">
      <c r="A868" s="2" t="s">
        <v>4031</v>
      </c>
      <c r="B868" s="2" t="e">
        <f ca="1">_xlfn.XLOOKUP(A868,统计表!D:D,统计表!R:R)</f>
        <v>#NAME?</v>
      </c>
      <c r="C868" s="2" t="s">
        <v>4753</v>
      </c>
      <c r="E868" s="2">
        <f>_xlfn.XLOOKUP(D868,统计表!D:D,统计表!L:L)</f>
        <v>0</v>
      </c>
      <c r="F868" s="2" t="s">
        <v>4754</v>
      </c>
      <c r="H868" s="2" t="e">
        <f ca="1">_xlfn.XLOOKUP(G868,统计表!D:D,统计表!M:M)</f>
        <v>#NAME?</v>
      </c>
      <c r="I868" s="2" t="s">
        <v>4755</v>
      </c>
      <c r="K868" s="2">
        <f>_xlfn.XLOOKUP(J868,统计表!D:D,统计表!P:P)</f>
        <v>0</v>
      </c>
      <c r="L868" s="2" t="s">
        <v>4756</v>
      </c>
      <c r="O868" s="2" t="s">
        <v>4760</v>
      </c>
      <c r="U868" s="2">
        <f>_xlfn.XLOOKUP(S868,统计表!D:D,统计表!V:V)</f>
        <v>0</v>
      </c>
      <c r="W868" s="2" t="str">
        <f t="shared" si="13"/>
        <v/>
      </c>
    </row>
    <row r="869" spans="1:23">
      <c r="A869" s="2" t="s">
        <v>4036</v>
      </c>
      <c r="B869" s="2" t="e">
        <f ca="1">_xlfn.XLOOKUP(A869,统计表!D:D,统计表!R:R)</f>
        <v>#NAME?</v>
      </c>
      <c r="C869" s="2" t="s">
        <v>4753</v>
      </c>
      <c r="E869" s="2">
        <f>_xlfn.XLOOKUP(D869,统计表!D:D,统计表!L:L)</f>
        <v>0</v>
      </c>
      <c r="F869" s="2" t="s">
        <v>4754</v>
      </c>
      <c r="H869" s="2" t="e">
        <f ca="1">_xlfn.XLOOKUP(G869,统计表!D:D,统计表!M:M)</f>
        <v>#NAME?</v>
      </c>
      <c r="I869" s="2" t="s">
        <v>4755</v>
      </c>
      <c r="K869" s="2">
        <f>_xlfn.XLOOKUP(J869,统计表!D:D,统计表!P:P)</f>
        <v>0</v>
      </c>
      <c r="L869" s="2" t="s">
        <v>4756</v>
      </c>
      <c r="O869" s="2" t="s">
        <v>4760</v>
      </c>
      <c r="U869" s="2">
        <f>_xlfn.XLOOKUP(S869,统计表!D:D,统计表!V:V)</f>
        <v>0</v>
      </c>
      <c r="W869" s="2" t="str">
        <f t="shared" si="13"/>
        <v/>
      </c>
    </row>
    <row r="870" spans="1:23">
      <c r="A870" s="2" t="s">
        <v>4040</v>
      </c>
      <c r="B870" s="2" t="e">
        <f ca="1">_xlfn.XLOOKUP(A870,统计表!D:D,统计表!R:R)</f>
        <v>#NAME?</v>
      </c>
      <c r="C870" s="2" t="s">
        <v>4753</v>
      </c>
      <c r="E870" s="2">
        <f>_xlfn.XLOOKUP(D870,统计表!D:D,统计表!L:L)</f>
        <v>0</v>
      </c>
      <c r="F870" s="2" t="s">
        <v>4754</v>
      </c>
      <c r="H870" s="2" t="e">
        <f ca="1">_xlfn.XLOOKUP(G870,统计表!D:D,统计表!M:M)</f>
        <v>#NAME?</v>
      </c>
      <c r="I870" s="2" t="s">
        <v>4755</v>
      </c>
      <c r="K870" s="2">
        <f>_xlfn.XLOOKUP(J870,统计表!D:D,统计表!P:P)</f>
        <v>0</v>
      </c>
      <c r="L870" s="2" t="s">
        <v>4756</v>
      </c>
      <c r="O870" s="2" t="s">
        <v>4760</v>
      </c>
      <c r="U870" s="2">
        <f>_xlfn.XLOOKUP(S870,统计表!D:D,统计表!V:V)</f>
        <v>0</v>
      </c>
      <c r="W870" s="2" t="str">
        <f t="shared" si="13"/>
        <v/>
      </c>
    </row>
    <row r="871" spans="1:23">
      <c r="A871" s="2" t="s">
        <v>4044</v>
      </c>
      <c r="B871" s="2" t="e">
        <f ca="1">_xlfn.XLOOKUP(A871,统计表!D:D,统计表!R:R)</f>
        <v>#NAME?</v>
      </c>
      <c r="C871" s="2" t="s">
        <v>4753</v>
      </c>
      <c r="E871" s="2">
        <f>_xlfn.XLOOKUP(D871,统计表!D:D,统计表!L:L)</f>
        <v>0</v>
      </c>
      <c r="F871" s="2" t="s">
        <v>4754</v>
      </c>
      <c r="H871" s="2" t="e">
        <f ca="1">_xlfn.XLOOKUP(G871,统计表!D:D,统计表!M:M)</f>
        <v>#NAME?</v>
      </c>
      <c r="I871" s="2" t="s">
        <v>4755</v>
      </c>
      <c r="K871" s="2">
        <f>_xlfn.XLOOKUP(J871,统计表!D:D,统计表!P:P)</f>
        <v>0</v>
      </c>
      <c r="L871" s="2" t="s">
        <v>4756</v>
      </c>
      <c r="O871" s="2" t="s">
        <v>4760</v>
      </c>
      <c r="U871" s="2">
        <f>_xlfn.XLOOKUP(S871,统计表!D:D,统计表!V:V)</f>
        <v>0</v>
      </c>
      <c r="W871" s="2" t="str">
        <f t="shared" si="13"/>
        <v/>
      </c>
    </row>
    <row r="872" spans="1:23">
      <c r="A872" s="2" t="s">
        <v>4044</v>
      </c>
      <c r="B872" s="2" t="e">
        <f ca="1">_xlfn.XLOOKUP(A872,统计表!D:D,统计表!R:R)</f>
        <v>#NAME?</v>
      </c>
      <c r="C872" s="2" t="s">
        <v>4753</v>
      </c>
      <c r="E872" s="2">
        <f>_xlfn.XLOOKUP(D872,统计表!D:D,统计表!L:L)</f>
        <v>0</v>
      </c>
      <c r="F872" s="2" t="s">
        <v>4754</v>
      </c>
      <c r="H872" s="2" t="e">
        <f ca="1">_xlfn.XLOOKUP(G872,统计表!D:D,统计表!M:M)</f>
        <v>#NAME?</v>
      </c>
      <c r="I872" s="2" t="s">
        <v>4755</v>
      </c>
      <c r="K872" s="2">
        <f>_xlfn.XLOOKUP(J872,统计表!D:D,统计表!P:P)</f>
        <v>0</v>
      </c>
      <c r="L872" s="2" t="s">
        <v>4756</v>
      </c>
      <c r="O872" s="2" t="s">
        <v>4760</v>
      </c>
      <c r="U872" s="2">
        <f>_xlfn.XLOOKUP(S872,统计表!D:D,统计表!V:V)</f>
        <v>0</v>
      </c>
      <c r="W872" s="2" t="str">
        <f t="shared" si="13"/>
        <v/>
      </c>
    </row>
    <row r="873" spans="1:23">
      <c r="A873" s="2" t="s">
        <v>4061</v>
      </c>
      <c r="B873" s="2" t="e">
        <f ca="1">_xlfn.XLOOKUP(A873,统计表!D:D,统计表!R:R)</f>
        <v>#NAME?</v>
      </c>
      <c r="C873" s="2" t="s">
        <v>4753</v>
      </c>
      <c r="E873" s="2">
        <f>_xlfn.XLOOKUP(D873,统计表!D:D,统计表!L:L)</f>
        <v>0</v>
      </c>
      <c r="F873" s="2" t="s">
        <v>4754</v>
      </c>
      <c r="H873" s="2" t="e">
        <f ca="1">_xlfn.XLOOKUP(G873,统计表!D:D,统计表!M:M)</f>
        <v>#NAME?</v>
      </c>
      <c r="I873" s="2" t="s">
        <v>4755</v>
      </c>
      <c r="K873" s="2">
        <f>_xlfn.XLOOKUP(J873,统计表!D:D,统计表!P:P)</f>
        <v>0</v>
      </c>
      <c r="L873" s="2" t="s">
        <v>4756</v>
      </c>
      <c r="O873" s="2" t="s">
        <v>4760</v>
      </c>
      <c r="U873" s="2">
        <f>_xlfn.XLOOKUP(S873,统计表!D:D,统计表!V:V)</f>
        <v>0</v>
      </c>
      <c r="W873" s="2" t="str">
        <f t="shared" si="13"/>
        <v/>
      </c>
    </row>
    <row r="874" spans="1:23">
      <c r="A874" s="2" t="s">
        <v>4065</v>
      </c>
      <c r="B874" s="2" t="e">
        <f ca="1">_xlfn.XLOOKUP(A874,统计表!D:D,统计表!R:R)</f>
        <v>#NAME?</v>
      </c>
      <c r="C874" s="2" t="s">
        <v>4753</v>
      </c>
      <c r="E874" s="2">
        <f>_xlfn.XLOOKUP(D874,统计表!D:D,统计表!L:L)</f>
        <v>0</v>
      </c>
      <c r="F874" s="2" t="s">
        <v>4754</v>
      </c>
      <c r="H874" s="2" t="e">
        <f ca="1">_xlfn.XLOOKUP(G874,统计表!D:D,统计表!M:M)</f>
        <v>#NAME?</v>
      </c>
      <c r="I874" s="2" t="s">
        <v>4755</v>
      </c>
      <c r="K874" s="2">
        <f>_xlfn.XLOOKUP(J874,统计表!D:D,统计表!P:P)</f>
        <v>0</v>
      </c>
      <c r="L874" s="2" t="s">
        <v>4756</v>
      </c>
      <c r="O874" s="2" t="s">
        <v>4760</v>
      </c>
      <c r="U874" s="2">
        <f>_xlfn.XLOOKUP(S874,统计表!D:D,统计表!V:V)</f>
        <v>0</v>
      </c>
      <c r="W874" s="2" t="str">
        <f t="shared" si="13"/>
        <v/>
      </c>
    </row>
    <row r="875" spans="1:23">
      <c r="A875" s="2" t="s">
        <v>4065</v>
      </c>
      <c r="B875" s="2" t="e">
        <f ca="1">_xlfn.XLOOKUP(A875,统计表!D:D,统计表!R:R)</f>
        <v>#NAME?</v>
      </c>
      <c r="C875" s="2" t="s">
        <v>4753</v>
      </c>
      <c r="E875" s="2">
        <f>_xlfn.XLOOKUP(D875,统计表!D:D,统计表!L:L)</f>
        <v>0</v>
      </c>
      <c r="F875" s="2" t="s">
        <v>4754</v>
      </c>
      <c r="H875" s="2" t="e">
        <f ca="1">_xlfn.XLOOKUP(G875,统计表!D:D,统计表!M:M)</f>
        <v>#NAME?</v>
      </c>
      <c r="I875" s="2" t="s">
        <v>4755</v>
      </c>
      <c r="K875" s="2">
        <f>_xlfn.XLOOKUP(J875,统计表!D:D,统计表!P:P)</f>
        <v>0</v>
      </c>
      <c r="L875" s="2" t="s">
        <v>4756</v>
      </c>
      <c r="O875" s="2" t="s">
        <v>4760</v>
      </c>
      <c r="U875" s="2">
        <f>_xlfn.XLOOKUP(S875,统计表!D:D,统计表!V:V)</f>
        <v>0</v>
      </c>
      <c r="W875" s="2" t="str">
        <f t="shared" si="13"/>
        <v/>
      </c>
    </row>
    <row r="876" spans="1:23">
      <c r="A876" s="2" t="s">
        <v>4069</v>
      </c>
      <c r="B876" s="2" t="e">
        <f ca="1">_xlfn.XLOOKUP(A876,统计表!D:D,统计表!R:R)</f>
        <v>#NAME?</v>
      </c>
      <c r="C876" s="2" t="s">
        <v>4753</v>
      </c>
      <c r="E876" s="2">
        <f>_xlfn.XLOOKUP(D876,统计表!D:D,统计表!L:L)</f>
        <v>0</v>
      </c>
      <c r="F876" s="2" t="s">
        <v>4754</v>
      </c>
      <c r="H876" s="2" t="e">
        <f ca="1">_xlfn.XLOOKUP(G876,统计表!D:D,统计表!M:M)</f>
        <v>#NAME?</v>
      </c>
      <c r="I876" s="2" t="s">
        <v>4755</v>
      </c>
      <c r="K876" s="2">
        <f>_xlfn.XLOOKUP(J876,统计表!D:D,统计表!P:P)</f>
        <v>0</v>
      </c>
      <c r="L876" s="2" t="s">
        <v>4756</v>
      </c>
      <c r="O876" s="2" t="s">
        <v>4760</v>
      </c>
      <c r="U876" s="2">
        <f>_xlfn.XLOOKUP(S876,统计表!D:D,统计表!V:V)</f>
        <v>0</v>
      </c>
      <c r="W876" s="2" t="str">
        <f t="shared" si="13"/>
        <v/>
      </c>
    </row>
    <row r="877" spans="1:23">
      <c r="A877" s="2" t="s">
        <v>4073</v>
      </c>
      <c r="B877" s="2" t="e">
        <f ca="1">_xlfn.XLOOKUP(A877,统计表!D:D,统计表!R:R)</f>
        <v>#NAME?</v>
      </c>
      <c r="C877" s="2" t="s">
        <v>4753</v>
      </c>
      <c r="E877" s="2">
        <f>_xlfn.XLOOKUP(D877,统计表!D:D,统计表!L:L)</f>
        <v>0</v>
      </c>
      <c r="F877" s="2" t="s">
        <v>4754</v>
      </c>
      <c r="H877" s="2" t="e">
        <f ca="1">_xlfn.XLOOKUP(G877,统计表!D:D,统计表!M:M)</f>
        <v>#NAME?</v>
      </c>
      <c r="I877" s="2" t="s">
        <v>4755</v>
      </c>
      <c r="K877" s="2">
        <f>_xlfn.XLOOKUP(J877,统计表!D:D,统计表!P:P)</f>
        <v>0</v>
      </c>
      <c r="L877" s="2" t="s">
        <v>4756</v>
      </c>
      <c r="O877" s="2" t="s">
        <v>4760</v>
      </c>
      <c r="U877" s="2">
        <f>_xlfn.XLOOKUP(S877,统计表!D:D,统计表!V:V)</f>
        <v>0</v>
      </c>
      <c r="W877" s="2" t="str">
        <f t="shared" si="13"/>
        <v/>
      </c>
    </row>
    <row r="878" spans="1:23">
      <c r="A878" s="2" t="s">
        <v>4073</v>
      </c>
      <c r="B878" s="2" t="e">
        <f ca="1">_xlfn.XLOOKUP(A878,统计表!D:D,统计表!R:R)</f>
        <v>#NAME?</v>
      </c>
      <c r="C878" s="2" t="s">
        <v>4753</v>
      </c>
      <c r="E878" s="2">
        <f>_xlfn.XLOOKUP(D878,统计表!D:D,统计表!L:L)</f>
        <v>0</v>
      </c>
      <c r="F878" s="2" t="s">
        <v>4754</v>
      </c>
      <c r="H878" s="2" t="e">
        <f ca="1">_xlfn.XLOOKUP(G878,统计表!D:D,统计表!M:M)</f>
        <v>#NAME?</v>
      </c>
      <c r="I878" s="2" t="s">
        <v>4755</v>
      </c>
      <c r="K878" s="2">
        <f>_xlfn.XLOOKUP(J878,统计表!D:D,统计表!P:P)</f>
        <v>0</v>
      </c>
      <c r="L878" s="2" t="s">
        <v>4756</v>
      </c>
      <c r="O878" s="2" t="s">
        <v>4760</v>
      </c>
      <c r="U878" s="2">
        <f>_xlfn.XLOOKUP(S878,统计表!D:D,统计表!V:V)</f>
        <v>0</v>
      </c>
      <c r="W878" s="2" t="str">
        <f t="shared" si="13"/>
        <v/>
      </c>
    </row>
    <row r="879" spans="1:23">
      <c r="A879" s="2" t="s">
        <v>4081</v>
      </c>
      <c r="B879" s="2" t="e">
        <f ca="1">_xlfn.XLOOKUP(A879,统计表!D:D,统计表!R:R)</f>
        <v>#NAME?</v>
      </c>
      <c r="C879" s="2" t="s">
        <v>4753</v>
      </c>
      <c r="E879" s="2">
        <f>_xlfn.XLOOKUP(D879,统计表!D:D,统计表!L:L)</f>
        <v>0</v>
      </c>
      <c r="F879" s="2" t="s">
        <v>4754</v>
      </c>
      <c r="H879" s="2" t="e">
        <f ca="1">_xlfn.XLOOKUP(G879,统计表!D:D,统计表!M:M)</f>
        <v>#NAME?</v>
      </c>
      <c r="I879" s="2" t="s">
        <v>4755</v>
      </c>
      <c r="K879" s="2">
        <f>_xlfn.XLOOKUP(J879,统计表!D:D,统计表!P:P)</f>
        <v>0</v>
      </c>
      <c r="L879" s="2" t="s">
        <v>4756</v>
      </c>
      <c r="O879" s="2" t="s">
        <v>4760</v>
      </c>
      <c r="U879" s="2">
        <f>_xlfn.XLOOKUP(S879,统计表!D:D,统计表!V:V)</f>
        <v>0</v>
      </c>
      <c r="W879" s="2" t="str">
        <f t="shared" si="13"/>
        <v/>
      </c>
    </row>
    <row r="880" spans="1:23">
      <c r="A880" s="2" t="s">
        <v>4089</v>
      </c>
      <c r="B880" s="2" t="e">
        <f ca="1">_xlfn.XLOOKUP(A880,统计表!D:D,统计表!R:R)</f>
        <v>#NAME?</v>
      </c>
      <c r="C880" s="2" t="s">
        <v>4753</v>
      </c>
      <c r="E880" s="2">
        <f>_xlfn.XLOOKUP(D880,统计表!D:D,统计表!L:L)</f>
        <v>0</v>
      </c>
      <c r="F880" s="2" t="s">
        <v>4754</v>
      </c>
      <c r="H880" s="2" t="e">
        <f ca="1">_xlfn.XLOOKUP(G880,统计表!D:D,统计表!M:M)</f>
        <v>#NAME?</v>
      </c>
      <c r="I880" s="2" t="s">
        <v>4755</v>
      </c>
      <c r="K880" s="2">
        <f>_xlfn.XLOOKUP(J880,统计表!D:D,统计表!P:P)</f>
        <v>0</v>
      </c>
      <c r="L880" s="2" t="s">
        <v>4756</v>
      </c>
      <c r="O880" s="2" t="s">
        <v>4760</v>
      </c>
      <c r="U880" s="2">
        <f>_xlfn.XLOOKUP(S880,统计表!D:D,统计表!V:V)</f>
        <v>0</v>
      </c>
      <c r="W880" s="2" t="str">
        <f t="shared" si="13"/>
        <v/>
      </c>
    </row>
    <row r="881" spans="1:23">
      <c r="A881" s="2" t="s">
        <v>4089</v>
      </c>
      <c r="B881" s="2" t="e">
        <f ca="1">_xlfn.XLOOKUP(A881,统计表!D:D,统计表!R:R)</f>
        <v>#NAME?</v>
      </c>
      <c r="C881" s="2" t="s">
        <v>4753</v>
      </c>
      <c r="E881" s="2">
        <f>_xlfn.XLOOKUP(D881,统计表!D:D,统计表!L:L)</f>
        <v>0</v>
      </c>
      <c r="F881" s="2" t="s">
        <v>4754</v>
      </c>
      <c r="H881" s="2" t="e">
        <f ca="1">_xlfn.XLOOKUP(G881,统计表!D:D,统计表!M:M)</f>
        <v>#NAME?</v>
      </c>
      <c r="I881" s="2" t="s">
        <v>4755</v>
      </c>
      <c r="K881" s="2">
        <f>_xlfn.XLOOKUP(J881,统计表!D:D,统计表!P:P)</f>
        <v>0</v>
      </c>
      <c r="L881" s="2" t="s">
        <v>4756</v>
      </c>
      <c r="O881" s="2" t="s">
        <v>4760</v>
      </c>
      <c r="U881" s="2">
        <f>_xlfn.XLOOKUP(S881,统计表!D:D,统计表!V:V)</f>
        <v>0</v>
      </c>
      <c r="W881" s="2" t="str">
        <f t="shared" si="13"/>
        <v/>
      </c>
    </row>
    <row r="882" spans="1:23">
      <c r="A882" s="2" t="s">
        <v>4093</v>
      </c>
      <c r="B882" s="2" t="e">
        <f ca="1">_xlfn.XLOOKUP(A882,统计表!D:D,统计表!R:R)</f>
        <v>#NAME?</v>
      </c>
      <c r="C882" s="2" t="s">
        <v>4753</v>
      </c>
      <c r="E882" s="2">
        <f>_xlfn.XLOOKUP(D882,统计表!D:D,统计表!L:L)</f>
        <v>0</v>
      </c>
      <c r="F882" s="2" t="s">
        <v>4754</v>
      </c>
      <c r="H882" s="2" t="e">
        <f ca="1">_xlfn.XLOOKUP(G882,统计表!D:D,统计表!M:M)</f>
        <v>#NAME?</v>
      </c>
      <c r="I882" s="2" t="s">
        <v>4755</v>
      </c>
      <c r="K882" s="2">
        <f>_xlfn.XLOOKUP(J882,统计表!D:D,统计表!P:P)</f>
        <v>0</v>
      </c>
      <c r="L882" s="2" t="s">
        <v>4756</v>
      </c>
      <c r="O882" s="2" t="s">
        <v>4760</v>
      </c>
      <c r="U882" s="2">
        <f>_xlfn.XLOOKUP(S882,统计表!D:D,统计表!V:V)</f>
        <v>0</v>
      </c>
      <c r="W882" s="2" t="str">
        <f t="shared" si="13"/>
        <v/>
      </c>
    </row>
    <row r="883" spans="1:23">
      <c r="A883" s="2" t="s">
        <v>4093</v>
      </c>
      <c r="B883" s="2" t="e">
        <f ca="1">_xlfn.XLOOKUP(A883,统计表!D:D,统计表!R:R)</f>
        <v>#NAME?</v>
      </c>
      <c r="C883" s="2" t="s">
        <v>4753</v>
      </c>
      <c r="E883" s="2">
        <f>_xlfn.XLOOKUP(D883,统计表!D:D,统计表!L:L)</f>
        <v>0</v>
      </c>
      <c r="F883" s="2" t="s">
        <v>4754</v>
      </c>
      <c r="H883" s="2" t="e">
        <f ca="1">_xlfn.XLOOKUP(G883,统计表!D:D,统计表!M:M)</f>
        <v>#NAME?</v>
      </c>
      <c r="I883" s="2" t="s">
        <v>4755</v>
      </c>
      <c r="K883" s="2">
        <f>_xlfn.XLOOKUP(J883,统计表!D:D,统计表!P:P)</f>
        <v>0</v>
      </c>
      <c r="L883" s="2" t="s">
        <v>4756</v>
      </c>
      <c r="O883" s="2" t="s">
        <v>4760</v>
      </c>
      <c r="U883" s="2">
        <f>_xlfn.XLOOKUP(S883,统计表!D:D,统计表!V:V)</f>
        <v>0</v>
      </c>
      <c r="W883" s="2" t="str">
        <f t="shared" si="13"/>
        <v/>
      </c>
    </row>
    <row r="884" spans="1:23">
      <c r="A884" s="2" t="s">
        <v>4109</v>
      </c>
      <c r="B884" s="2" t="e">
        <f ca="1">_xlfn.XLOOKUP(A884,统计表!D:D,统计表!R:R)</f>
        <v>#NAME?</v>
      </c>
      <c r="C884" s="2" t="s">
        <v>4753</v>
      </c>
      <c r="E884" s="2">
        <f>_xlfn.XLOOKUP(D884,统计表!D:D,统计表!L:L)</f>
        <v>0</v>
      </c>
      <c r="F884" s="2" t="s">
        <v>4754</v>
      </c>
      <c r="H884" s="2" t="e">
        <f ca="1">_xlfn.XLOOKUP(G884,统计表!D:D,统计表!M:M)</f>
        <v>#NAME?</v>
      </c>
      <c r="I884" s="2" t="s">
        <v>4755</v>
      </c>
      <c r="K884" s="2">
        <f>_xlfn.XLOOKUP(J884,统计表!D:D,统计表!P:P)</f>
        <v>0</v>
      </c>
      <c r="L884" s="2" t="s">
        <v>4756</v>
      </c>
      <c r="O884" s="2" t="s">
        <v>4760</v>
      </c>
      <c r="U884" s="2">
        <f>_xlfn.XLOOKUP(S884,统计表!D:D,统计表!V:V)</f>
        <v>0</v>
      </c>
      <c r="W884" s="2" t="str">
        <f t="shared" si="13"/>
        <v/>
      </c>
    </row>
    <row r="885" spans="1:23">
      <c r="A885" s="2" t="s">
        <v>4109</v>
      </c>
      <c r="B885" s="2" t="e">
        <f ca="1">_xlfn.XLOOKUP(A885,统计表!D:D,统计表!R:R)</f>
        <v>#NAME?</v>
      </c>
      <c r="C885" s="2" t="s">
        <v>4753</v>
      </c>
      <c r="E885" s="2">
        <f>_xlfn.XLOOKUP(D885,统计表!D:D,统计表!L:L)</f>
        <v>0</v>
      </c>
      <c r="F885" s="2" t="s">
        <v>4754</v>
      </c>
      <c r="H885" s="2" t="e">
        <f ca="1">_xlfn.XLOOKUP(G885,统计表!D:D,统计表!M:M)</f>
        <v>#NAME?</v>
      </c>
      <c r="I885" s="2" t="s">
        <v>4755</v>
      </c>
      <c r="K885" s="2">
        <f>_xlfn.XLOOKUP(J885,统计表!D:D,统计表!P:P)</f>
        <v>0</v>
      </c>
      <c r="L885" s="2" t="s">
        <v>4756</v>
      </c>
      <c r="O885" s="2" t="s">
        <v>4760</v>
      </c>
      <c r="U885" s="2">
        <f>_xlfn.XLOOKUP(S885,统计表!D:D,统计表!V:V)</f>
        <v>0</v>
      </c>
      <c r="W885" s="2" t="str">
        <f t="shared" si="13"/>
        <v/>
      </c>
    </row>
    <row r="886" spans="1:23">
      <c r="A886" s="2" t="s">
        <v>4112</v>
      </c>
      <c r="B886" s="2" t="e">
        <f ca="1">_xlfn.XLOOKUP(A886,统计表!D:D,统计表!R:R)</f>
        <v>#NAME?</v>
      </c>
      <c r="C886" s="2" t="s">
        <v>4753</v>
      </c>
      <c r="E886" s="2">
        <f>_xlfn.XLOOKUP(D886,统计表!D:D,统计表!L:L)</f>
        <v>0</v>
      </c>
      <c r="F886" s="2" t="s">
        <v>4754</v>
      </c>
      <c r="H886" s="2" t="e">
        <f ca="1">_xlfn.XLOOKUP(G886,统计表!D:D,统计表!M:M)</f>
        <v>#NAME?</v>
      </c>
      <c r="I886" s="2" t="s">
        <v>4755</v>
      </c>
      <c r="K886" s="2">
        <f>_xlfn.XLOOKUP(J886,统计表!D:D,统计表!P:P)</f>
        <v>0</v>
      </c>
      <c r="L886" s="2" t="s">
        <v>4756</v>
      </c>
      <c r="O886" s="2" t="s">
        <v>4760</v>
      </c>
      <c r="U886" s="2">
        <f>_xlfn.XLOOKUP(S886,统计表!D:D,统计表!V:V)</f>
        <v>0</v>
      </c>
      <c r="W886" s="2" t="str">
        <f t="shared" si="13"/>
        <v/>
      </c>
    </row>
    <row r="887" spans="1:23">
      <c r="A887" s="2" t="s">
        <v>4128</v>
      </c>
      <c r="B887" s="2" t="e">
        <f ca="1">_xlfn.XLOOKUP(A887,统计表!D:D,统计表!R:R)</f>
        <v>#NAME?</v>
      </c>
      <c r="C887" s="2" t="s">
        <v>4753</v>
      </c>
      <c r="E887" s="2">
        <f>_xlfn.XLOOKUP(D887,统计表!D:D,统计表!L:L)</f>
        <v>0</v>
      </c>
      <c r="F887" s="2" t="s">
        <v>4754</v>
      </c>
      <c r="H887" s="2" t="e">
        <f ca="1">_xlfn.XLOOKUP(G887,统计表!D:D,统计表!M:M)</f>
        <v>#NAME?</v>
      </c>
      <c r="I887" s="2" t="s">
        <v>4755</v>
      </c>
      <c r="K887" s="2">
        <f>_xlfn.XLOOKUP(J887,统计表!D:D,统计表!P:P)</f>
        <v>0</v>
      </c>
      <c r="L887" s="2" t="s">
        <v>4756</v>
      </c>
      <c r="O887" s="2" t="s">
        <v>4760</v>
      </c>
      <c r="U887" s="2">
        <f>_xlfn.XLOOKUP(S887,统计表!D:D,统计表!V:V)</f>
        <v>0</v>
      </c>
      <c r="W887" s="2" t="str">
        <f t="shared" si="13"/>
        <v/>
      </c>
    </row>
    <row r="888" spans="1:23">
      <c r="A888" s="2" t="s">
        <v>4132</v>
      </c>
      <c r="B888" s="2" t="e">
        <f ca="1">_xlfn.XLOOKUP(A888,统计表!D:D,统计表!R:R)</f>
        <v>#NAME?</v>
      </c>
      <c r="C888" s="2" t="s">
        <v>4753</v>
      </c>
      <c r="E888" s="2">
        <f>_xlfn.XLOOKUP(D888,统计表!D:D,统计表!L:L)</f>
        <v>0</v>
      </c>
      <c r="F888" s="2" t="s">
        <v>4754</v>
      </c>
      <c r="H888" s="2" t="e">
        <f ca="1">_xlfn.XLOOKUP(G888,统计表!D:D,统计表!M:M)</f>
        <v>#NAME?</v>
      </c>
      <c r="I888" s="2" t="s">
        <v>4755</v>
      </c>
      <c r="K888" s="2">
        <f>_xlfn.XLOOKUP(J888,统计表!D:D,统计表!P:P)</f>
        <v>0</v>
      </c>
      <c r="L888" s="2" t="s">
        <v>4756</v>
      </c>
      <c r="O888" s="2" t="s">
        <v>4760</v>
      </c>
      <c r="U888" s="2">
        <f>_xlfn.XLOOKUP(S888,统计表!D:D,统计表!V:V)</f>
        <v>0</v>
      </c>
      <c r="W888" s="2" t="str">
        <f t="shared" si="13"/>
        <v/>
      </c>
    </row>
    <row r="889" spans="1:23">
      <c r="A889" s="2" t="s">
        <v>4132</v>
      </c>
      <c r="B889" s="2" t="e">
        <f ca="1">_xlfn.XLOOKUP(A889,统计表!D:D,统计表!R:R)</f>
        <v>#NAME?</v>
      </c>
      <c r="C889" s="2" t="s">
        <v>4753</v>
      </c>
      <c r="E889" s="2">
        <f>_xlfn.XLOOKUP(D889,统计表!D:D,统计表!L:L)</f>
        <v>0</v>
      </c>
      <c r="F889" s="2" t="s">
        <v>4754</v>
      </c>
      <c r="H889" s="2" t="e">
        <f ca="1">_xlfn.XLOOKUP(G889,统计表!D:D,统计表!M:M)</f>
        <v>#NAME?</v>
      </c>
      <c r="I889" s="2" t="s">
        <v>4755</v>
      </c>
      <c r="K889" s="2">
        <f>_xlfn.XLOOKUP(J889,统计表!D:D,统计表!P:P)</f>
        <v>0</v>
      </c>
      <c r="L889" s="2" t="s">
        <v>4756</v>
      </c>
      <c r="O889" s="2" t="s">
        <v>4760</v>
      </c>
      <c r="U889" s="2">
        <f>_xlfn.XLOOKUP(S889,统计表!D:D,统计表!V:V)</f>
        <v>0</v>
      </c>
      <c r="W889" s="2" t="str">
        <f t="shared" si="13"/>
        <v/>
      </c>
    </row>
    <row r="890" spans="1:23">
      <c r="A890" s="2" t="s">
        <v>4136</v>
      </c>
      <c r="B890" s="2" t="e">
        <f ca="1">_xlfn.XLOOKUP(A890,统计表!D:D,统计表!R:R)</f>
        <v>#NAME?</v>
      </c>
      <c r="C890" s="2" t="s">
        <v>4753</v>
      </c>
      <c r="E890" s="2">
        <f>_xlfn.XLOOKUP(D890,统计表!D:D,统计表!L:L)</f>
        <v>0</v>
      </c>
      <c r="F890" s="2" t="s">
        <v>4754</v>
      </c>
      <c r="H890" s="2" t="e">
        <f ca="1">_xlfn.XLOOKUP(G890,统计表!D:D,统计表!M:M)</f>
        <v>#NAME?</v>
      </c>
      <c r="I890" s="2" t="s">
        <v>4755</v>
      </c>
      <c r="K890" s="2">
        <f>_xlfn.XLOOKUP(J890,统计表!D:D,统计表!P:P)</f>
        <v>0</v>
      </c>
      <c r="L890" s="2" t="s">
        <v>4756</v>
      </c>
      <c r="O890" s="2" t="s">
        <v>4760</v>
      </c>
      <c r="U890" s="2">
        <f>_xlfn.XLOOKUP(S890,统计表!D:D,统计表!V:V)</f>
        <v>0</v>
      </c>
      <c r="W890" s="2" t="str">
        <f t="shared" si="13"/>
        <v/>
      </c>
    </row>
    <row r="891" spans="1:23">
      <c r="A891" s="2" t="s">
        <v>4136</v>
      </c>
      <c r="B891" s="2" t="e">
        <f ca="1">_xlfn.XLOOKUP(A891,统计表!D:D,统计表!R:R)</f>
        <v>#NAME?</v>
      </c>
      <c r="C891" s="2" t="s">
        <v>4753</v>
      </c>
      <c r="E891" s="2">
        <f>_xlfn.XLOOKUP(D891,统计表!D:D,统计表!L:L)</f>
        <v>0</v>
      </c>
      <c r="F891" s="2" t="s">
        <v>4754</v>
      </c>
      <c r="H891" s="2" t="e">
        <f ca="1">_xlfn.XLOOKUP(G891,统计表!D:D,统计表!M:M)</f>
        <v>#NAME?</v>
      </c>
      <c r="I891" s="2" t="s">
        <v>4755</v>
      </c>
      <c r="K891" s="2">
        <f>_xlfn.XLOOKUP(J891,统计表!D:D,统计表!P:P)</f>
        <v>0</v>
      </c>
      <c r="L891" s="2" t="s">
        <v>4756</v>
      </c>
      <c r="O891" s="2" t="s">
        <v>4760</v>
      </c>
      <c r="U891" s="2">
        <f>_xlfn.XLOOKUP(S891,统计表!D:D,统计表!V:V)</f>
        <v>0</v>
      </c>
      <c r="W891" s="2" t="str">
        <f t="shared" si="13"/>
        <v/>
      </c>
    </row>
    <row r="892" spans="1:23">
      <c r="A892" s="2" t="s">
        <v>4144</v>
      </c>
      <c r="B892" s="2" t="e">
        <f ca="1">_xlfn.XLOOKUP(A892,统计表!D:D,统计表!R:R)</f>
        <v>#NAME?</v>
      </c>
      <c r="C892" s="2" t="s">
        <v>4753</v>
      </c>
      <c r="E892" s="2">
        <f>_xlfn.XLOOKUP(D892,统计表!D:D,统计表!L:L)</f>
        <v>0</v>
      </c>
      <c r="F892" s="2" t="s">
        <v>4754</v>
      </c>
      <c r="H892" s="2" t="e">
        <f ca="1">_xlfn.XLOOKUP(G892,统计表!D:D,统计表!M:M)</f>
        <v>#NAME?</v>
      </c>
      <c r="I892" s="2" t="s">
        <v>4755</v>
      </c>
      <c r="K892" s="2">
        <f>_xlfn.XLOOKUP(J892,统计表!D:D,统计表!P:P)</f>
        <v>0</v>
      </c>
      <c r="L892" s="2" t="s">
        <v>4756</v>
      </c>
      <c r="O892" s="2" t="s">
        <v>4760</v>
      </c>
      <c r="U892" s="2">
        <f>_xlfn.XLOOKUP(S892,统计表!D:D,统计表!V:V)</f>
        <v>0</v>
      </c>
      <c r="W892" s="2" t="str">
        <f t="shared" si="13"/>
        <v/>
      </c>
    </row>
    <row r="893" spans="1:23">
      <c r="A893" s="2" t="s">
        <v>4148</v>
      </c>
      <c r="B893" s="2" t="e">
        <f ca="1">_xlfn.XLOOKUP(A893,统计表!D:D,统计表!R:R)</f>
        <v>#NAME?</v>
      </c>
      <c r="C893" s="2" t="s">
        <v>4753</v>
      </c>
      <c r="E893" s="2">
        <f>_xlfn.XLOOKUP(D893,统计表!D:D,统计表!L:L)</f>
        <v>0</v>
      </c>
      <c r="F893" s="2" t="s">
        <v>4754</v>
      </c>
      <c r="H893" s="2" t="e">
        <f ca="1">_xlfn.XLOOKUP(G893,统计表!D:D,统计表!M:M)</f>
        <v>#NAME?</v>
      </c>
      <c r="I893" s="2" t="s">
        <v>4755</v>
      </c>
      <c r="K893" s="2">
        <f>_xlfn.XLOOKUP(J893,统计表!D:D,统计表!P:P)</f>
        <v>0</v>
      </c>
      <c r="L893" s="2" t="s">
        <v>4756</v>
      </c>
      <c r="O893" s="2" t="s">
        <v>4760</v>
      </c>
      <c r="U893" s="2">
        <f>_xlfn.XLOOKUP(S893,统计表!D:D,统计表!V:V)</f>
        <v>0</v>
      </c>
      <c r="W893" s="2" t="str">
        <f t="shared" si="13"/>
        <v/>
      </c>
    </row>
    <row r="894" spans="1:23">
      <c r="A894" s="2" t="s">
        <v>4148</v>
      </c>
      <c r="B894" s="2" t="e">
        <f ca="1">_xlfn.XLOOKUP(A894,统计表!D:D,统计表!R:R)</f>
        <v>#NAME?</v>
      </c>
      <c r="C894" s="2" t="s">
        <v>4753</v>
      </c>
      <c r="E894" s="2">
        <f>_xlfn.XLOOKUP(D894,统计表!D:D,统计表!L:L)</f>
        <v>0</v>
      </c>
      <c r="F894" s="2" t="s">
        <v>4754</v>
      </c>
      <c r="H894" s="2" t="e">
        <f ca="1">_xlfn.XLOOKUP(G894,统计表!D:D,统计表!M:M)</f>
        <v>#NAME?</v>
      </c>
      <c r="I894" s="2" t="s">
        <v>4755</v>
      </c>
      <c r="K894" s="2">
        <f>_xlfn.XLOOKUP(J894,统计表!D:D,统计表!P:P)</f>
        <v>0</v>
      </c>
      <c r="L894" s="2" t="s">
        <v>4756</v>
      </c>
      <c r="O894" s="2" t="s">
        <v>4760</v>
      </c>
      <c r="U894" s="2">
        <f>_xlfn.XLOOKUP(S894,统计表!D:D,统计表!V:V)</f>
        <v>0</v>
      </c>
      <c r="W894" s="2" t="str">
        <f t="shared" si="13"/>
        <v/>
      </c>
    </row>
    <row r="895" spans="1:23">
      <c r="A895" s="2" t="s">
        <v>4169</v>
      </c>
      <c r="B895" s="2" t="e">
        <f ca="1">_xlfn.XLOOKUP(A895,统计表!D:D,统计表!R:R)</f>
        <v>#NAME?</v>
      </c>
      <c r="C895" s="2" t="s">
        <v>4753</v>
      </c>
      <c r="E895" s="2">
        <f>_xlfn.XLOOKUP(D895,统计表!D:D,统计表!L:L)</f>
        <v>0</v>
      </c>
      <c r="F895" s="2" t="s">
        <v>4754</v>
      </c>
      <c r="H895" s="2" t="e">
        <f ca="1">_xlfn.XLOOKUP(G895,统计表!D:D,统计表!M:M)</f>
        <v>#NAME?</v>
      </c>
      <c r="I895" s="2" t="s">
        <v>4755</v>
      </c>
      <c r="K895" s="2">
        <f>_xlfn.XLOOKUP(J895,统计表!D:D,统计表!P:P)</f>
        <v>0</v>
      </c>
      <c r="L895" s="2" t="s">
        <v>4756</v>
      </c>
      <c r="O895" s="2" t="s">
        <v>4760</v>
      </c>
      <c r="U895" s="2">
        <f>_xlfn.XLOOKUP(S895,统计表!D:D,统计表!V:V)</f>
        <v>0</v>
      </c>
      <c r="W895" s="2" t="str">
        <f t="shared" si="13"/>
        <v/>
      </c>
    </row>
    <row r="896" spans="1:23">
      <c r="A896" s="2" t="s">
        <v>4186</v>
      </c>
      <c r="B896" s="2" t="e">
        <f ca="1">_xlfn.XLOOKUP(A896,统计表!D:D,统计表!R:R)</f>
        <v>#NAME?</v>
      </c>
      <c r="C896" s="2" t="s">
        <v>4753</v>
      </c>
      <c r="E896" s="2">
        <f>_xlfn.XLOOKUP(D896,统计表!D:D,统计表!L:L)</f>
        <v>0</v>
      </c>
      <c r="F896" s="2" t="s">
        <v>4754</v>
      </c>
      <c r="H896" s="2" t="e">
        <f ca="1">_xlfn.XLOOKUP(G896,统计表!D:D,统计表!M:M)</f>
        <v>#NAME?</v>
      </c>
      <c r="I896" s="2" t="s">
        <v>4755</v>
      </c>
      <c r="K896" s="2">
        <f>_xlfn.XLOOKUP(J896,统计表!D:D,统计表!P:P)</f>
        <v>0</v>
      </c>
      <c r="L896" s="2" t="s">
        <v>4756</v>
      </c>
      <c r="O896" s="2" t="s">
        <v>4760</v>
      </c>
      <c r="U896" s="2">
        <f>_xlfn.XLOOKUP(S896,统计表!D:D,统计表!V:V)</f>
        <v>0</v>
      </c>
      <c r="W896" s="2" t="str">
        <f t="shared" si="13"/>
        <v/>
      </c>
    </row>
    <row r="897" spans="1:23">
      <c r="A897" s="2" t="s">
        <v>4186</v>
      </c>
      <c r="B897" s="2" t="e">
        <f ca="1">_xlfn.XLOOKUP(A897,统计表!D:D,统计表!R:R)</f>
        <v>#NAME?</v>
      </c>
      <c r="C897" s="2" t="s">
        <v>4753</v>
      </c>
      <c r="E897" s="2">
        <f>_xlfn.XLOOKUP(D897,统计表!D:D,统计表!L:L)</f>
        <v>0</v>
      </c>
      <c r="F897" s="2" t="s">
        <v>4754</v>
      </c>
      <c r="H897" s="2" t="e">
        <f ca="1">_xlfn.XLOOKUP(G897,统计表!D:D,统计表!M:M)</f>
        <v>#NAME?</v>
      </c>
      <c r="I897" s="2" t="s">
        <v>4755</v>
      </c>
      <c r="K897" s="2">
        <f>_xlfn.XLOOKUP(J897,统计表!D:D,统计表!P:P)</f>
        <v>0</v>
      </c>
      <c r="L897" s="2" t="s">
        <v>4756</v>
      </c>
      <c r="O897" s="2" t="s">
        <v>4760</v>
      </c>
      <c r="U897" s="2">
        <f>_xlfn.XLOOKUP(S897,统计表!D:D,统计表!V:V)</f>
        <v>0</v>
      </c>
      <c r="W897" s="2" t="str">
        <f t="shared" si="13"/>
        <v/>
      </c>
    </row>
    <row r="898" spans="1:23">
      <c r="A898" s="2" t="s">
        <v>4190</v>
      </c>
      <c r="B898" s="2" t="e">
        <f ca="1">_xlfn.XLOOKUP(A898,统计表!D:D,统计表!R:R)</f>
        <v>#NAME?</v>
      </c>
      <c r="C898" s="2" t="s">
        <v>4753</v>
      </c>
      <c r="E898" s="2">
        <f>_xlfn.XLOOKUP(D898,统计表!D:D,统计表!L:L)</f>
        <v>0</v>
      </c>
      <c r="F898" s="2" t="s">
        <v>4754</v>
      </c>
      <c r="H898" s="2" t="e">
        <f ca="1">_xlfn.XLOOKUP(G898,统计表!D:D,统计表!M:M)</f>
        <v>#NAME?</v>
      </c>
      <c r="I898" s="2" t="s">
        <v>4755</v>
      </c>
      <c r="K898" s="2">
        <f>_xlfn.XLOOKUP(J898,统计表!D:D,统计表!P:P)</f>
        <v>0</v>
      </c>
      <c r="L898" s="2" t="s">
        <v>4756</v>
      </c>
      <c r="O898" s="2" t="s">
        <v>4760</v>
      </c>
      <c r="U898" s="2">
        <f>_xlfn.XLOOKUP(S898,统计表!D:D,统计表!V:V)</f>
        <v>0</v>
      </c>
      <c r="W898" s="2" t="str">
        <f t="shared" si="13"/>
        <v/>
      </c>
    </row>
    <row r="899" spans="1:23">
      <c r="A899" s="2" t="s">
        <v>4194</v>
      </c>
      <c r="B899" s="2" t="e">
        <f ca="1">_xlfn.XLOOKUP(A899,统计表!D:D,统计表!R:R)</f>
        <v>#NAME?</v>
      </c>
      <c r="C899" s="2" t="s">
        <v>4753</v>
      </c>
      <c r="E899" s="2">
        <f>_xlfn.XLOOKUP(D899,统计表!D:D,统计表!L:L)</f>
        <v>0</v>
      </c>
      <c r="F899" s="2" t="s">
        <v>4754</v>
      </c>
      <c r="H899" s="2" t="e">
        <f ca="1">_xlfn.XLOOKUP(G899,统计表!D:D,统计表!M:M)</f>
        <v>#NAME?</v>
      </c>
      <c r="I899" s="2" t="s">
        <v>4755</v>
      </c>
      <c r="K899" s="2">
        <f>_xlfn.XLOOKUP(J899,统计表!D:D,统计表!P:P)</f>
        <v>0</v>
      </c>
      <c r="L899" s="2" t="s">
        <v>4756</v>
      </c>
      <c r="O899" s="2" t="s">
        <v>4760</v>
      </c>
      <c r="U899" s="2">
        <f>_xlfn.XLOOKUP(S899,统计表!D:D,统计表!V:V)</f>
        <v>0</v>
      </c>
      <c r="W899" s="2" t="str">
        <f t="shared" ref="W899:W962" si="14">V899&amp;T899</f>
        <v/>
      </c>
    </row>
    <row r="900" spans="1:23">
      <c r="A900" s="2" t="s">
        <v>4206</v>
      </c>
      <c r="B900" s="2" t="e">
        <f ca="1">_xlfn.XLOOKUP(A900,统计表!D:D,统计表!R:R)</f>
        <v>#NAME?</v>
      </c>
      <c r="C900" s="2" t="s">
        <v>4753</v>
      </c>
      <c r="E900" s="2">
        <f>_xlfn.XLOOKUP(D900,统计表!D:D,统计表!L:L)</f>
        <v>0</v>
      </c>
      <c r="F900" s="2" t="s">
        <v>4754</v>
      </c>
      <c r="H900" s="2" t="e">
        <f ca="1">_xlfn.XLOOKUP(G900,统计表!D:D,统计表!M:M)</f>
        <v>#NAME?</v>
      </c>
      <c r="I900" s="2" t="s">
        <v>4755</v>
      </c>
      <c r="K900" s="2">
        <f>_xlfn.XLOOKUP(J900,统计表!D:D,统计表!P:P)</f>
        <v>0</v>
      </c>
      <c r="L900" s="2" t="s">
        <v>4756</v>
      </c>
      <c r="O900" s="2" t="s">
        <v>4760</v>
      </c>
      <c r="U900" s="2">
        <f>_xlfn.XLOOKUP(S900,统计表!D:D,统计表!V:V)</f>
        <v>0</v>
      </c>
      <c r="W900" s="2" t="str">
        <f t="shared" si="14"/>
        <v/>
      </c>
    </row>
    <row r="901" spans="1:23">
      <c r="A901" s="2" t="s">
        <v>4206</v>
      </c>
      <c r="B901" s="2" t="e">
        <f ca="1">_xlfn.XLOOKUP(A901,统计表!D:D,统计表!R:R)</f>
        <v>#NAME?</v>
      </c>
      <c r="C901" s="2" t="s">
        <v>4753</v>
      </c>
      <c r="E901" s="2">
        <f>_xlfn.XLOOKUP(D901,统计表!D:D,统计表!L:L)</f>
        <v>0</v>
      </c>
      <c r="F901" s="2" t="s">
        <v>4754</v>
      </c>
      <c r="H901" s="2" t="e">
        <f ca="1">_xlfn.XLOOKUP(G901,统计表!D:D,统计表!M:M)</f>
        <v>#NAME?</v>
      </c>
      <c r="I901" s="2" t="s">
        <v>4755</v>
      </c>
      <c r="K901" s="2">
        <f>_xlfn.XLOOKUP(J901,统计表!D:D,统计表!P:P)</f>
        <v>0</v>
      </c>
      <c r="L901" s="2" t="s">
        <v>4756</v>
      </c>
      <c r="O901" s="2" t="s">
        <v>4760</v>
      </c>
      <c r="U901" s="2">
        <f>_xlfn.XLOOKUP(S901,统计表!D:D,统计表!V:V)</f>
        <v>0</v>
      </c>
      <c r="W901" s="2" t="str">
        <f t="shared" si="14"/>
        <v/>
      </c>
    </row>
    <row r="902" spans="1:23">
      <c r="A902" s="2" t="s">
        <v>4210</v>
      </c>
      <c r="B902" s="2" t="e">
        <f ca="1">_xlfn.XLOOKUP(A902,统计表!D:D,统计表!R:R)</f>
        <v>#NAME?</v>
      </c>
      <c r="C902" s="2" t="s">
        <v>4753</v>
      </c>
      <c r="E902" s="2">
        <f>_xlfn.XLOOKUP(D902,统计表!D:D,统计表!L:L)</f>
        <v>0</v>
      </c>
      <c r="F902" s="2" t="s">
        <v>4754</v>
      </c>
      <c r="H902" s="2" t="e">
        <f ca="1">_xlfn.XLOOKUP(G902,统计表!D:D,统计表!M:M)</f>
        <v>#NAME?</v>
      </c>
      <c r="I902" s="2" t="s">
        <v>4755</v>
      </c>
      <c r="K902" s="2">
        <f>_xlfn.XLOOKUP(J902,统计表!D:D,统计表!P:P)</f>
        <v>0</v>
      </c>
      <c r="L902" s="2" t="s">
        <v>4756</v>
      </c>
      <c r="O902" s="2" t="s">
        <v>4760</v>
      </c>
      <c r="U902" s="2">
        <f>_xlfn.XLOOKUP(S902,统计表!D:D,统计表!V:V)</f>
        <v>0</v>
      </c>
      <c r="W902" s="2" t="str">
        <f t="shared" si="14"/>
        <v/>
      </c>
    </row>
    <row r="903" spans="1:23">
      <c r="A903" s="2" t="s">
        <v>4214</v>
      </c>
      <c r="B903" s="2" t="e">
        <f ca="1">_xlfn.XLOOKUP(A903,统计表!D:D,统计表!R:R)</f>
        <v>#NAME?</v>
      </c>
      <c r="C903" s="2" t="s">
        <v>4753</v>
      </c>
      <c r="E903" s="2">
        <f>_xlfn.XLOOKUP(D903,统计表!D:D,统计表!L:L)</f>
        <v>0</v>
      </c>
      <c r="F903" s="2" t="s">
        <v>4754</v>
      </c>
      <c r="H903" s="2" t="e">
        <f ca="1">_xlfn.XLOOKUP(G903,统计表!D:D,统计表!M:M)</f>
        <v>#NAME?</v>
      </c>
      <c r="I903" s="2" t="s">
        <v>4755</v>
      </c>
      <c r="K903" s="2">
        <f>_xlfn.XLOOKUP(J903,统计表!D:D,统计表!P:P)</f>
        <v>0</v>
      </c>
      <c r="L903" s="2" t="s">
        <v>4756</v>
      </c>
      <c r="O903" s="2" t="s">
        <v>4760</v>
      </c>
      <c r="U903" s="2">
        <f>_xlfn.XLOOKUP(S903,统计表!D:D,统计表!V:V)</f>
        <v>0</v>
      </c>
      <c r="W903" s="2" t="str">
        <f t="shared" si="14"/>
        <v/>
      </c>
    </row>
    <row r="904" spans="1:23">
      <c r="A904" s="2" t="s">
        <v>4227</v>
      </c>
      <c r="B904" s="2" t="e">
        <f ca="1">_xlfn.XLOOKUP(A904,统计表!D:D,统计表!R:R)</f>
        <v>#NAME?</v>
      </c>
      <c r="C904" s="2" t="s">
        <v>4753</v>
      </c>
      <c r="E904" s="2">
        <f>_xlfn.XLOOKUP(D904,统计表!D:D,统计表!L:L)</f>
        <v>0</v>
      </c>
      <c r="F904" s="2" t="s">
        <v>4754</v>
      </c>
      <c r="H904" s="2" t="e">
        <f ca="1">_xlfn.XLOOKUP(G904,统计表!D:D,统计表!M:M)</f>
        <v>#NAME?</v>
      </c>
      <c r="I904" s="2" t="s">
        <v>4755</v>
      </c>
      <c r="K904" s="2">
        <f>_xlfn.XLOOKUP(J904,统计表!D:D,统计表!P:P)</f>
        <v>0</v>
      </c>
      <c r="L904" s="2" t="s">
        <v>4756</v>
      </c>
      <c r="O904" s="2" t="s">
        <v>4760</v>
      </c>
      <c r="U904" s="2">
        <f>_xlfn.XLOOKUP(S904,统计表!D:D,统计表!V:V)</f>
        <v>0</v>
      </c>
      <c r="W904" s="2" t="str">
        <f t="shared" si="14"/>
        <v/>
      </c>
    </row>
    <row r="905" spans="1:23">
      <c r="A905" s="2" t="s">
        <v>4227</v>
      </c>
      <c r="B905" s="2" t="e">
        <f ca="1">_xlfn.XLOOKUP(A905,统计表!D:D,统计表!R:R)</f>
        <v>#NAME?</v>
      </c>
      <c r="C905" s="2" t="s">
        <v>4753</v>
      </c>
      <c r="E905" s="2">
        <f>_xlfn.XLOOKUP(D905,统计表!D:D,统计表!L:L)</f>
        <v>0</v>
      </c>
      <c r="F905" s="2" t="s">
        <v>4754</v>
      </c>
      <c r="H905" s="2" t="e">
        <f ca="1">_xlfn.XLOOKUP(G905,统计表!D:D,统计表!M:M)</f>
        <v>#NAME?</v>
      </c>
      <c r="I905" s="2" t="s">
        <v>4755</v>
      </c>
      <c r="K905" s="2">
        <f>_xlfn.XLOOKUP(J905,统计表!D:D,统计表!P:P)</f>
        <v>0</v>
      </c>
      <c r="L905" s="2" t="s">
        <v>4756</v>
      </c>
      <c r="O905" s="2" t="s">
        <v>4760</v>
      </c>
      <c r="U905" s="2">
        <f>_xlfn.XLOOKUP(S905,统计表!D:D,统计表!V:V)</f>
        <v>0</v>
      </c>
      <c r="W905" s="2" t="str">
        <f t="shared" si="14"/>
        <v/>
      </c>
    </row>
    <row r="906" spans="1:23">
      <c r="A906" s="2" t="s">
        <v>4239</v>
      </c>
      <c r="B906" s="2" t="e">
        <f ca="1">_xlfn.XLOOKUP(A906,统计表!D:D,统计表!R:R)</f>
        <v>#NAME?</v>
      </c>
      <c r="C906" s="2" t="s">
        <v>4753</v>
      </c>
      <c r="E906" s="2">
        <f>_xlfn.XLOOKUP(D906,统计表!D:D,统计表!L:L)</f>
        <v>0</v>
      </c>
      <c r="F906" s="2" t="s">
        <v>4754</v>
      </c>
      <c r="H906" s="2" t="e">
        <f ca="1">_xlfn.XLOOKUP(G906,统计表!D:D,统计表!M:M)</f>
        <v>#NAME?</v>
      </c>
      <c r="I906" s="2" t="s">
        <v>4755</v>
      </c>
      <c r="K906" s="2">
        <f>_xlfn.XLOOKUP(J906,统计表!D:D,统计表!P:P)</f>
        <v>0</v>
      </c>
      <c r="L906" s="2" t="s">
        <v>4756</v>
      </c>
      <c r="O906" s="2" t="s">
        <v>4760</v>
      </c>
      <c r="U906" s="2">
        <f>_xlfn.XLOOKUP(S906,统计表!D:D,统计表!V:V)</f>
        <v>0</v>
      </c>
      <c r="W906" s="2" t="str">
        <f t="shared" si="14"/>
        <v/>
      </c>
    </row>
    <row r="907" spans="1:23">
      <c r="A907" s="2" t="s">
        <v>4267</v>
      </c>
      <c r="B907" s="2" t="e">
        <f ca="1">_xlfn.XLOOKUP(A907,统计表!D:D,统计表!R:R)</f>
        <v>#NAME?</v>
      </c>
      <c r="C907" s="2" t="s">
        <v>4753</v>
      </c>
      <c r="E907" s="2">
        <f>_xlfn.XLOOKUP(D907,统计表!D:D,统计表!L:L)</f>
        <v>0</v>
      </c>
      <c r="F907" s="2" t="s">
        <v>4754</v>
      </c>
      <c r="H907" s="2" t="e">
        <f ca="1">_xlfn.XLOOKUP(G907,统计表!D:D,统计表!M:M)</f>
        <v>#NAME?</v>
      </c>
      <c r="I907" s="2" t="s">
        <v>4755</v>
      </c>
      <c r="K907" s="2">
        <f>_xlfn.XLOOKUP(J907,统计表!D:D,统计表!P:P)</f>
        <v>0</v>
      </c>
      <c r="L907" s="2" t="s">
        <v>4756</v>
      </c>
      <c r="O907" s="2" t="s">
        <v>4760</v>
      </c>
      <c r="U907" s="2">
        <f>_xlfn.XLOOKUP(S907,统计表!D:D,统计表!V:V)</f>
        <v>0</v>
      </c>
      <c r="W907" s="2" t="str">
        <f t="shared" si="14"/>
        <v/>
      </c>
    </row>
    <row r="908" spans="1:23">
      <c r="A908" s="2" t="s">
        <v>4267</v>
      </c>
      <c r="B908" s="2" t="e">
        <f ca="1">_xlfn.XLOOKUP(A908,统计表!D:D,统计表!R:R)</f>
        <v>#NAME?</v>
      </c>
      <c r="C908" s="2" t="s">
        <v>4753</v>
      </c>
      <c r="E908" s="2">
        <f>_xlfn.XLOOKUP(D908,统计表!D:D,统计表!L:L)</f>
        <v>0</v>
      </c>
      <c r="F908" s="2" t="s">
        <v>4754</v>
      </c>
      <c r="H908" s="2" t="e">
        <f ca="1">_xlfn.XLOOKUP(G908,统计表!D:D,统计表!M:M)</f>
        <v>#NAME?</v>
      </c>
      <c r="I908" s="2" t="s">
        <v>4755</v>
      </c>
      <c r="K908" s="2">
        <f>_xlfn.XLOOKUP(J908,统计表!D:D,统计表!P:P)</f>
        <v>0</v>
      </c>
      <c r="L908" s="2" t="s">
        <v>4756</v>
      </c>
      <c r="O908" s="2" t="s">
        <v>4760</v>
      </c>
      <c r="U908" s="2">
        <f>_xlfn.XLOOKUP(S908,统计表!D:D,统计表!V:V)</f>
        <v>0</v>
      </c>
      <c r="W908" s="2" t="str">
        <f t="shared" si="14"/>
        <v/>
      </c>
    </row>
    <row r="909" spans="1:23">
      <c r="A909" s="2" t="s">
        <v>4271</v>
      </c>
      <c r="B909" s="2" t="e">
        <f ca="1">_xlfn.XLOOKUP(A909,统计表!D:D,统计表!R:R)</f>
        <v>#NAME?</v>
      </c>
      <c r="C909" s="2" t="s">
        <v>4753</v>
      </c>
      <c r="E909" s="2">
        <f>_xlfn.XLOOKUP(D909,统计表!D:D,统计表!L:L)</f>
        <v>0</v>
      </c>
      <c r="F909" s="2" t="s">
        <v>4754</v>
      </c>
      <c r="H909" s="2" t="e">
        <f ca="1">_xlfn.XLOOKUP(G909,统计表!D:D,统计表!M:M)</f>
        <v>#NAME?</v>
      </c>
      <c r="I909" s="2" t="s">
        <v>4755</v>
      </c>
      <c r="K909" s="2">
        <f>_xlfn.XLOOKUP(J909,统计表!D:D,统计表!P:P)</f>
        <v>0</v>
      </c>
      <c r="L909" s="2" t="s">
        <v>4756</v>
      </c>
      <c r="O909" s="2" t="s">
        <v>4760</v>
      </c>
      <c r="U909" s="2">
        <f>_xlfn.XLOOKUP(S909,统计表!D:D,统计表!V:V)</f>
        <v>0</v>
      </c>
      <c r="W909" s="2" t="str">
        <f t="shared" si="14"/>
        <v/>
      </c>
    </row>
    <row r="910" spans="1:23">
      <c r="A910" s="2" t="s">
        <v>4275</v>
      </c>
      <c r="B910" s="2" t="e">
        <f ca="1">_xlfn.XLOOKUP(A910,统计表!D:D,统计表!R:R)</f>
        <v>#NAME?</v>
      </c>
      <c r="C910" s="2" t="s">
        <v>4753</v>
      </c>
      <c r="E910" s="2">
        <f>_xlfn.XLOOKUP(D910,统计表!D:D,统计表!L:L)</f>
        <v>0</v>
      </c>
      <c r="F910" s="2" t="s">
        <v>4754</v>
      </c>
      <c r="H910" s="2" t="e">
        <f ca="1">_xlfn.XLOOKUP(G910,统计表!D:D,统计表!M:M)</f>
        <v>#NAME?</v>
      </c>
      <c r="I910" s="2" t="s">
        <v>4755</v>
      </c>
      <c r="K910" s="2">
        <f>_xlfn.XLOOKUP(J910,统计表!D:D,统计表!P:P)</f>
        <v>0</v>
      </c>
      <c r="L910" s="2" t="s">
        <v>4756</v>
      </c>
      <c r="O910" s="2" t="s">
        <v>4760</v>
      </c>
      <c r="U910" s="2">
        <f>_xlfn.XLOOKUP(S910,统计表!D:D,统计表!V:V)</f>
        <v>0</v>
      </c>
      <c r="W910" s="2" t="str">
        <f t="shared" si="14"/>
        <v/>
      </c>
    </row>
    <row r="911" spans="1:23">
      <c r="A911" s="2" t="s">
        <v>4279</v>
      </c>
      <c r="B911" s="2" t="e">
        <f ca="1">_xlfn.XLOOKUP(A911,统计表!D:D,统计表!R:R)</f>
        <v>#NAME?</v>
      </c>
      <c r="C911" s="2" t="s">
        <v>4753</v>
      </c>
      <c r="E911" s="2">
        <f>_xlfn.XLOOKUP(D911,统计表!D:D,统计表!L:L)</f>
        <v>0</v>
      </c>
      <c r="F911" s="2" t="s">
        <v>4754</v>
      </c>
      <c r="H911" s="2" t="e">
        <f ca="1">_xlfn.XLOOKUP(G911,统计表!D:D,统计表!M:M)</f>
        <v>#NAME?</v>
      </c>
      <c r="I911" s="2" t="s">
        <v>4755</v>
      </c>
      <c r="K911" s="2">
        <f>_xlfn.XLOOKUP(J911,统计表!D:D,统计表!P:P)</f>
        <v>0</v>
      </c>
      <c r="L911" s="2" t="s">
        <v>4756</v>
      </c>
      <c r="O911" s="2" t="s">
        <v>4760</v>
      </c>
      <c r="U911" s="2">
        <f>_xlfn.XLOOKUP(S911,统计表!D:D,统计表!V:V)</f>
        <v>0</v>
      </c>
      <c r="W911" s="2" t="str">
        <f t="shared" si="14"/>
        <v/>
      </c>
    </row>
    <row r="912" spans="1:23">
      <c r="A912" s="2" t="s">
        <v>4283</v>
      </c>
      <c r="B912" s="2" t="e">
        <f ca="1">_xlfn.XLOOKUP(A912,统计表!D:D,统计表!R:R)</f>
        <v>#NAME?</v>
      </c>
      <c r="C912" s="2" t="s">
        <v>4753</v>
      </c>
      <c r="E912" s="2">
        <f>_xlfn.XLOOKUP(D912,统计表!D:D,统计表!L:L)</f>
        <v>0</v>
      </c>
      <c r="F912" s="2" t="s">
        <v>4754</v>
      </c>
      <c r="H912" s="2" t="e">
        <f ca="1">_xlfn.XLOOKUP(G912,统计表!D:D,统计表!M:M)</f>
        <v>#NAME?</v>
      </c>
      <c r="I912" s="2" t="s">
        <v>4755</v>
      </c>
      <c r="K912" s="2">
        <f>_xlfn.XLOOKUP(J912,统计表!D:D,统计表!P:P)</f>
        <v>0</v>
      </c>
      <c r="L912" s="2" t="s">
        <v>4756</v>
      </c>
      <c r="O912" s="2" t="s">
        <v>4760</v>
      </c>
      <c r="U912" s="2">
        <f>_xlfn.XLOOKUP(S912,统计表!D:D,统计表!V:V)</f>
        <v>0</v>
      </c>
      <c r="W912" s="2" t="str">
        <f t="shared" si="14"/>
        <v/>
      </c>
    </row>
    <row r="913" spans="1:23">
      <c r="A913" s="2" t="s">
        <v>4283</v>
      </c>
      <c r="B913" s="2" t="e">
        <f ca="1">_xlfn.XLOOKUP(A913,统计表!D:D,统计表!R:R)</f>
        <v>#NAME?</v>
      </c>
      <c r="C913" s="2" t="s">
        <v>4753</v>
      </c>
      <c r="E913" s="2">
        <f>_xlfn.XLOOKUP(D913,统计表!D:D,统计表!L:L)</f>
        <v>0</v>
      </c>
      <c r="F913" s="2" t="s">
        <v>4754</v>
      </c>
      <c r="H913" s="2" t="e">
        <f ca="1">_xlfn.XLOOKUP(G913,统计表!D:D,统计表!M:M)</f>
        <v>#NAME?</v>
      </c>
      <c r="I913" s="2" t="s">
        <v>4755</v>
      </c>
      <c r="K913" s="2">
        <f>_xlfn.XLOOKUP(J913,统计表!D:D,统计表!P:P)</f>
        <v>0</v>
      </c>
      <c r="L913" s="2" t="s">
        <v>4756</v>
      </c>
      <c r="O913" s="2" t="s">
        <v>4760</v>
      </c>
      <c r="U913" s="2">
        <f>_xlfn.XLOOKUP(S913,统计表!D:D,统计表!V:V)</f>
        <v>0</v>
      </c>
      <c r="W913" s="2" t="str">
        <f t="shared" si="14"/>
        <v/>
      </c>
    </row>
    <row r="914" spans="1:23">
      <c r="A914" s="2" t="s">
        <v>4291</v>
      </c>
      <c r="B914" s="2" t="e">
        <f ca="1">_xlfn.XLOOKUP(A914,统计表!D:D,统计表!R:R)</f>
        <v>#NAME?</v>
      </c>
      <c r="C914" s="2" t="s">
        <v>4753</v>
      </c>
      <c r="E914" s="2">
        <f>_xlfn.XLOOKUP(D914,统计表!D:D,统计表!L:L)</f>
        <v>0</v>
      </c>
      <c r="F914" s="2" t="s">
        <v>4754</v>
      </c>
      <c r="H914" s="2" t="e">
        <f ca="1">_xlfn.XLOOKUP(G914,统计表!D:D,统计表!M:M)</f>
        <v>#NAME?</v>
      </c>
      <c r="I914" s="2" t="s">
        <v>4755</v>
      </c>
      <c r="K914" s="2">
        <f>_xlfn.XLOOKUP(J914,统计表!D:D,统计表!P:P)</f>
        <v>0</v>
      </c>
      <c r="L914" s="2" t="s">
        <v>4756</v>
      </c>
      <c r="O914" s="2" t="s">
        <v>4760</v>
      </c>
      <c r="U914" s="2">
        <f>_xlfn.XLOOKUP(S914,统计表!D:D,统计表!V:V)</f>
        <v>0</v>
      </c>
      <c r="W914" s="2" t="str">
        <f t="shared" si="14"/>
        <v/>
      </c>
    </row>
    <row r="915" spans="1:23">
      <c r="A915" s="2" t="s">
        <v>4295</v>
      </c>
      <c r="B915" s="2" t="e">
        <f ca="1">_xlfn.XLOOKUP(A915,统计表!D:D,统计表!R:R)</f>
        <v>#NAME?</v>
      </c>
      <c r="C915" s="2" t="s">
        <v>4753</v>
      </c>
      <c r="E915" s="2">
        <f>_xlfn.XLOOKUP(D915,统计表!D:D,统计表!L:L)</f>
        <v>0</v>
      </c>
      <c r="F915" s="2" t="s">
        <v>4754</v>
      </c>
      <c r="H915" s="2" t="e">
        <f ca="1">_xlfn.XLOOKUP(G915,统计表!D:D,统计表!M:M)</f>
        <v>#NAME?</v>
      </c>
      <c r="I915" s="2" t="s">
        <v>4755</v>
      </c>
      <c r="K915" s="2">
        <f>_xlfn.XLOOKUP(J915,统计表!D:D,统计表!P:P)</f>
        <v>0</v>
      </c>
      <c r="L915" s="2" t="s">
        <v>4756</v>
      </c>
      <c r="O915" s="2" t="s">
        <v>4760</v>
      </c>
      <c r="U915" s="2">
        <f>_xlfn.XLOOKUP(S915,统计表!D:D,统计表!V:V)</f>
        <v>0</v>
      </c>
      <c r="W915" s="2" t="str">
        <f t="shared" si="14"/>
        <v/>
      </c>
    </row>
    <row r="916" spans="1:23">
      <c r="A916" s="2" t="s">
        <v>4295</v>
      </c>
      <c r="B916" s="2" t="e">
        <f ca="1">_xlfn.XLOOKUP(A916,统计表!D:D,统计表!R:R)</f>
        <v>#NAME?</v>
      </c>
      <c r="C916" s="2" t="s">
        <v>4753</v>
      </c>
      <c r="E916" s="2">
        <f>_xlfn.XLOOKUP(D916,统计表!D:D,统计表!L:L)</f>
        <v>0</v>
      </c>
      <c r="F916" s="2" t="s">
        <v>4754</v>
      </c>
      <c r="H916" s="2" t="e">
        <f ca="1">_xlfn.XLOOKUP(G916,统计表!D:D,统计表!M:M)</f>
        <v>#NAME?</v>
      </c>
      <c r="I916" s="2" t="s">
        <v>4755</v>
      </c>
      <c r="K916" s="2">
        <f>_xlfn.XLOOKUP(J916,统计表!D:D,统计表!P:P)</f>
        <v>0</v>
      </c>
      <c r="L916" s="2" t="s">
        <v>4756</v>
      </c>
      <c r="O916" s="2" t="s">
        <v>4760</v>
      </c>
      <c r="U916" s="2">
        <f>_xlfn.XLOOKUP(S916,统计表!D:D,统计表!V:V)</f>
        <v>0</v>
      </c>
      <c r="W916" s="2" t="str">
        <f t="shared" si="14"/>
        <v/>
      </c>
    </row>
    <row r="917" spans="1:23">
      <c r="A917" s="2" t="s">
        <v>4303</v>
      </c>
      <c r="B917" s="2" t="e">
        <f ca="1">_xlfn.XLOOKUP(A917,统计表!D:D,统计表!R:R)</f>
        <v>#NAME?</v>
      </c>
      <c r="C917" s="2" t="s">
        <v>4753</v>
      </c>
      <c r="E917" s="2">
        <f>_xlfn.XLOOKUP(D917,统计表!D:D,统计表!L:L)</f>
        <v>0</v>
      </c>
      <c r="F917" s="2" t="s">
        <v>4754</v>
      </c>
      <c r="H917" s="2" t="e">
        <f ca="1">_xlfn.XLOOKUP(G917,统计表!D:D,统计表!M:M)</f>
        <v>#NAME?</v>
      </c>
      <c r="I917" s="2" t="s">
        <v>4755</v>
      </c>
      <c r="K917" s="2">
        <f>_xlfn.XLOOKUP(J917,统计表!D:D,统计表!P:P)</f>
        <v>0</v>
      </c>
      <c r="L917" s="2" t="s">
        <v>4756</v>
      </c>
      <c r="O917" s="2" t="s">
        <v>4760</v>
      </c>
      <c r="U917" s="2">
        <f>_xlfn.XLOOKUP(S917,统计表!D:D,统计表!V:V)</f>
        <v>0</v>
      </c>
      <c r="W917" s="2" t="str">
        <f t="shared" si="14"/>
        <v/>
      </c>
    </row>
    <row r="918" spans="1:23">
      <c r="A918" s="2" t="s">
        <v>4303</v>
      </c>
      <c r="B918" s="2" t="e">
        <f ca="1">_xlfn.XLOOKUP(A918,统计表!D:D,统计表!R:R)</f>
        <v>#NAME?</v>
      </c>
      <c r="C918" s="2" t="s">
        <v>4753</v>
      </c>
      <c r="E918" s="2">
        <f>_xlfn.XLOOKUP(D918,统计表!D:D,统计表!L:L)</f>
        <v>0</v>
      </c>
      <c r="F918" s="2" t="s">
        <v>4754</v>
      </c>
      <c r="H918" s="2" t="e">
        <f ca="1">_xlfn.XLOOKUP(G918,统计表!D:D,统计表!M:M)</f>
        <v>#NAME?</v>
      </c>
      <c r="I918" s="2" t="s">
        <v>4755</v>
      </c>
      <c r="K918" s="2">
        <f>_xlfn.XLOOKUP(J918,统计表!D:D,统计表!P:P)</f>
        <v>0</v>
      </c>
      <c r="L918" s="2" t="s">
        <v>4756</v>
      </c>
      <c r="O918" s="2" t="s">
        <v>4760</v>
      </c>
      <c r="U918" s="2">
        <f>_xlfn.XLOOKUP(S918,统计表!D:D,统计表!V:V)</f>
        <v>0</v>
      </c>
      <c r="W918" s="2" t="str">
        <f t="shared" si="14"/>
        <v/>
      </c>
    </row>
    <row r="919" spans="1:23">
      <c r="A919" s="2" t="s">
        <v>4307</v>
      </c>
      <c r="B919" s="2" t="e">
        <f ca="1">_xlfn.XLOOKUP(A919,统计表!D:D,统计表!R:R)</f>
        <v>#NAME?</v>
      </c>
      <c r="C919" s="2" t="s">
        <v>4753</v>
      </c>
      <c r="E919" s="2">
        <f>_xlfn.XLOOKUP(D919,统计表!D:D,统计表!L:L)</f>
        <v>0</v>
      </c>
      <c r="F919" s="2" t="s">
        <v>4754</v>
      </c>
      <c r="H919" s="2" t="e">
        <f ca="1">_xlfn.XLOOKUP(G919,统计表!D:D,统计表!M:M)</f>
        <v>#NAME?</v>
      </c>
      <c r="I919" s="2" t="s">
        <v>4755</v>
      </c>
      <c r="K919" s="2">
        <f>_xlfn.XLOOKUP(J919,统计表!D:D,统计表!P:P)</f>
        <v>0</v>
      </c>
      <c r="L919" s="2" t="s">
        <v>4756</v>
      </c>
      <c r="O919" s="2" t="s">
        <v>4760</v>
      </c>
      <c r="U919" s="2">
        <f>_xlfn.XLOOKUP(S919,统计表!D:D,统计表!V:V)</f>
        <v>0</v>
      </c>
      <c r="W919" s="2" t="str">
        <f t="shared" si="14"/>
        <v/>
      </c>
    </row>
    <row r="920" spans="1:23">
      <c r="A920" s="2" t="s">
        <v>4312</v>
      </c>
      <c r="B920" s="2" t="e">
        <f ca="1">_xlfn.XLOOKUP(A920,统计表!D:D,统计表!R:R)</f>
        <v>#NAME?</v>
      </c>
      <c r="C920" s="2" t="s">
        <v>4753</v>
      </c>
      <c r="E920" s="2">
        <f>_xlfn.XLOOKUP(D920,统计表!D:D,统计表!L:L)</f>
        <v>0</v>
      </c>
      <c r="F920" s="2" t="s">
        <v>4754</v>
      </c>
      <c r="H920" s="2" t="e">
        <f ca="1">_xlfn.XLOOKUP(G920,统计表!D:D,统计表!M:M)</f>
        <v>#NAME?</v>
      </c>
      <c r="I920" s="2" t="s">
        <v>4755</v>
      </c>
      <c r="K920" s="2">
        <f>_xlfn.XLOOKUP(J920,统计表!D:D,统计表!P:P)</f>
        <v>0</v>
      </c>
      <c r="L920" s="2" t="s">
        <v>4756</v>
      </c>
      <c r="O920" s="2" t="s">
        <v>4760</v>
      </c>
      <c r="U920" s="2">
        <f>_xlfn.XLOOKUP(S920,统计表!D:D,统计表!V:V)</f>
        <v>0</v>
      </c>
      <c r="W920" s="2" t="str">
        <f t="shared" si="14"/>
        <v/>
      </c>
    </row>
    <row r="921" spans="1:23">
      <c r="A921" s="2" t="s">
        <v>4320</v>
      </c>
      <c r="B921" s="2" t="e">
        <f ca="1">_xlfn.XLOOKUP(A921,统计表!D:D,统计表!R:R)</f>
        <v>#NAME?</v>
      </c>
      <c r="C921" s="2" t="s">
        <v>4753</v>
      </c>
      <c r="E921" s="2">
        <f>_xlfn.XLOOKUP(D921,统计表!D:D,统计表!L:L)</f>
        <v>0</v>
      </c>
      <c r="F921" s="2" t="s">
        <v>4754</v>
      </c>
      <c r="H921" s="2" t="e">
        <f ca="1">_xlfn.XLOOKUP(G921,统计表!D:D,统计表!M:M)</f>
        <v>#NAME?</v>
      </c>
      <c r="I921" s="2" t="s">
        <v>4755</v>
      </c>
      <c r="K921" s="2">
        <f>_xlfn.XLOOKUP(J921,统计表!D:D,统计表!P:P)</f>
        <v>0</v>
      </c>
      <c r="L921" s="2" t="s">
        <v>4756</v>
      </c>
      <c r="O921" s="2" t="s">
        <v>4760</v>
      </c>
      <c r="U921" s="2">
        <f>_xlfn.XLOOKUP(S921,统计表!D:D,统计表!V:V)</f>
        <v>0</v>
      </c>
      <c r="W921" s="2" t="str">
        <f t="shared" si="14"/>
        <v/>
      </c>
    </row>
    <row r="922" spans="1:23">
      <c r="A922" s="2" t="s">
        <v>4320</v>
      </c>
      <c r="B922" s="2" t="e">
        <f ca="1">_xlfn.XLOOKUP(A922,统计表!D:D,统计表!R:R)</f>
        <v>#NAME?</v>
      </c>
      <c r="C922" s="2" t="s">
        <v>4753</v>
      </c>
      <c r="E922" s="2">
        <f>_xlfn.XLOOKUP(D922,统计表!D:D,统计表!L:L)</f>
        <v>0</v>
      </c>
      <c r="F922" s="2" t="s">
        <v>4754</v>
      </c>
      <c r="H922" s="2" t="e">
        <f ca="1">_xlfn.XLOOKUP(G922,统计表!D:D,统计表!M:M)</f>
        <v>#NAME?</v>
      </c>
      <c r="I922" s="2" t="s">
        <v>4755</v>
      </c>
      <c r="K922" s="2">
        <f>_xlfn.XLOOKUP(J922,统计表!D:D,统计表!P:P)</f>
        <v>0</v>
      </c>
      <c r="L922" s="2" t="s">
        <v>4756</v>
      </c>
      <c r="O922" s="2" t="s">
        <v>4760</v>
      </c>
      <c r="U922" s="2">
        <f>_xlfn.XLOOKUP(S922,统计表!D:D,统计表!V:V)</f>
        <v>0</v>
      </c>
      <c r="W922" s="2" t="str">
        <f t="shared" si="14"/>
        <v/>
      </c>
    </row>
    <row r="923" spans="1:23">
      <c r="A923" s="2" t="s">
        <v>4328</v>
      </c>
      <c r="B923" s="2" t="e">
        <f ca="1">_xlfn.XLOOKUP(A923,统计表!D:D,统计表!R:R)</f>
        <v>#NAME?</v>
      </c>
      <c r="C923" s="2" t="s">
        <v>4753</v>
      </c>
      <c r="E923" s="2">
        <f>_xlfn.XLOOKUP(D923,统计表!D:D,统计表!L:L)</f>
        <v>0</v>
      </c>
      <c r="F923" s="2" t="s">
        <v>4754</v>
      </c>
      <c r="H923" s="2" t="e">
        <f ca="1">_xlfn.XLOOKUP(G923,统计表!D:D,统计表!M:M)</f>
        <v>#NAME?</v>
      </c>
      <c r="I923" s="2" t="s">
        <v>4755</v>
      </c>
      <c r="K923" s="2">
        <f>_xlfn.XLOOKUP(J923,统计表!D:D,统计表!P:P)</f>
        <v>0</v>
      </c>
      <c r="L923" s="2" t="s">
        <v>4756</v>
      </c>
      <c r="O923" s="2" t="s">
        <v>4760</v>
      </c>
      <c r="U923" s="2">
        <f>_xlfn.XLOOKUP(S923,统计表!D:D,统计表!V:V)</f>
        <v>0</v>
      </c>
      <c r="W923" s="2" t="str">
        <f t="shared" si="14"/>
        <v/>
      </c>
    </row>
    <row r="924" spans="1:23">
      <c r="A924" s="2" t="s">
        <v>4332</v>
      </c>
      <c r="B924" s="2" t="e">
        <f ca="1">_xlfn.XLOOKUP(A924,统计表!D:D,统计表!R:R)</f>
        <v>#NAME?</v>
      </c>
      <c r="C924" s="2" t="s">
        <v>4753</v>
      </c>
      <c r="E924" s="2">
        <f>_xlfn.XLOOKUP(D924,统计表!D:D,统计表!L:L)</f>
        <v>0</v>
      </c>
      <c r="F924" s="2" t="s">
        <v>4754</v>
      </c>
      <c r="H924" s="2" t="e">
        <f ca="1">_xlfn.XLOOKUP(G924,统计表!D:D,统计表!M:M)</f>
        <v>#NAME?</v>
      </c>
      <c r="I924" s="2" t="s">
        <v>4755</v>
      </c>
      <c r="K924" s="2">
        <f>_xlfn.XLOOKUP(J924,统计表!D:D,统计表!P:P)</f>
        <v>0</v>
      </c>
      <c r="L924" s="2" t="s">
        <v>4756</v>
      </c>
      <c r="O924" s="2" t="s">
        <v>4760</v>
      </c>
      <c r="U924" s="2">
        <f>_xlfn.XLOOKUP(S924,统计表!D:D,统计表!V:V)</f>
        <v>0</v>
      </c>
      <c r="W924" s="2" t="str">
        <f t="shared" si="14"/>
        <v/>
      </c>
    </row>
    <row r="925" spans="1:23">
      <c r="A925" s="2" t="s">
        <v>4337</v>
      </c>
      <c r="B925" s="2" t="e">
        <f ca="1">_xlfn.XLOOKUP(A925,统计表!D:D,统计表!R:R)</f>
        <v>#NAME?</v>
      </c>
      <c r="C925" s="2" t="s">
        <v>4753</v>
      </c>
      <c r="E925" s="2">
        <f>_xlfn.XLOOKUP(D925,统计表!D:D,统计表!L:L)</f>
        <v>0</v>
      </c>
      <c r="F925" s="2" t="s">
        <v>4754</v>
      </c>
      <c r="H925" s="2" t="e">
        <f ca="1">_xlfn.XLOOKUP(G925,统计表!D:D,统计表!M:M)</f>
        <v>#NAME?</v>
      </c>
      <c r="I925" s="2" t="s">
        <v>4755</v>
      </c>
      <c r="K925" s="2">
        <f>_xlfn.XLOOKUP(J925,统计表!D:D,统计表!P:P)</f>
        <v>0</v>
      </c>
      <c r="L925" s="2" t="s">
        <v>4756</v>
      </c>
      <c r="O925" s="2" t="s">
        <v>4760</v>
      </c>
      <c r="U925" s="2">
        <f>_xlfn.XLOOKUP(S925,统计表!D:D,统计表!V:V)</f>
        <v>0</v>
      </c>
      <c r="W925" s="2" t="str">
        <f t="shared" si="14"/>
        <v/>
      </c>
    </row>
    <row r="926" spans="1:23">
      <c r="A926" s="2" t="s">
        <v>4337</v>
      </c>
      <c r="B926" s="2" t="e">
        <f ca="1">_xlfn.XLOOKUP(A926,统计表!D:D,统计表!R:R)</f>
        <v>#NAME?</v>
      </c>
      <c r="C926" s="2" t="s">
        <v>4753</v>
      </c>
      <c r="E926" s="2">
        <f>_xlfn.XLOOKUP(D926,统计表!D:D,统计表!L:L)</f>
        <v>0</v>
      </c>
      <c r="F926" s="2" t="s">
        <v>4754</v>
      </c>
      <c r="H926" s="2" t="e">
        <f ca="1">_xlfn.XLOOKUP(G926,统计表!D:D,统计表!M:M)</f>
        <v>#NAME?</v>
      </c>
      <c r="I926" s="2" t="s">
        <v>4755</v>
      </c>
      <c r="K926" s="2">
        <f>_xlfn.XLOOKUP(J926,统计表!D:D,统计表!P:P)</f>
        <v>0</v>
      </c>
      <c r="L926" s="2" t="s">
        <v>4756</v>
      </c>
      <c r="O926" s="2" t="s">
        <v>4760</v>
      </c>
      <c r="U926" s="2">
        <f>_xlfn.XLOOKUP(S926,统计表!D:D,统计表!V:V)</f>
        <v>0</v>
      </c>
      <c r="W926" s="2" t="str">
        <f t="shared" si="14"/>
        <v/>
      </c>
    </row>
    <row r="927" spans="1:23">
      <c r="A927" s="2" t="s">
        <v>4345</v>
      </c>
      <c r="B927" s="2" t="e">
        <f ca="1">_xlfn.XLOOKUP(A927,统计表!D:D,统计表!R:R)</f>
        <v>#NAME?</v>
      </c>
      <c r="C927" s="2" t="s">
        <v>4753</v>
      </c>
      <c r="E927" s="2">
        <f>_xlfn.XLOOKUP(D927,统计表!D:D,统计表!L:L)</f>
        <v>0</v>
      </c>
      <c r="F927" s="2" t="s">
        <v>4754</v>
      </c>
      <c r="H927" s="2" t="e">
        <f ca="1">_xlfn.XLOOKUP(G927,统计表!D:D,统计表!M:M)</f>
        <v>#NAME?</v>
      </c>
      <c r="I927" s="2" t="s">
        <v>4755</v>
      </c>
      <c r="K927" s="2">
        <f>_xlfn.XLOOKUP(J927,统计表!D:D,统计表!P:P)</f>
        <v>0</v>
      </c>
      <c r="L927" s="2" t="s">
        <v>4756</v>
      </c>
      <c r="O927" s="2" t="s">
        <v>4760</v>
      </c>
      <c r="U927" s="2">
        <f>_xlfn.XLOOKUP(S927,统计表!D:D,统计表!V:V)</f>
        <v>0</v>
      </c>
      <c r="W927" s="2" t="str">
        <f t="shared" si="14"/>
        <v/>
      </c>
    </row>
    <row r="928" spans="1:23">
      <c r="A928" s="2" t="s">
        <v>4349</v>
      </c>
      <c r="B928" s="2" t="e">
        <f ca="1">_xlfn.XLOOKUP(A928,统计表!D:D,统计表!R:R)</f>
        <v>#NAME?</v>
      </c>
      <c r="C928" s="2" t="s">
        <v>4753</v>
      </c>
      <c r="E928" s="2">
        <f>_xlfn.XLOOKUP(D928,统计表!D:D,统计表!L:L)</f>
        <v>0</v>
      </c>
      <c r="F928" s="2" t="s">
        <v>4754</v>
      </c>
      <c r="H928" s="2" t="e">
        <f ca="1">_xlfn.XLOOKUP(G928,统计表!D:D,统计表!M:M)</f>
        <v>#NAME?</v>
      </c>
      <c r="I928" s="2" t="s">
        <v>4755</v>
      </c>
      <c r="K928" s="2">
        <f>_xlfn.XLOOKUP(J928,统计表!D:D,统计表!P:P)</f>
        <v>0</v>
      </c>
      <c r="L928" s="2" t="s">
        <v>4756</v>
      </c>
      <c r="O928" s="2" t="s">
        <v>4760</v>
      </c>
      <c r="U928" s="2">
        <f>_xlfn.XLOOKUP(S928,统计表!D:D,统计表!V:V)</f>
        <v>0</v>
      </c>
      <c r="W928" s="2" t="str">
        <f t="shared" si="14"/>
        <v/>
      </c>
    </row>
    <row r="929" spans="1:23">
      <c r="A929" s="2" t="s">
        <v>4349</v>
      </c>
      <c r="B929" s="2" t="e">
        <f ca="1">_xlfn.XLOOKUP(A929,统计表!D:D,统计表!R:R)</f>
        <v>#NAME?</v>
      </c>
      <c r="C929" s="2" t="s">
        <v>4753</v>
      </c>
      <c r="E929" s="2">
        <f>_xlfn.XLOOKUP(D929,统计表!D:D,统计表!L:L)</f>
        <v>0</v>
      </c>
      <c r="F929" s="2" t="s">
        <v>4754</v>
      </c>
      <c r="H929" s="2" t="e">
        <f ca="1">_xlfn.XLOOKUP(G929,统计表!D:D,统计表!M:M)</f>
        <v>#NAME?</v>
      </c>
      <c r="I929" s="2" t="s">
        <v>4755</v>
      </c>
      <c r="K929" s="2">
        <f>_xlfn.XLOOKUP(J929,统计表!D:D,统计表!P:P)</f>
        <v>0</v>
      </c>
      <c r="L929" s="2" t="s">
        <v>4756</v>
      </c>
      <c r="O929" s="2" t="s">
        <v>4760</v>
      </c>
      <c r="U929" s="2">
        <f>_xlfn.XLOOKUP(S929,统计表!D:D,统计表!V:V)</f>
        <v>0</v>
      </c>
      <c r="W929" s="2" t="str">
        <f t="shared" si="14"/>
        <v/>
      </c>
    </row>
    <row r="930" spans="1:23">
      <c r="A930" s="2" t="s">
        <v>4361</v>
      </c>
      <c r="B930" s="2" t="e">
        <f ca="1">_xlfn.XLOOKUP(A930,统计表!D:D,统计表!R:R)</f>
        <v>#NAME?</v>
      </c>
      <c r="C930" s="2" t="s">
        <v>4753</v>
      </c>
      <c r="E930" s="2">
        <f>_xlfn.XLOOKUP(D930,统计表!D:D,统计表!L:L)</f>
        <v>0</v>
      </c>
      <c r="F930" s="2" t="s">
        <v>4754</v>
      </c>
      <c r="H930" s="2" t="e">
        <f ca="1">_xlfn.XLOOKUP(G930,统计表!D:D,统计表!M:M)</f>
        <v>#NAME?</v>
      </c>
      <c r="I930" s="2" t="s">
        <v>4755</v>
      </c>
      <c r="K930" s="2">
        <f>_xlfn.XLOOKUP(J930,统计表!D:D,统计表!P:P)</f>
        <v>0</v>
      </c>
      <c r="L930" s="2" t="s">
        <v>4756</v>
      </c>
      <c r="O930" s="2" t="s">
        <v>4760</v>
      </c>
      <c r="U930" s="2">
        <f>_xlfn.XLOOKUP(S930,统计表!D:D,统计表!V:V)</f>
        <v>0</v>
      </c>
      <c r="W930" s="2" t="str">
        <f t="shared" si="14"/>
        <v/>
      </c>
    </row>
    <row r="931" spans="1:23">
      <c r="A931" s="2" t="s">
        <v>4370</v>
      </c>
      <c r="B931" s="2" t="e">
        <f ca="1">_xlfn.XLOOKUP(A931,统计表!D:D,统计表!R:R)</f>
        <v>#NAME?</v>
      </c>
      <c r="C931" s="2" t="s">
        <v>4753</v>
      </c>
      <c r="E931" s="2">
        <f>_xlfn.XLOOKUP(D931,统计表!D:D,统计表!L:L)</f>
        <v>0</v>
      </c>
      <c r="F931" s="2" t="s">
        <v>4754</v>
      </c>
      <c r="H931" s="2" t="e">
        <f ca="1">_xlfn.XLOOKUP(G931,统计表!D:D,统计表!M:M)</f>
        <v>#NAME?</v>
      </c>
      <c r="I931" s="2" t="s">
        <v>4755</v>
      </c>
      <c r="K931" s="2">
        <f>_xlfn.XLOOKUP(J931,统计表!D:D,统计表!P:P)</f>
        <v>0</v>
      </c>
      <c r="L931" s="2" t="s">
        <v>4756</v>
      </c>
      <c r="O931" s="2" t="s">
        <v>4760</v>
      </c>
      <c r="U931" s="2">
        <f>_xlfn.XLOOKUP(S931,统计表!D:D,统计表!V:V)</f>
        <v>0</v>
      </c>
      <c r="W931" s="2" t="str">
        <f t="shared" si="14"/>
        <v/>
      </c>
    </row>
    <row r="932" spans="1:23">
      <c r="A932" s="2" t="s">
        <v>4374</v>
      </c>
      <c r="B932" s="2" t="e">
        <f ca="1">_xlfn.XLOOKUP(A932,统计表!D:D,统计表!R:R)</f>
        <v>#NAME?</v>
      </c>
      <c r="C932" s="2" t="s">
        <v>4753</v>
      </c>
      <c r="E932" s="2">
        <f>_xlfn.XLOOKUP(D932,统计表!D:D,统计表!L:L)</f>
        <v>0</v>
      </c>
      <c r="F932" s="2" t="s">
        <v>4754</v>
      </c>
      <c r="H932" s="2" t="e">
        <f ca="1">_xlfn.XLOOKUP(G932,统计表!D:D,统计表!M:M)</f>
        <v>#NAME?</v>
      </c>
      <c r="I932" s="2" t="s">
        <v>4755</v>
      </c>
      <c r="K932" s="2">
        <f>_xlfn.XLOOKUP(J932,统计表!D:D,统计表!P:P)</f>
        <v>0</v>
      </c>
      <c r="L932" s="2" t="s">
        <v>4756</v>
      </c>
      <c r="O932" s="2" t="s">
        <v>4760</v>
      </c>
      <c r="U932" s="2">
        <f>_xlfn.XLOOKUP(S932,统计表!D:D,统计表!V:V)</f>
        <v>0</v>
      </c>
      <c r="W932" s="2" t="str">
        <f t="shared" si="14"/>
        <v/>
      </c>
    </row>
    <row r="933" spans="1:23">
      <c r="A933" s="2" t="s">
        <v>4382</v>
      </c>
      <c r="B933" s="2" t="e">
        <f ca="1">_xlfn.XLOOKUP(A933,统计表!D:D,统计表!R:R)</f>
        <v>#NAME?</v>
      </c>
      <c r="C933" s="2" t="s">
        <v>4753</v>
      </c>
      <c r="E933" s="2">
        <f>_xlfn.XLOOKUP(D933,统计表!D:D,统计表!L:L)</f>
        <v>0</v>
      </c>
      <c r="F933" s="2" t="s">
        <v>4754</v>
      </c>
      <c r="H933" s="2" t="e">
        <f ca="1">_xlfn.XLOOKUP(G933,统计表!D:D,统计表!M:M)</f>
        <v>#NAME?</v>
      </c>
      <c r="I933" s="2" t="s">
        <v>4755</v>
      </c>
      <c r="K933" s="2">
        <f>_xlfn.XLOOKUP(J933,统计表!D:D,统计表!P:P)</f>
        <v>0</v>
      </c>
      <c r="L933" s="2" t="s">
        <v>4756</v>
      </c>
      <c r="O933" s="2" t="s">
        <v>4760</v>
      </c>
      <c r="U933" s="2">
        <f>_xlfn.XLOOKUP(S933,统计表!D:D,统计表!V:V)</f>
        <v>0</v>
      </c>
      <c r="W933" s="2" t="str">
        <f t="shared" si="14"/>
        <v/>
      </c>
    </row>
    <row r="934" spans="1:23">
      <c r="A934" s="2" t="s">
        <v>4386</v>
      </c>
      <c r="B934" s="2" t="e">
        <f ca="1">_xlfn.XLOOKUP(A934,统计表!D:D,统计表!R:R)</f>
        <v>#NAME?</v>
      </c>
      <c r="C934" s="2" t="s">
        <v>4753</v>
      </c>
      <c r="E934" s="2">
        <f>_xlfn.XLOOKUP(D934,统计表!D:D,统计表!L:L)</f>
        <v>0</v>
      </c>
      <c r="F934" s="2" t="s">
        <v>4754</v>
      </c>
      <c r="H934" s="2" t="e">
        <f ca="1">_xlfn.XLOOKUP(G934,统计表!D:D,统计表!M:M)</f>
        <v>#NAME?</v>
      </c>
      <c r="I934" s="2" t="s">
        <v>4755</v>
      </c>
      <c r="K934" s="2">
        <f>_xlfn.XLOOKUP(J934,统计表!D:D,统计表!P:P)</f>
        <v>0</v>
      </c>
      <c r="L934" s="2" t="s">
        <v>4756</v>
      </c>
      <c r="O934" s="2" t="s">
        <v>4760</v>
      </c>
      <c r="U934" s="2">
        <f>_xlfn.XLOOKUP(S934,统计表!D:D,统计表!V:V)</f>
        <v>0</v>
      </c>
      <c r="W934" s="2" t="str">
        <f t="shared" si="14"/>
        <v/>
      </c>
    </row>
    <row r="935" spans="1:23">
      <c r="A935" s="2" t="s">
        <v>4390</v>
      </c>
      <c r="B935" s="2" t="e">
        <f ca="1">_xlfn.XLOOKUP(A935,统计表!D:D,统计表!R:R)</f>
        <v>#NAME?</v>
      </c>
      <c r="C935" s="2" t="s">
        <v>4753</v>
      </c>
      <c r="E935" s="2">
        <f>_xlfn.XLOOKUP(D935,统计表!D:D,统计表!L:L)</f>
        <v>0</v>
      </c>
      <c r="F935" s="2" t="s">
        <v>4754</v>
      </c>
      <c r="H935" s="2" t="e">
        <f ca="1">_xlfn.XLOOKUP(G935,统计表!D:D,统计表!M:M)</f>
        <v>#NAME?</v>
      </c>
      <c r="I935" s="2" t="s">
        <v>4755</v>
      </c>
      <c r="K935" s="2">
        <f>_xlfn.XLOOKUP(J935,统计表!D:D,统计表!P:P)</f>
        <v>0</v>
      </c>
      <c r="L935" s="2" t="s">
        <v>4756</v>
      </c>
      <c r="O935" s="2" t="s">
        <v>4760</v>
      </c>
      <c r="U935" s="2">
        <f>_xlfn.XLOOKUP(S935,统计表!D:D,统计表!V:V)</f>
        <v>0</v>
      </c>
      <c r="W935" s="2" t="str">
        <f t="shared" si="14"/>
        <v/>
      </c>
    </row>
    <row r="936" spans="1:23">
      <c r="A936" s="2" t="s">
        <v>4394</v>
      </c>
      <c r="B936" s="2" t="e">
        <f ca="1">_xlfn.XLOOKUP(A936,统计表!D:D,统计表!R:R)</f>
        <v>#NAME?</v>
      </c>
      <c r="C936" s="2" t="s">
        <v>4753</v>
      </c>
      <c r="E936" s="2">
        <f>_xlfn.XLOOKUP(D936,统计表!D:D,统计表!L:L)</f>
        <v>0</v>
      </c>
      <c r="F936" s="2" t="s">
        <v>4754</v>
      </c>
      <c r="H936" s="2" t="e">
        <f ca="1">_xlfn.XLOOKUP(G936,统计表!D:D,统计表!M:M)</f>
        <v>#NAME?</v>
      </c>
      <c r="I936" s="2" t="s">
        <v>4755</v>
      </c>
      <c r="K936" s="2">
        <f>_xlfn.XLOOKUP(J936,统计表!D:D,统计表!P:P)</f>
        <v>0</v>
      </c>
      <c r="L936" s="2" t="s">
        <v>4756</v>
      </c>
      <c r="O936" s="2" t="s">
        <v>4760</v>
      </c>
      <c r="U936" s="2">
        <f>_xlfn.XLOOKUP(S936,统计表!D:D,统计表!V:V)</f>
        <v>0</v>
      </c>
      <c r="W936" s="2" t="str">
        <f t="shared" si="14"/>
        <v/>
      </c>
    </row>
    <row r="937" spans="1:23">
      <c r="A937" s="2" t="s">
        <v>4394</v>
      </c>
      <c r="B937" s="2" t="e">
        <f ca="1">_xlfn.XLOOKUP(A937,统计表!D:D,统计表!R:R)</f>
        <v>#NAME?</v>
      </c>
      <c r="C937" s="2" t="s">
        <v>4753</v>
      </c>
      <c r="E937" s="2">
        <f>_xlfn.XLOOKUP(D937,统计表!D:D,统计表!L:L)</f>
        <v>0</v>
      </c>
      <c r="F937" s="2" t="s">
        <v>4754</v>
      </c>
      <c r="H937" s="2" t="e">
        <f ca="1">_xlfn.XLOOKUP(G937,统计表!D:D,统计表!M:M)</f>
        <v>#NAME?</v>
      </c>
      <c r="I937" s="2" t="s">
        <v>4755</v>
      </c>
      <c r="K937" s="2">
        <f>_xlfn.XLOOKUP(J937,统计表!D:D,统计表!P:P)</f>
        <v>0</v>
      </c>
      <c r="L937" s="2" t="s">
        <v>4756</v>
      </c>
      <c r="O937" s="2" t="s">
        <v>4760</v>
      </c>
      <c r="U937" s="2">
        <f>_xlfn.XLOOKUP(S937,统计表!D:D,统计表!V:V)</f>
        <v>0</v>
      </c>
      <c r="W937" s="2" t="str">
        <f t="shared" si="14"/>
        <v/>
      </c>
    </row>
    <row r="938" spans="1:23">
      <c r="A938" s="2" t="s">
        <v>4398</v>
      </c>
      <c r="B938" s="2" t="e">
        <f ca="1">_xlfn.XLOOKUP(A938,统计表!D:D,统计表!R:R)</f>
        <v>#NAME?</v>
      </c>
      <c r="C938" s="2" t="s">
        <v>4753</v>
      </c>
      <c r="E938" s="2">
        <f>_xlfn.XLOOKUP(D938,统计表!D:D,统计表!L:L)</f>
        <v>0</v>
      </c>
      <c r="F938" s="2" t="s">
        <v>4754</v>
      </c>
      <c r="H938" s="2" t="e">
        <f ca="1">_xlfn.XLOOKUP(G938,统计表!D:D,统计表!M:M)</f>
        <v>#NAME?</v>
      </c>
      <c r="I938" s="2" t="s">
        <v>4755</v>
      </c>
      <c r="K938" s="2">
        <f>_xlfn.XLOOKUP(J938,统计表!D:D,统计表!P:P)</f>
        <v>0</v>
      </c>
      <c r="L938" s="2" t="s">
        <v>4756</v>
      </c>
      <c r="O938" s="2" t="s">
        <v>4760</v>
      </c>
      <c r="U938" s="2">
        <f>_xlfn.XLOOKUP(S938,统计表!D:D,统计表!V:V)</f>
        <v>0</v>
      </c>
      <c r="W938" s="2" t="str">
        <f t="shared" si="14"/>
        <v/>
      </c>
    </row>
    <row r="939" spans="1:23">
      <c r="A939" s="2" t="s">
        <v>4402</v>
      </c>
      <c r="B939" s="2" t="e">
        <f ca="1">_xlfn.XLOOKUP(A939,统计表!D:D,统计表!R:R)</f>
        <v>#NAME?</v>
      </c>
      <c r="C939" s="2" t="s">
        <v>4753</v>
      </c>
      <c r="E939" s="2">
        <f>_xlfn.XLOOKUP(D939,统计表!D:D,统计表!L:L)</f>
        <v>0</v>
      </c>
      <c r="F939" s="2" t="s">
        <v>4754</v>
      </c>
      <c r="H939" s="2" t="e">
        <f ca="1">_xlfn.XLOOKUP(G939,统计表!D:D,统计表!M:M)</f>
        <v>#NAME?</v>
      </c>
      <c r="I939" s="2" t="s">
        <v>4755</v>
      </c>
      <c r="K939" s="2">
        <f>_xlfn.XLOOKUP(J939,统计表!D:D,统计表!P:P)</f>
        <v>0</v>
      </c>
      <c r="L939" s="2" t="s">
        <v>4756</v>
      </c>
      <c r="O939" s="2" t="s">
        <v>4760</v>
      </c>
      <c r="U939" s="2">
        <f>_xlfn.XLOOKUP(S939,统计表!D:D,统计表!V:V)</f>
        <v>0</v>
      </c>
      <c r="W939" s="2" t="str">
        <f t="shared" si="14"/>
        <v/>
      </c>
    </row>
    <row r="940" spans="1:23">
      <c r="A940" s="2" t="s">
        <v>4406</v>
      </c>
      <c r="B940" s="2" t="e">
        <f ca="1">_xlfn.XLOOKUP(A940,统计表!D:D,统计表!R:R)</f>
        <v>#NAME?</v>
      </c>
      <c r="C940" s="2" t="s">
        <v>4753</v>
      </c>
      <c r="E940" s="2">
        <f>_xlfn.XLOOKUP(D940,统计表!D:D,统计表!L:L)</f>
        <v>0</v>
      </c>
      <c r="F940" s="2" t="s">
        <v>4754</v>
      </c>
      <c r="H940" s="2" t="e">
        <f ca="1">_xlfn.XLOOKUP(G940,统计表!D:D,统计表!M:M)</f>
        <v>#NAME?</v>
      </c>
      <c r="I940" s="2" t="s">
        <v>4755</v>
      </c>
      <c r="K940" s="2">
        <f>_xlfn.XLOOKUP(J940,统计表!D:D,统计表!P:P)</f>
        <v>0</v>
      </c>
      <c r="L940" s="2" t="s">
        <v>4756</v>
      </c>
      <c r="O940" s="2" t="s">
        <v>4760</v>
      </c>
      <c r="U940" s="2">
        <f>_xlfn.XLOOKUP(S940,统计表!D:D,统计表!V:V)</f>
        <v>0</v>
      </c>
      <c r="W940" s="2" t="str">
        <f t="shared" si="14"/>
        <v/>
      </c>
    </row>
    <row r="941" spans="1:23">
      <c r="A941" s="2" t="s">
        <v>4411</v>
      </c>
      <c r="B941" s="2" t="e">
        <f ca="1">_xlfn.XLOOKUP(A941,统计表!D:D,统计表!R:R)</f>
        <v>#NAME?</v>
      </c>
      <c r="C941" s="2" t="s">
        <v>4753</v>
      </c>
      <c r="E941" s="2">
        <f>_xlfn.XLOOKUP(D941,统计表!D:D,统计表!L:L)</f>
        <v>0</v>
      </c>
      <c r="F941" s="2" t="s">
        <v>4754</v>
      </c>
      <c r="H941" s="2" t="e">
        <f ca="1">_xlfn.XLOOKUP(G941,统计表!D:D,统计表!M:M)</f>
        <v>#NAME?</v>
      </c>
      <c r="I941" s="2" t="s">
        <v>4755</v>
      </c>
      <c r="K941" s="2">
        <f>_xlfn.XLOOKUP(J941,统计表!D:D,统计表!P:P)</f>
        <v>0</v>
      </c>
      <c r="L941" s="2" t="s">
        <v>4756</v>
      </c>
      <c r="O941" s="2" t="s">
        <v>4760</v>
      </c>
      <c r="U941" s="2">
        <f>_xlfn.XLOOKUP(S941,统计表!D:D,统计表!V:V)</f>
        <v>0</v>
      </c>
      <c r="W941" s="2" t="str">
        <f t="shared" si="14"/>
        <v/>
      </c>
    </row>
    <row r="942" spans="1:23">
      <c r="A942" s="2" t="s">
        <v>4415</v>
      </c>
      <c r="B942" s="2" t="e">
        <f ca="1">_xlfn.XLOOKUP(A942,统计表!D:D,统计表!R:R)</f>
        <v>#NAME?</v>
      </c>
      <c r="C942" s="2" t="s">
        <v>4753</v>
      </c>
      <c r="E942" s="2">
        <f>_xlfn.XLOOKUP(D942,统计表!D:D,统计表!L:L)</f>
        <v>0</v>
      </c>
      <c r="F942" s="2" t="s">
        <v>4754</v>
      </c>
      <c r="H942" s="2" t="e">
        <f ca="1">_xlfn.XLOOKUP(G942,统计表!D:D,统计表!M:M)</f>
        <v>#NAME?</v>
      </c>
      <c r="I942" s="2" t="s">
        <v>4755</v>
      </c>
      <c r="K942" s="2">
        <f>_xlfn.XLOOKUP(J942,统计表!D:D,统计表!P:P)</f>
        <v>0</v>
      </c>
      <c r="L942" s="2" t="s">
        <v>4756</v>
      </c>
      <c r="O942" s="2" t="s">
        <v>4760</v>
      </c>
      <c r="U942" s="2">
        <f>_xlfn.XLOOKUP(S942,统计表!D:D,统计表!V:V)</f>
        <v>0</v>
      </c>
      <c r="W942" s="2" t="str">
        <f t="shared" si="14"/>
        <v/>
      </c>
    </row>
    <row r="943" spans="1:23">
      <c r="A943" s="2" t="s">
        <v>4415</v>
      </c>
      <c r="B943" s="2" t="e">
        <f ca="1">_xlfn.XLOOKUP(A943,统计表!D:D,统计表!R:R)</f>
        <v>#NAME?</v>
      </c>
      <c r="C943" s="2" t="s">
        <v>4753</v>
      </c>
      <c r="E943" s="2">
        <f>_xlfn.XLOOKUP(D943,统计表!D:D,统计表!L:L)</f>
        <v>0</v>
      </c>
      <c r="F943" s="2" t="s">
        <v>4754</v>
      </c>
      <c r="H943" s="2" t="e">
        <f ca="1">_xlfn.XLOOKUP(G943,统计表!D:D,统计表!M:M)</f>
        <v>#NAME?</v>
      </c>
      <c r="I943" s="2" t="s">
        <v>4755</v>
      </c>
      <c r="K943" s="2">
        <f>_xlfn.XLOOKUP(J943,统计表!D:D,统计表!P:P)</f>
        <v>0</v>
      </c>
      <c r="L943" s="2" t="s">
        <v>4756</v>
      </c>
      <c r="O943" s="2" t="s">
        <v>4760</v>
      </c>
      <c r="U943" s="2">
        <f>_xlfn.XLOOKUP(S943,统计表!D:D,统计表!V:V)</f>
        <v>0</v>
      </c>
      <c r="W943" s="2" t="str">
        <f t="shared" si="14"/>
        <v/>
      </c>
    </row>
    <row r="944" spans="1:23">
      <c r="A944" s="2" t="s">
        <v>4419</v>
      </c>
      <c r="B944" s="2" t="e">
        <f ca="1">_xlfn.XLOOKUP(A944,统计表!D:D,统计表!R:R)</f>
        <v>#NAME?</v>
      </c>
      <c r="C944" s="2" t="s">
        <v>4753</v>
      </c>
      <c r="E944" s="2">
        <f>_xlfn.XLOOKUP(D944,统计表!D:D,统计表!L:L)</f>
        <v>0</v>
      </c>
      <c r="F944" s="2" t="s">
        <v>4754</v>
      </c>
      <c r="H944" s="2" t="e">
        <f ca="1">_xlfn.XLOOKUP(G944,统计表!D:D,统计表!M:M)</f>
        <v>#NAME?</v>
      </c>
      <c r="I944" s="2" t="s">
        <v>4755</v>
      </c>
      <c r="K944" s="2">
        <f>_xlfn.XLOOKUP(J944,统计表!D:D,统计表!P:P)</f>
        <v>0</v>
      </c>
      <c r="L944" s="2" t="s">
        <v>4756</v>
      </c>
      <c r="O944" s="2" t="s">
        <v>4760</v>
      </c>
      <c r="U944" s="2">
        <f>_xlfn.XLOOKUP(S944,统计表!D:D,统计表!V:V)</f>
        <v>0</v>
      </c>
      <c r="W944" s="2" t="str">
        <f t="shared" si="14"/>
        <v/>
      </c>
    </row>
    <row r="945" spans="1:23">
      <c r="A945" s="2" t="s">
        <v>4427</v>
      </c>
      <c r="B945" s="2" t="e">
        <f ca="1">_xlfn.XLOOKUP(A945,统计表!D:D,统计表!R:R)</f>
        <v>#NAME?</v>
      </c>
      <c r="C945" s="2" t="s">
        <v>4753</v>
      </c>
      <c r="E945" s="2">
        <f>_xlfn.XLOOKUP(D945,统计表!D:D,统计表!L:L)</f>
        <v>0</v>
      </c>
      <c r="F945" s="2" t="s">
        <v>4754</v>
      </c>
      <c r="H945" s="2" t="e">
        <f ca="1">_xlfn.XLOOKUP(G945,统计表!D:D,统计表!M:M)</f>
        <v>#NAME?</v>
      </c>
      <c r="I945" s="2" t="s">
        <v>4755</v>
      </c>
      <c r="K945" s="2">
        <f>_xlfn.XLOOKUP(J945,统计表!D:D,统计表!P:P)</f>
        <v>0</v>
      </c>
      <c r="L945" s="2" t="s">
        <v>4756</v>
      </c>
      <c r="O945" s="2" t="s">
        <v>4760</v>
      </c>
      <c r="U945" s="2">
        <f>_xlfn.XLOOKUP(S945,统计表!D:D,统计表!V:V)</f>
        <v>0</v>
      </c>
      <c r="W945" s="2" t="str">
        <f t="shared" si="14"/>
        <v/>
      </c>
    </row>
    <row r="946" spans="1:23">
      <c r="A946" s="2" t="s">
        <v>4436</v>
      </c>
      <c r="B946" s="2" t="e">
        <f ca="1">_xlfn.XLOOKUP(A946,统计表!D:D,统计表!R:R)</f>
        <v>#NAME?</v>
      </c>
      <c r="C946" s="2" t="s">
        <v>4753</v>
      </c>
      <c r="E946" s="2">
        <f>_xlfn.XLOOKUP(D946,统计表!D:D,统计表!L:L)</f>
        <v>0</v>
      </c>
      <c r="F946" s="2" t="s">
        <v>4754</v>
      </c>
      <c r="H946" s="2" t="e">
        <f ca="1">_xlfn.XLOOKUP(G946,统计表!D:D,统计表!M:M)</f>
        <v>#NAME?</v>
      </c>
      <c r="I946" s="2" t="s">
        <v>4755</v>
      </c>
      <c r="K946" s="2">
        <f>_xlfn.XLOOKUP(J946,统计表!D:D,统计表!P:P)</f>
        <v>0</v>
      </c>
      <c r="L946" s="2" t="s">
        <v>4756</v>
      </c>
      <c r="O946" s="2" t="s">
        <v>4760</v>
      </c>
      <c r="U946" s="2">
        <f>_xlfn.XLOOKUP(S946,统计表!D:D,统计表!V:V)</f>
        <v>0</v>
      </c>
      <c r="W946" s="2" t="str">
        <f t="shared" si="14"/>
        <v/>
      </c>
    </row>
    <row r="947" spans="1:23">
      <c r="A947" s="2" t="s">
        <v>4436</v>
      </c>
      <c r="B947" s="2" t="e">
        <f ca="1">_xlfn.XLOOKUP(A947,统计表!D:D,统计表!R:R)</f>
        <v>#NAME?</v>
      </c>
      <c r="C947" s="2" t="s">
        <v>4753</v>
      </c>
      <c r="E947" s="2">
        <f>_xlfn.XLOOKUP(D947,统计表!D:D,统计表!L:L)</f>
        <v>0</v>
      </c>
      <c r="F947" s="2" t="s">
        <v>4754</v>
      </c>
      <c r="H947" s="2" t="e">
        <f ca="1">_xlfn.XLOOKUP(G947,统计表!D:D,统计表!M:M)</f>
        <v>#NAME?</v>
      </c>
      <c r="I947" s="2" t="s">
        <v>4755</v>
      </c>
      <c r="K947" s="2">
        <f>_xlfn.XLOOKUP(J947,统计表!D:D,统计表!P:P)</f>
        <v>0</v>
      </c>
      <c r="L947" s="2" t="s">
        <v>4756</v>
      </c>
      <c r="O947" s="2" t="s">
        <v>4760</v>
      </c>
      <c r="U947" s="2">
        <f>_xlfn.XLOOKUP(S947,统计表!D:D,统计表!V:V)</f>
        <v>0</v>
      </c>
      <c r="W947" s="2" t="str">
        <f t="shared" si="14"/>
        <v/>
      </c>
    </row>
    <row r="948" spans="1:23">
      <c r="A948" s="2" t="s">
        <v>4445</v>
      </c>
      <c r="B948" s="2" t="e">
        <f ca="1">_xlfn.XLOOKUP(A948,统计表!D:D,统计表!R:R)</f>
        <v>#NAME?</v>
      </c>
      <c r="C948" s="2" t="s">
        <v>4753</v>
      </c>
      <c r="E948" s="2">
        <f>_xlfn.XLOOKUP(D948,统计表!D:D,统计表!L:L)</f>
        <v>0</v>
      </c>
      <c r="F948" s="2" t="s">
        <v>4754</v>
      </c>
      <c r="H948" s="2" t="e">
        <f ca="1">_xlfn.XLOOKUP(G948,统计表!D:D,统计表!M:M)</f>
        <v>#NAME?</v>
      </c>
      <c r="I948" s="2" t="s">
        <v>4755</v>
      </c>
      <c r="K948" s="2">
        <f>_xlfn.XLOOKUP(J948,统计表!D:D,统计表!P:P)</f>
        <v>0</v>
      </c>
      <c r="L948" s="2" t="s">
        <v>4756</v>
      </c>
      <c r="O948" s="2" t="s">
        <v>4760</v>
      </c>
      <c r="U948" s="2">
        <f>_xlfn.XLOOKUP(S948,统计表!D:D,统计表!V:V)</f>
        <v>0</v>
      </c>
      <c r="W948" s="2" t="str">
        <f t="shared" si="14"/>
        <v/>
      </c>
    </row>
    <row r="949" spans="1:23">
      <c r="A949" s="2" t="s">
        <v>4449</v>
      </c>
      <c r="B949" s="2" t="e">
        <f ca="1">_xlfn.XLOOKUP(A949,统计表!D:D,统计表!R:R)</f>
        <v>#NAME?</v>
      </c>
      <c r="C949" s="2" t="s">
        <v>4753</v>
      </c>
      <c r="E949" s="2">
        <f>_xlfn.XLOOKUP(D949,统计表!D:D,统计表!L:L)</f>
        <v>0</v>
      </c>
      <c r="F949" s="2" t="s">
        <v>4754</v>
      </c>
      <c r="H949" s="2" t="e">
        <f ca="1">_xlfn.XLOOKUP(G949,统计表!D:D,统计表!M:M)</f>
        <v>#NAME?</v>
      </c>
      <c r="I949" s="2" t="s">
        <v>4755</v>
      </c>
      <c r="K949" s="2">
        <f>_xlfn.XLOOKUP(J949,统计表!D:D,统计表!P:P)</f>
        <v>0</v>
      </c>
      <c r="L949" s="2" t="s">
        <v>4756</v>
      </c>
      <c r="O949" s="2" t="s">
        <v>4760</v>
      </c>
      <c r="U949" s="2">
        <f>_xlfn.XLOOKUP(S949,统计表!D:D,统计表!V:V)</f>
        <v>0</v>
      </c>
      <c r="W949" s="2" t="str">
        <f t="shared" si="14"/>
        <v/>
      </c>
    </row>
    <row r="950" spans="1:23">
      <c r="A950" s="2" t="s">
        <v>4453</v>
      </c>
      <c r="B950" s="2" t="e">
        <f ca="1">_xlfn.XLOOKUP(A950,统计表!D:D,统计表!R:R)</f>
        <v>#NAME?</v>
      </c>
      <c r="C950" s="2" t="s">
        <v>4753</v>
      </c>
      <c r="E950" s="2">
        <f>_xlfn.XLOOKUP(D950,统计表!D:D,统计表!L:L)</f>
        <v>0</v>
      </c>
      <c r="F950" s="2" t="s">
        <v>4754</v>
      </c>
      <c r="H950" s="2" t="e">
        <f ca="1">_xlfn.XLOOKUP(G950,统计表!D:D,统计表!M:M)</f>
        <v>#NAME?</v>
      </c>
      <c r="I950" s="2" t="s">
        <v>4755</v>
      </c>
      <c r="K950" s="2">
        <f>_xlfn.XLOOKUP(J950,统计表!D:D,统计表!P:P)</f>
        <v>0</v>
      </c>
      <c r="L950" s="2" t="s">
        <v>4756</v>
      </c>
      <c r="O950" s="2" t="s">
        <v>4760</v>
      </c>
      <c r="U950" s="2">
        <f>_xlfn.XLOOKUP(S950,统计表!D:D,统计表!V:V)</f>
        <v>0</v>
      </c>
      <c r="W950" s="2" t="str">
        <f t="shared" si="14"/>
        <v/>
      </c>
    </row>
    <row r="951" spans="1:23">
      <c r="A951" s="2" t="s">
        <v>4453</v>
      </c>
      <c r="B951" s="2" t="e">
        <f ca="1">_xlfn.XLOOKUP(A951,统计表!D:D,统计表!R:R)</f>
        <v>#NAME?</v>
      </c>
      <c r="C951" s="2" t="s">
        <v>4753</v>
      </c>
      <c r="E951" s="2">
        <f>_xlfn.XLOOKUP(D951,统计表!D:D,统计表!L:L)</f>
        <v>0</v>
      </c>
      <c r="F951" s="2" t="s">
        <v>4754</v>
      </c>
      <c r="H951" s="2" t="e">
        <f ca="1">_xlfn.XLOOKUP(G951,统计表!D:D,统计表!M:M)</f>
        <v>#NAME?</v>
      </c>
      <c r="I951" s="2" t="s">
        <v>4755</v>
      </c>
      <c r="K951" s="2">
        <f>_xlfn.XLOOKUP(J951,统计表!D:D,统计表!P:P)</f>
        <v>0</v>
      </c>
      <c r="L951" s="2" t="s">
        <v>4756</v>
      </c>
      <c r="O951" s="2" t="s">
        <v>4760</v>
      </c>
      <c r="U951" s="2">
        <f>_xlfn.XLOOKUP(S951,统计表!D:D,统计表!V:V)</f>
        <v>0</v>
      </c>
      <c r="W951" s="2" t="str">
        <f t="shared" si="14"/>
        <v/>
      </c>
    </row>
    <row r="952" spans="1:23">
      <c r="A952" s="2" t="s">
        <v>4457</v>
      </c>
      <c r="B952" s="2" t="e">
        <f ca="1">_xlfn.XLOOKUP(A952,统计表!D:D,统计表!R:R)</f>
        <v>#NAME?</v>
      </c>
      <c r="C952" s="2" t="s">
        <v>4753</v>
      </c>
      <c r="E952" s="2">
        <f>_xlfn.XLOOKUP(D952,统计表!D:D,统计表!L:L)</f>
        <v>0</v>
      </c>
      <c r="F952" s="2" t="s">
        <v>4754</v>
      </c>
      <c r="H952" s="2" t="e">
        <f ca="1">_xlfn.XLOOKUP(G952,统计表!D:D,统计表!M:M)</f>
        <v>#NAME?</v>
      </c>
      <c r="I952" s="2" t="s">
        <v>4755</v>
      </c>
      <c r="K952" s="2">
        <f>_xlfn.XLOOKUP(J952,统计表!D:D,统计表!P:P)</f>
        <v>0</v>
      </c>
      <c r="L952" s="2" t="s">
        <v>4756</v>
      </c>
      <c r="O952" s="2" t="s">
        <v>4760</v>
      </c>
      <c r="U952" s="2">
        <f>_xlfn.XLOOKUP(S952,统计表!D:D,统计表!V:V)</f>
        <v>0</v>
      </c>
      <c r="W952" s="2" t="str">
        <f t="shared" si="14"/>
        <v/>
      </c>
    </row>
    <row r="953" spans="1:23">
      <c r="A953" s="2" t="s">
        <v>4457</v>
      </c>
      <c r="B953" s="2" t="e">
        <f ca="1">_xlfn.XLOOKUP(A953,统计表!D:D,统计表!R:R)</f>
        <v>#NAME?</v>
      </c>
      <c r="C953" s="2" t="s">
        <v>4753</v>
      </c>
      <c r="E953" s="2">
        <f>_xlfn.XLOOKUP(D953,统计表!D:D,统计表!L:L)</f>
        <v>0</v>
      </c>
      <c r="F953" s="2" t="s">
        <v>4754</v>
      </c>
      <c r="H953" s="2" t="e">
        <f ca="1">_xlfn.XLOOKUP(G953,统计表!D:D,统计表!M:M)</f>
        <v>#NAME?</v>
      </c>
      <c r="I953" s="2" t="s">
        <v>4755</v>
      </c>
      <c r="K953" s="2">
        <f>_xlfn.XLOOKUP(J953,统计表!D:D,统计表!P:P)</f>
        <v>0</v>
      </c>
      <c r="L953" s="2" t="s">
        <v>4756</v>
      </c>
      <c r="O953" s="2" t="s">
        <v>4760</v>
      </c>
      <c r="U953" s="2">
        <f>_xlfn.XLOOKUP(S953,统计表!D:D,统计表!V:V)</f>
        <v>0</v>
      </c>
      <c r="W953" s="2" t="str">
        <f t="shared" si="14"/>
        <v/>
      </c>
    </row>
    <row r="954" spans="1:23">
      <c r="A954" s="2" t="s">
        <v>4465</v>
      </c>
      <c r="B954" s="2" t="e">
        <f ca="1">_xlfn.XLOOKUP(A954,统计表!D:D,统计表!R:R)</f>
        <v>#NAME?</v>
      </c>
      <c r="C954" s="2" t="s">
        <v>4753</v>
      </c>
      <c r="E954" s="2">
        <f>_xlfn.XLOOKUP(D954,统计表!D:D,统计表!L:L)</f>
        <v>0</v>
      </c>
      <c r="F954" s="2" t="s">
        <v>4754</v>
      </c>
      <c r="H954" s="2" t="e">
        <f ca="1">_xlfn.XLOOKUP(G954,统计表!D:D,统计表!M:M)</f>
        <v>#NAME?</v>
      </c>
      <c r="I954" s="2" t="s">
        <v>4755</v>
      </c>
      <c r="K954" s="2">
        <f>_xlfn.XLOOKUP(J954,统计表!D:D,统计表!P:P)</f>
        <v>0</v>
      </c>
      <c r="L954" s="2" t="s">
        <v>4756</v>
      </c>
      <c r="O954" s="2" t="s">
        <v>4760</v>
      </c>
      <c r="U954" s="2">
        <f>_xlfn.XLOOKUP(S954,统计表!D:D,统计表!V:V)</f>
        <v>0</v>
      </c>
      <c r="W954" s="2" t="str">
        <f t="shared" si="14"/>
        <v/>
      </c>
    </row>
    <row r="955" spans="1:23">
      <c r="A955" s="2" t="s">
        <v>4465</v>
      </c>
      <c r="B955" s="2" t="e">
        <f ca="1">_xlfn.XLOOKUP(A955,统计表!D:D,统计表!R:R)</f>
        <v>#NAME?</v>
      </c>
      <c r="C955" s="2" t="s">
        <v>4753</v>
      </c>
      <c r="E955" s="2">
        <f>_xlfn.XLOOKUP(D955,统计表!D:D,统计表!L:L)</f>
        <v>0</v>
      </c>
      <c r="F955" s="2" t="s">
        <v>4754</v>
      </c>
      <c r="H955" s="2" t="e">
        <f ca="1">_xlfn.XLOOKUP(G955,统计表!D:D,统计表!M:M)</f>
        <v>#NAME?</v>
      </c>
      <c r="I955" s="2" t="s">
        <v>4755</v>
      </c>
      <c r="K955" s="2">
        <f>_xlfn.XLOOKUP(J955,统计表!D:D,统计表!P:P)</f>
        <v>0</v>
      </c>
      <c r="L955" s="2" t="s">
        <v>4756</v>
      </c>
      <c r="O955" s="2" t="s">
        <v>4760</v>
      </c>
      <c r="U955" s="2">
        <f>_xlfn.XLOOKUP(S955,统计表!D:D,统计表!V:V)</f>
        <v>0</v>
      </c>
      <c r="W955" s="2" t="str">
        <f t="shared" si="14"/>
        <v/>
      </c>
    </row>
    <row r="956" spans="1:23">
      <c r="A956" s="2" t="s">
        <v>4469</v>
      </c>
      <c r="B956" s="2" t="e">
        <f ca="1">_xlfn.XLOOKUP(A956,统计表!D:D,统计表!R:R)</f>
        <v>#NAME?</v>
      </c>
      <c r="C956" s="2" t="s">
        <v>4753</v>
      </c>
      <c r="E956" s="2">
        <f>_xlfn.XLOOKUP(D956,统计表!D:D,统计表!L:L)</f>
        <v>0</v>
      </c>
      <c r="F956" s="2" t="s">
        <v>4754</v>
      </c>
      <c r="H956" s="2" t="e">
        <f ca="1">_xlfn.XLOOKUP(G956,统计表!D:D,统计表!M:M)</f>
        <v>#NAME?</v>
      </c>
      <c r="I956" s="2" t="s">
        <v>4755</v>
      </c>
      <c r="K956" s="2">
        <f>_xlfn.XLOOKUP(J956,统计表!D:D,统计表!P:P)</f>
        <v>0</v>
      </c>
      <c r="L956" s="2" t="s">
        <v>4756</v>
      </c>
      <c r="O956" s="2" t="s">
        <v>4760</v>
      </c>
      <c r="U956" s="2">
        <f>_xlfn.XLOOKUP(S956,统计表!D:D,统计表!V:V)</f>
        <v>0</v>
      </c>
      <c r="W956" s="2" t="str">
        <f t="shared" si="14"/>
        <v/>
      </c>
    </row>
    <row r="957" spans="1:23">
      <c r="A957" s="2" t="s">
        <v>4474</v>
      </c>
      <c r="B957" s="2" t="e">
        <f ca="1">_xlfn.XLOOKUP(A957,统计表!D:D,统计表!R:R)</f>
        <v>#NAME?</v>
      </c>
      <c r="C957" s="2" t="s">
        <v>4753</v>
      </c>
      <c r="E957" s="2">
        <f>_xlfn.XLOOKUP(D957,统计表!D:D,统计表!L:L)</f>
        <v>0</v>
      </c>
      <c r="F957" s="2" t="s">
        <v>4754</v>
      </c>
      <c r="H957" s="2" t="e">
        <f ca="1">_xlfn.XLOOKUP(G957,统计表!D:D,统计表!M:M)</f>
        <v>#NAME?</v>
      </c>
      <c r="I957" s="2" t="s">
        <v>4755</v>
      </c>
      <c r="K957" s="2">
        <f>_xlfn.XLOOKUP(J957,统计表!D:D,统计表!P:P)</f>
        <v>0</v>
      </c>
      <c r="L957" s="2" t="s">
        <v>4756</v>
      </c>
      <c r="O957" s="2" t="s">
        <v>4760</v>
      </c>
      <c r="U957" s="2">
        <f>_xlfn.XLOOKUP(S957,统计表!D:D,统计表!V:V)</f>
        <v>0</v>
      </c>
      <c r="W957" s="2" t="str">
        <f t="shared" si="14"/>
        <v/>
      </c>
    </row>
    <row r="958" spans="1:23">
      <c r="A958" s="2" t="s">
        <v>4478</v>
      </c>
      <c r="B958" s="2" t="e">
        <f ca="1">_xlfn.XLOOKUP(A958,统计表!D:D,统计表!R:R)</f>
        <v>#NAME?</v>
      </c>
      <c r="C958" s="2" t="s">
        <v>4753</v>
      </c>
      <c r="E958" s="2">
        <f>_xlfn.XLOOKUP(D958,统计表!D:D,统计表!L:L)</f>
        <v>0</v>
      </c>
      <c r="F958" s="2" t="s">
        <v>4754</v>
      </c>
      <c r="H958" s="2" t="e">
        <f ca="1">_xlfn.XLOOKUP(G958,统计表!D:D,统计表!M:M)</f>
        <v>#NAME?</v>
      </c>
      <c r="I958" s="2" t="s">
        <v>4755</v>
      </c>
      <c r="K958" s="2">
        <f>_xlfn.XLOOKUP(J958,统计表!D:D,统计表!P:P)</f>
        <v>0</v>
      </c>
      <c r="L958" s="2" t="s">
        <v>4756</v>
      </c>
      <c r="O958" s="2" t="s">
        <v>4760</v>
      </c>
      <c r="U958" s="2">
        <f>_xlfn.XLOOKUP(S958,统计表!D:D,统计表!V:V)</f>
        <v>0</v>
      </c>
      <c r="W958" s="2" t="str">
        <f t="shared" si="14"/>
        <v/>
      </c>
    </row>
    <row r="959" spans="1:23">
      <c r="A959" s="2" t="s">
        <v>4482</v>
      </c>
      <c r="B959" s="2" t="e">
        <f ca="1">_xlfn.XLOOKUP(A959,统计表!D:D,统计表!R:R)</f>
        <v>#NAME?</v>
      </c>
      <c r="C959" s="2" t="s">
        <v>4753</v>
      </c>
      <c r="E959" s="2">
        <f>_xlfn.XLOOKUP(D959,统计表!D:D,统计表!L:L)</f>
        <v>0</v>
      </c>
      <c r="F959" s="2" t="s">
        <v>4754</v>
      </c>
      <c r="H959" s="2" t="e">
        <f ca="1">_xlfn.XLOOKUP(G959,统计表!D:D,统计表!M:M)</f>
        <v>#NAME?</v>
      </c>
      <c r="I959" s="2" t="s">
        <v>4755</v>
      </c>
      <c r="K959" s="2">
        <f>_xlfn.XLOOKUP(J959,统计表!D:D,统计表!P:P)</f>
        <v>0</v>
      </c>
      <c r="L959" s="2" t="s">
        <v>4756</v>
      </c>
      <c r="O959" s="2" t="s">
        <v>4760</v>
      </c>
      <c r="U959" s="2">
        <f>_xlfn.XLOOKUP(S959,统计表!D:D,统计表!V:V)</f>
        <v>0</v>
      </c>
      <c r="W959" s="2" t="str">
        <f t="shared" si="14"/>
        <v/>
      </c>
    </row>
    <row r="960" spans="1:23">
      <c r="A960" s="2" t="s">
        <v>4486</v>
      </c>
      <c r="B960" s="2" t="e">
        <f ca="1">_xlfn.XLOOKUP(A960,统计表!D:D,统计表!R:R)</f>
        <v>#NAME?</v>
      </c>
      <c r="C960" s="2" t="s">
        <v>4753</v>
      </c>
      <c r="E960" s="2">
        <f>_xlfn.XLOOKUP(D960,统计表!D:D,统计表!L:L)</f>
        <v>0</v>
      </c>
      <c r="F960" s="2" t="s">
        <v>4754</v>
      </c>
      <c r="H960" s="2" t="e">
        <f ca="1">_xlfn.XLOOKUP(G960,统计表!D:D,统计表!M:M)</f>
        <v>#NAME?</v>
      </c>
      <c r="I960" s="2" t="s">
        <v>4755</v>
      </c>
      <c r="K960" s="2">
        <f>_xlfn.XLOOKUP(J960,统计表!D:D,统计表!P:P)</f>
        <v>0</v>
      </c>
      <c r="L960" s="2" t="s">
        <v>4756</v>
      </c>
      <c r="O960" s="2" t="s">
        <v>4760</v>
      </c>
      <c r="U960" s="2">
        <f>_xlfn.XLOOKUP(S960,统计表!D:D,统计表!V:V)</f>
        <v>0</v>
      </c>
      <c r="W960" s="2" t="str">
        <f t="shared" si="14"/>
        <v/>
      </c>
    </row>
    <row r="961" spans="1:23">
      <c r="A961" s="2" t="s">
        <v>4486</v>
      </c>
      <c r="B961" s="2" t="e">
        <f ca="1">_xlfn.XLOOKUP(A961,统计表!D:D,统计表!R:R)</f>
        <v>#NAME?</v>
      </c>
      <c r="C961" s="2" t="s">
        <v>4753</v>
      </c>
      <c r="E961" s="2">
        <f>_xlfn.XLOOKUP(D961,统计表!D:D,统计表!L:L)</f>
        <v>0</v>
      </c>
      <c r="F961" s="2" t="s">
        <v>4754</v>
      </c>
      <c r="H961" s="2" t="e">
        <f ca="1">_xlfn.XLOOKUP(G961,统计表!D:D,统计表!M:M)</f>
        <v>#NAME?</v>
      </c>
      <c r="I961" s="2" t="s">
        <v>4755</v>
      </c>
      <c r="K961" s="2">
        <f>_xlfn.XLOOKUP(J961,统计表!D:D,统计表!P:P)</f>
        <v>0</v>
      </c>
      <c r="L961" s="2" t="s">
        <v>4756</v>
      </c>
      <c r="O961" s="2" t="s">
        <v>4760</v>
      </c>
      <c r="U961" s="2">
        <f>_xlfn.XLOOKUP(S961,统计表!D:D,统计表!V:V)</f>
        <v>0</v>
      </c>
      <c r="W961" s="2" t="str">
        <f t="shared" si="14"/>
        <v/>
      </c>
    </row>
    <row r="962" spans="1:23">
      <c r="A962" s="2" t="s">
        <v>4490</v>
      </c>
      <c r="B962" s="2" t="e">
        <f ca="1">_xlfn.XLOOKUP(A962,统计表!D:D,统计表!R:R)</f>
        <v>#NAME?</v>
      </c>
      <c r="C962" s="2" t="s">
        <v>4753</v>
      </c>
      <c r="E962" s="2">
        <f>_xlfn.XLOOKUP(D962,统计表!D:D,统计表!L:L)</f>
        <v>0</v>
      </c>
      <c r="F962" s="2" t="s">
        <v>4754</v>
      </c>
      <c r="H962" s="2" t="e">
        <f ca="1">_xlfn.XLOOKUP(G962,统计表!D:D,统计表!M:M)</f>
        <v>#NAME?</v>
      </c>
      <c r="I962" s="2" t="s">
        <v>4755</v>
      </c>
      <c r="K962" s="2">
        <f>_xlfn.XLOOKUP(J962,统计表!D:D,统计表!P:P)</f>
        <v>0</v>
      </c>
      <c r="L962" s="2" t="s">
        <v>4756</v>
      </c>
      <c r="O962" s="2" t="s">
        <v>4760</v>
      </c>
      <c r="U962" s="2">
        <f>_xlfn.XLOOKUP(S962,统计表!D:D,统计表!V:V)</f>
        <v>0</v>
      </c>
      <c r="W962" s="2" t="str">
        <f t="shared" si="14"/>
        <v/>
      </c>
    </row>
    <row r="963" spans="1:23">
      <c r="A963" s="2" t="s">
        <v>4490</v>
      </c>
      <c r="B963" s="2" t="e">
        <f ca="1">_xlfn.XLOOKUP(A963,统计表!D:D,统计表!R:R)</f>
        <v>#NAME?</v>
      </c>
      <c r="C963" s="2" t="s">
        <v>4753</v>
      </c>
      <c r="E963" s="2">
        <f>_xlfn.XLOOKUP(D963,统计表!D:D,统计表!L:L)</f>
        <v>0</v>
      </c>
      <c r="F963" s="2" t="s">
        <v>4754</v>
      </c>
      <c r="H963" s="2" t="e">
        <f ca="1">_xlfn.XLOOKUP(G963,统计表!D:D,统计表!M:M)</f>
        <v>#NAME?</v>
      </c>
      <c r="I963" s="2" t="s">
        <v>4755</v>
      </c>
      <c r="K963" s="2">
        <f>_xlfn.XLOOKUP(J963,统计表!D:D,统计表!P:P)</f>
        <v>0</v>
      </c>
      <c r="L963" s="2" t="s">
        <v>4756</v>
      </c>
      <c r="O963" s="2" t="s">
        <v>4760</v>
      </c>
      <c r="U963" s="2">
        <f>_xlfn.XLOOKUP(S963,统计表!D:D,统计表!V:V)</f>
        <v>0</v>
      </c>
      <c r="W963" s="2" t="str">
        <f t="shared" ref="W963:W1026" si="15">V963&amp;T963</f>
        <v/>
      </c>
    </row>
    <row r="964" spans="1:23">
      <c r="A964" s="2" t="s">
        <v>4494</v>
      </c>
      <c r="B964" s="2" t="e">
        <f ca="1">_xlfn.XLOOKUP(A964,统计表!D:D,统计表!R:R)</f>
        <v>#NAME?</v>
      </c>
      <c r="C964" s="2" t="s">
        <v>4753</v>
      </c>
      <c r="E964" s="2">
        <f>_xlfn.XLOOKUP(D964,统计表!D:D,统计表!L:L)</f>
        <v>0</v>
      </c>
      <c r="F964" s="2" t="s">
        <v>4754</v>
      </c>
      <c r="H964" s="2" t="e">
        <f ca="1">_xlfn.XLOOKUP(G964,统计表!D:D,统计表!M:M)</f>
        <v>#NAME?</v>
      </c>
      <c r="I964" s="2" t="s">
        <v>4755</v>
      </c>
      <c r="K964" s="2">
        <f>_xlfn.XLOOKUP(J964,统计表!D:D,统计表!P:P)</f>
        <v>0</v>
      </c>
      <c r="L964" s="2" t="s">
        <v>4756</v>
      </c>
      <c r="O964" s="2" t="s">
        <v>4760</v>
      </c>
      <c r="U964" s="2">
        <f>_xlfn.XLOOKUP(S964,统计表!D:D,统计表!V:V)</f>
        <v>0</v>
      </c>
      <c r="W964" s="2" t="str">
        <f t="shared" si="15"/>
        <v/>
      </c>
    </row>
    <row r="965" spans="1:23">
      <c r="A965" s="2" t="s">
        <v>4494</v>
      </c>
      <c r="B965" s="2" t="e">
        <f ca="1">_xlfn.XLOOKUP(A965,统计表!D:D,统计表!R:R)</f>
        <v>#NAME?</v>
      </c>
      <c r="C965" s="2" t="s">
        <v>4753</v>
      </c>
      <c r="E965" s="2">
        <f>_xlfn.XLOOKUP(D965,统计表!D:D,统计表!L:L)</f>
        <v>0</v>
      </c>
      <c r="F965" s="2" t="s">
        <v>4754</v>
      </c>
      <c r="H965" s="2" t="e">
        <f ca="1">_xlfn.XLOOKUP(G965,统计表!D:D,统计表!M:M)</f>
        <v>#NAME?</v>
      </c>
      <c r="I965" s="2" t="s">
        <v>4755</v>
      </c>
      <c r="K965" s="2">
        <f>_xlfn.XLOOKUP(J965,统计表!D:D,统计表!P:P)</f>
        <v>0</v>
      </c>
      <c r="L965" s="2" t="s">
        <v>4756</v>
      </c>
      <c r="O965" s="2" t="s">
        <v>4760</v>
      </c>
      <c r="U965" s="2">
        <f>_xlfn.XLOOKUP(S965,统计表!D:D,统计表!V:V)</f>
        <v>0</v>
      </c>
      <c r="W965" s="2" t="str">
        <f t="shared" si="15"/>
        <v/>
      </c>
    </row>
    <row r="966" spans="1:23">
      <c r="A966" s="2" t="s">
        <v>4499</v>
      </c>
      <c r="B966" s="2" t="e">
        <f ca="1">_xlfn.XLOOKUP(A966,统计表!D:D,统计表!R:R)</f>
        <v>#NAME?</v>
      </c>
      <c r="C966" s="2" t="s">
        <v>4753</v>
      </c>
      <c r="E966" s="2">
        <f>_xlfn.XLOOKUP(D966,统计表!D:D,统计表!L:L)</f>
        <v>0</v>
      </c>
      <c r="F966" s="2" t="s">
        <v>4754</v>
      </c>
      <c r="H966" s="2" t="e">
        <f ca="1">_xlfn.XLOOKUP(G966,统计表!D:D,统计表!M:M)</f>
        <v>#NAME?</v>
      </c>
      <c r="I966" s="2" t="s">
        <v>4755</v>
      </c>
      <c r="K966" s="2">
        <f>_xlfn.XLOOKUP(J966,统计表!D:D,统计表!P:P)</f>
        <v>0</v>
      </c>
      <c r="L966" s="2" t="s">
        <v>4756</v>
      </c>
      <c r="O966" s="2" t="s">
        <v>4760</v>
      </c>
      <c r="U966" s="2">
        <f>_xlfn.XLOOKUP(S966,统计表!D:D,统计表!V:V)</f>
        <v>0</v>
      </c>
      <c r="W966" s="2" t="str">
        <f t="shared" si="15"/>
        <v/>
      </c>
    </row>
    <row r="967" spans="1:23">
      <c r="A967" s="2" t="s">
        <v>4499</v>
      </c>
      <c r="B967" s="2" t="e">
        <f ca="1">_xlfn.XLOOKUP(A967,统计表!D:D,统计表!R:R)</f>
        <v>#NAME?</v>
      </c>
      <c r="C967" s="2" t="s">
        <v>4753</v>
      </c>
      <c r="E967" s="2">
        <f>_xlfn.XLOOKUP(D967,统计表!D:D,统计表!L:L)</f>
        <v>0</v>
      </c>
      <c r="F967" s="2" t="s">
        <v>4754</v>
      </c>
      <c r="H967" s="2" t="e">
        <f ca="1">_xlfn.XLOOKUP(G967,统计表!D:D,统计表!M:M)</f>
        <v>#NAME?</v>
      </c>
      <c r="I967" s="2" t="s">
        <v>4755</v>
      </c>
      <c r="K967" s="2">
        <f>_xlfn.XLOOKUP(J967,统计表!D:D,统计表!P:P)</f>
        <v>0</v>
      </c>
      <c r="L967" s="2" t="s">
        <v>4756</v>
      </c>
      <c r="O967" s="2" t="s">
        <v>4760</v>
      </c>
      <c r="U967" s="2">
        <f>_xlfn.XLOOKUP(S967,统计表!D:D,统计表!V:V)</f>
        <v>0</v>
      </c>
      <c r="W967" s="2" t="str">
        <f t="shared" si="15"/>
        <v/>
      </c>
    </row>
    <row r="968" spans="1:23">
      <c r="A968" s="2" t="s">
        <v>4507</v>
      </c>
      <c r="B968" s="2" t="e">
        <f ca="1">_xlfn.XLOOKUP(A968,统计表!D:D,统计表!R:R)</f>
        <v>#NAME?</v>
      </c>
      <c r="C968" s="2" t="s">
        <v>4753</v>
      </c>
      <c r="E968" s="2">
        <f>_xlfn.XLOOKUP(D968,统计表!D:D,统计表!L:L)</f>
        <v>0</v>
      </c>
      <c r="F968" s="2" t="s">
        <v>4754</v>
      </c>
      <c r="H968" s="2" t="e">
        <f ca="1">_xlfn.XLOOKUP(G968,统计表!D:D,统计表!M:M)</f>
        <v>#NAME?</v>
      </c>
      <c r="I968" s="2" t="s">
        <v>4755</v>
      </c>
      <c r="K968" s="2">
        <f>_xlfn.XLOOKUP(J968,统计表!D:D,统计表!P:P)</f>
        <v>0</v>
      </c>
      <c r="L968" s="2" t="s">
        <v>4756</v>
      </c>
      <c r="O968" s="2" t="s">
        <v>4760</v>
      </c>
      <c r="U968" s="2">
        <f>_xlfn.XLOOKUP(S968,统计表!D:D,统计表!V:V)</f>
        <v>0</v>
      </c>
      <c r="W968" s="2" t="str">
        <f t="shared" si="15"/>
        <v/>
      </c>
    </row>
    <row r="969" spans="1:23">
      <c r="A969" s="2" t="s">
        <v>4507</v>
      </c>
      <c r="B969" s="2" t="e">
        <f ca="1">_xlfn.XLOOKUP(A969,统计表!D:D,统计表!R:R)</f>
        <v>#NAME?</v>
      </c>
      <c r="C969" s="2" t="s">
        <v>4753</v>
      </c>
      <c r="E969" s="2">
        <f>_xlfn.XLOOKUP(D969,统计表!D:D,统计表!L:L)</f>
        <v>0</v>
      </c>
      <c r="F969" s="2" t="s">
        <v>4754</v>
      </c>
      <c r="H969" s="2" t="e">
        <f ca="1">_xlfn.XLOOKUP(G969,统计表!D:D,统计表!M:M)</f>
        <v>#NAME?</v>
      </c>
      <c r="I969" s="2" t="s">
        <v>4755</v>
      </c>
      <c r="K969" s="2">
        <f>_xlfn.XLOOKUP(J969,统计表!D:D,统计表!P:P)</f>
        <v>0</v>
      </c>
      <c r="L969" s="2" t="s">
        <v>4756</v>
      </c>
      <c r="O969" s="2" t="s">
        <v>4760</v>
      </c>
      <c r="U969" s="2">
        <f>_xlfn.XLOOKUP(S969,统计表!D:D,统计表!V:V)</f>
        <v>0</v>
      </c>
      <c r="W969" s="2" t="str">
        <f t="shared" si="15"/>
        <v/>
      </c>
    </row>
    <row r="970" spans="1:23">
      <c r="A970" s="2" t="s">
        <v>4511</v>
      </c>
      <c r="B970" s="2" t="e">
        <f ca="1">_xlfn.XLOOKUP(A970,统计表!D:D,统计表!R:R)</f>
        <v>#NAME?</v>
      </c>
      <c r="C970" s="2" t="s">
        <v>4753</v>
      </c>
      <c r="E970" s="2">
        <f>_xlfn.XLOOKUP(D970,统计表!D:D,统计表!L:L)</f>
        <v>0</v>
      </c>
      <c r="F970" s="2" t="s">
        <v>4754</v>
      </c>
      <c r="H970" s="2" t="e">
        <f ca="1">_xlfn.XLOOKUP(G970,统计表!D:D,统计表!M:M)</f>
        <v>#NAME?</v>
      </c>
      <c r="I970" s="2" t="s">
        <v>4755</v>
      </c>
      <c r="K970" s="2">
        <f>_xlfn.XLOOKUP(J970,统计表!D:D,统计表!P:P)</f>
        <v>0</v>
      </c>
      <c r="L970" s="2" t="s">
        <v>4756</v>
      </c>
      <c r="O970" s="2" t="s">
        <v>4760</v>
      </c>
      <c r="U970" s="2">
        <f>_xlfn.XLOOKUP(S970,统计表!D:D,统计表!V:V)</f>
        <v>0</v>
      </c>
      <c r="W970" s="2" t="str">
        <f t="shared" si="15"/>
        <v/>
      </c>
    </row>
    <row r="971" spans="1:23">
      <c r="A971" s="2" t="s">
        <v>4515</v>
      </c>
      <c r="B971" s="2" t="e">
        <f ca="1">_xlfn.XLOOKUP(A971,统计表!D:D,统计表!R:R)</f>
        <v>#NAME?</v>
      </c>
      <c r="C971" s="2" t="s">
        <v>4753</v>
      </c>
      <c r="E971" s="2">
        <f>_xlfn.XLOOKUP(D971,统计表!D:D,统计表!L:L)</f>
        <v>0</v>
      </c>
      <c r="F971" s="2" t="s">
        <v>4754</v>
      </c>
      <c r="H971" s="2" t="e">
        <f ca="1">_xlfn.XLOOKUP(G971,统计表!D:D,统计表!M:M)</f>
        <v>#NAME?</v>
      </c>
      <c r="I971" s="2" t="s">
        <v>4755</v>
      </c>
      <c r="K971" s="2">
        <f>_xlfn.XLOOKUP(J971,统计表!D:D,统计表!P:P)</f>
        <v>0</v>
      </c>
      <c r="L971" s="2" t="s">
        <v>4756</v>
      </c>
      <c r="O971" s="2" t="s">
        <v>4760</v>
      </c>
      <c r="U971" s="2">
        <f>_xlfn.XLOOKUP(S971,统计表!D:D,统计表!V:V)</f>
        <v>0</v>
      </c>
      <c r="W971" s="2" t="str">
        <f t="shared" si="15"/>
        <v/>
      </c>
    </row>
    <row r="972" spans="1:23">
      <c r="A972" s="2" t="s">
        <v>4518</v>
      </c>
      <c r="B972" s="2" t="e">
        <f ca="1">_xlfn.XLOOKUP(A972,统计表!D:D,统计表!R:R)</f>
        <v>#NAME?</v>
      </c>
      <c r="C972" s="2" t="s">
        <v>4753</v>
      </c>
      <c r="E972" s="2">
        <f>_xlfn.XLOOKUP(D972,统计表!D:D,统计表!L:L)</f>
        <v>0</v>
      </c>
      <c r="F972" s="2" t="s">
        <v>4754</v>
      </c>
      <c r="H972" s="2" t="e">
        <f ca="1">_xlfn.XLOOKUP(G972,统计表!D:D,统计表!M:M)</f>
        <v>#NAME?</v>
      </c>
      <c r="I972" s="2" t="s">
        <v>4755</v>
      </c>
      <c r="K972" s="2">
        <f>_xlfn.XLOOKUP(J972,统计表!D:D,统计表!P:P)</f>
        <v>0</v>
      </c>
      <c r="L972" s="2" t="s">
        <v>4756</v>
      </c>
      <c r="O972" s="2" t="s">
        <v>4760</v>
      </c>
      <c r="U972" s="2">
        <f>_xlfn.XLOOKUP(S972,统计表!D:D,统计表!V:V)</f>
        <v>0</v>
      </c>
      <c r="W972" s="2" t="str">
        <f t="shared" si="15"/>
        <v/>
      </c>
    </row>
    <row r="973" spans="1:23">
      <c r="A973" s="2" t="s">
        <v>4522</v>
      </c>
      <c r="B973" s="2" t="e">
        <f ca="1">_xlfn.XLOOKUP(A973,统计表!D:D,统计表!R:R)</f>
        <v>#NAME?</v>
      </c>
      <c r="C973" s="2" t="s">
        <v>4753</v>
      </c>
      <c r="E973" s="2">
        <f>_xlfn.XLOOKUP(D973,统计表!D:D,统计表!L:L)</f>
        <v>0</v>
      </c>
      <c r="F973" s="2" t="s">
        <v>4754</v>
      </c>
      <c r="H973" s="2" t="e">
        <f ca="1">_xlfn.XLOOKUP(G973,统计表!D:D,统计表!M:M)</f>
        <v>#NAME?</v>
      </c>
      <c r="I973" s="2" t="s">
        <v>4755</v>
      </c>
      <c r="K973" s="2">
        <f>_xlfn.XLOOKUP(J973,统计表!D:D,统计表!P:P)</f>
        <v>0</v>
      </c>
      <c r="L973" s="2" t="s">
        <v>4756</v>
      </c>
      <c r="O973" s="2" t="s">
        <v>4760</v>
      </c>
      <c r="U973" s="2">
        <f>_xlfn.XLOOKUP(S973,统计表!D:D,统计表!V:V)</f>
        <v>0</v>
      </c>
      <c r="W973" s="2" t="str">
        <f t="shared" si="15"/>
        <v/>
      </c>
    </row>
    <row r="974" spans="1:23">
      <c r="A974" s="2" t="s">
        <v>4526</v>
      </c>
      <c r="B974" s="2" t="e">
        <f ca="1">_xlfn.XLOOKUP(A974,统计表!D:D,统计表!R:R)</f>
        <v>#NAME?</v>
      </c>
      <c r="C974" s="2" t="s">
        <v>4753</v>
      </c>
      <c r="E974" s="2">
        <f>_xlfn.XLOOKUP(D974,统计表!D:D,统计表!L:L)</f>
        <v>0</v>
      </c>
      <c r="F974" s="2" t="s">
        <v>4754</v>
      </c>
      <c r="H974" s="2" t="e">
        <f ca="1">_xlfn.XLOOKUP(G974,统计表!D:D,统计表!M:M)</f>
        <v>#NAME?</v>
      </c>
      <c r="I974" s="2" t="s">
        <v>4755</v>
      </c>
      <c r="K974" s="2">
        <f>_xlfn.XLOOKUP(J974,统计表!D:D,统计表!P:P)</f>
        <v>0</v>
      </c>
      <c r="L974" s="2" t="s">
        <v>4756</v>
      </c>
      <c r="O974" s="2" t="s">
        <v>4760</v>
      </c>
      <c r="U974" s="2">
        <f>_xlfn.XLOOKUP(S974,统计表!D:D,统计表!V:V)</f>
        <v>0</v>
      </c>
      <c r="W974" s="2" t="str">
        <f t="shared" si="15"/>
        <v/>
      </c>
    </row>
    <row r="975" spans="1:23">
      <c r="A975" s="2" t="s">
        <v>4530</v>
      </c>
      <c r="B975" s="2" t="e">
        <f ca="1">_xlfn.XLOOKUP(A975,统计表!D:D,统计表!R:R)</f>
        <v>#NAME?</v>
      </c>
      <c r="C975" s="2" t="s">
        <v>4753</v>
      </c>
      <c r="E975" s="2">
        <f>_xlfn.XLOOKUP(D975,统计表!D:D,统计表!L:L)</f>
        <v>0</v>
      </c>
      <c r="F975" s="2" t="s">
        <v>4754</v>
      </c>
      <c r="H975" s="2" t="e">
        <f ca="1">_xlfn.XLOOKUP(G975,统计表!D:D,统计表!M:M)</f>
        <v>#NAME?</v>
      </c>
      <c r="I975" s="2" t="s">
        <v>4755</v>
      </c>
      <c r="K975" s="2">
        <f>_xlfn.XLOOKUP(J975,统计表!D:D,统计表!P:P)</f>
        <v>0</v>
      </c>
      <c r="L975" s="2" t="s">
        <v>4756</v>
      </c>
      <c r="O975" s="2" t="s">
        <v>4760</v>
      </c>
      <c r="U975" s="2">
        <f>_xlfn.XLOOKUP(S975,统计表!D:D,统计表!V:V)</f>
        <v>0</v>
      </c>
      <c r="W975" s="2" t="str">
        <f t="shared" si="15"/>
        <v/>
      </c>
    </row>
    <row r="976" spans="1:23">
      <c r="A976" s="2" t="s">
        <v>4534</v>
      </c>
      <c r="B976" s="2" t="e">
        <f ca="1">_xlfn.XLOOKUP(A976,统计表!D:D,统计表!R:R)</f>
        <v>#NAME?</v>
      </c>
      <c r="C976" s="2" t="s">
        <v>4753</v>
      </c>
      <c r="E976" s="2">
        <f>_xlfn.XLOOKUP(D976,统计表!D:D,统计表!L:L)</f>
        <v>0</v>
      </c>
      <c r="F976" s="2" t="s">
        <v>4754</v>
      </c>
      <c r="H976" s="2" t="e">
        <f ca="1">_xlfn.XLOOKUP(G976,统计表!D:D,统计表!M:M)</f>
        <v>#NAME?</v>
      </c>
      <c r="I976" s="2" t="s">
        <v>4755</v>
      </c>
      <c r="K976" s="2">
        <f>_xlfn.XLOOKUP(J976,统计表!D:D,统计表!P:P)</f>
        <v>0</v>
      </c>
      <c r="L976" s="2" t="s">
        <v>4756</v>
      </c>
      <c r="O976" s="2" t="s">
        <v>4760</v>
      </c>
      <c r="U976" s="2">
        <f>_xlfn.XLOOKUP(S976,统计表!D:D,统计表!V:V)</f>
        <v>0</v>
      </c>
      <c r="W976" s="2" t="str">
        <f t="shared" si="15"/>
        <v/>
      </c>
    </row>
    <row r="977" spans="1:23">
      <c r="A977" s="2" t="s">
        <v>4538</v>
      </c>
      <c r="B977" s="2" t="e">
        <f ca="1">_xlfn.XLOOKUP(A977,统计表!D:D,统计表!R:R)</f>
        <v>#NAME?</v>
      </c>
      <c r="C977" s="2" t="s">
        <v>4753</v>
      </c>
      <c r="E977" s="2">
        <f>_xlfn.XLOOKUP(D977,统计表!D:D,统计表!L:L)</f>
        <v>0</v>
      </c>
      <c r="F977" s="2" t="s">
        <v>4754</v>
      </c>
      <c r="H977" s="2" t="e">
        <f ca="1">_xlfn.XLOOKUP(G977,统计表!D:D,统计表!M:M)</f>
        <v>#NAME?</v>
      </c>
      <c r="I977" s="2" t="s">
        <v>4755</v>
      </c>
      <c r="K977" s="2">
        <f>_xlfn.XLOOKUP(J977,统计表!D:D,统计表!P:P)</f>
        <v>0</v>
      </c>
      <c r="L977" s="2" t="s">
        <v>4756</v>
      </c>
      <c r="O977" s="2" t="s">
        <v>4760</v>
      </c>
      <c r="U977" s="2">
        <f>_xlfn.XLOOKUP(S977,统计表!D:D,统计表!V:V)</f>
        <v>0</v>
      </c>
      <c r="W977" s="2" t="str">
        <f t="shared" si="15"/>
        <v/>
      </c>
    </row>
    <row r="978" spans="1:23">
      <c r="A978" s="2" t="s">
        <v>4538</v>
      </c>
      <c r="B978" s="2" t="e">
        <f ca="1">_xlfn.XLOOKUP(A978,统计表!D:D,统计表!R:R)</f>
        <v>#NAME?</v>
      </c>
      <c r="C978" s="2" t="s">
        <v>4753</v>
      </c>
      <c r="E978" s="2">
        <f>_xlfn.XLOOKUP(D978,统计表!D:D,统计表!L:L)</f>
        <v>0</v>
      </c>
      <c r="F978" s="2" t="s">
        <v>4754</v>
      </c>
      <c r="H978" s="2" t="e">
        <f ca="1">_xlfn.XLOOKUP(G978,统计表!D:D,统计表!M:M)</f>
        <v>#NAME?</v>
      </c>
      <c r="I978" s="2" t="s">
        <v>4755</v>
      </c>
      <c r="K978" s="2">
        <f>_xlfn.XLOOKUP(J978,统计表!D:D,统计表!P:P)</f>
        <v>0</v>
      </c>
      <c r="L978" s="2" t="s">
        <v>4756</v>
      </c>
      <c r="O978" s="2" t="s">
        <v>4760</v>
      </c>
      <c r="U978" s="2">
        <f>_xlfn.XLOOKUP(S978,统计表!D:D,统计表!V:V)</f>
        <v>0</v>
      </c>
      <c r="W978" s="2" t="str">
        <f t="shared" si="15"/>
        <v/>
      </c>
    </row>
    <row r="979" spans="1:23">
      <c r="A979" s="2" t="s">
        <v>4542</v>
      </c>
      <c r="B979" s="2" t="e">
        <f ca="1">_xlfn.XLOOKUP(A979,统计表!D:D,统计表!R:R)</f>
        <v>#NAME?</v>
      </c>
      <c r="C979" s="2" t="s">
        <v>4753</v>
      </c>
      <c r="E979" s="2">
        <f>_xlfn.XLOOKUP(D979,统计表!D:D,统计表!L:L)</f>
        <v>0</v>
      </c>
      <c r="F979" s="2" t="s">
        <v>4754</v>
      </c>
      <c r="H979" s="2" t="e">
        <f ca="1">_xlfn.XLOOKUP(G979,统计表!D:D,统计表!M:M)</f>
        <v>#NAME?</v>
      </c>
      <c r="I979" s="2" t="s">
        <v>4755</v>
      </c>
      <c r="K979" s="2">
        <f>_xlfn.XLOOKUP(J979,统计表!D:D,统计表!P:P)</f>
        <v>0</v>
      </c>
      <c r="L979" s="2" t="s">
        <v>4756</v>
      </c>
      <c r="O979" s="2" t="s">
        <v>4760</v>
      </c>
      <c r="U979" s="2">
        <f>_xlfn.XLOOKUP(S979,统计表!D:D,统计表!V:V)</f>
        <v>0</v>
      </c>
      <c r="W979" s="2" t="str">
        <f t="shared" si="15"/>
        <v/>
      </c>
    </row>
    <row r="980" spans="1:23">
      <c r="A980" s="2" t="s">
        <v>4542</v>
      </c>
      <c r="B980" s="2" t="e">
        <f ca="1">_xlfn.XLOOKUP(A980,统计表!D:D,统计表!R:R)</f>
        <v>#NAME?</v>
      </c>
      <c r="C980" s="2" t="s">
        <v>4753</v>
      </c>
      <c r="E980" s="2">
        <f>_xlfn.XLOOKUP(D980,统计表!D:D,统计表!L:L)</f>
        <v>0</v>
      </c>
      <c r="F980" s="2" t="s">
        <v>4754</v>
      </c>
      <c r="H980" s="2" t="e">
        <f ca="1">_xlfn.XLOOKUP(G980,统计表!D:D,统计表!M:M)</f>
        <v>#NAME?</v>
      </c>
      <c r="I980" s="2" t="s">
        <v>4755</v>
      </c>
      <c r="K980" s="2">
        <f>_xlfn.XLOOKUP(J980,统计表!D:D,统计表!P:P)</f>
        <v>0</v>
      </c>
      <c r="L980" s="2" t="s">
        <v>4756</v>
      </c>
      <c r="O980" s="2" t="s">
        <v>4760</v>
      </c>
      <c r="U980" s="2">
        <f>_xlfn.XLOOKUP(S980,统计表!D:D,统计表!V:V)</f>
        <v>0</v>
      </c>
      <c r="W980" s="2" t="str">
        <f t="shared" si="15"/>
        <v/>
      </c>
    </row>
    <row r="981" spans="1:23">
      <c r="A981" s="2" t="s">
        <v>4547</v>
      </c>
      <c r="B981" s="2" t="e">
        <f ca="1">_xlfn.XLOOKUP(A981,统计表!D:D,统计表!R:R)</f>
        <v>#NAME?</v>
      </c>
      <c r="C981" s="2" t="s">
        <v>4753</v>
      </c>
      <c r="E981" s="2">
        <f>_xlfn.XLOOKUP(D981,统计表!D:D,统计表!L:L)</f>
        <v>0</v>
      </c>
      <c r="F981" s="2" t="s">
        <v>4754</v>
      </c>
      <c r="H981" s="2" t="e">
        <f ca="1">_xlfn.XLOOKUP(G981,统计表!D:D,统计表!M:M)</f>
        <v>#NAME?</v>
      </c>
      <c r="I981" s="2" t="s">
        <v>4755</v>
      </c>
      <c r="K981" s="2">
        <f>_xlfn.XLOOKUP(J981,统计表!D:D,统计表!P:P)</f>
        <v>0</v>
      </c>
      <c r="L981" s="2" t="s">
        <v>4756</v>
      </c>
      <c r="O981" s="2" t="s">
        <v>4760</v>
      </c>
      <c r="U981" s="2">
        <f>_xlfn.XLOOKUP(S981,统计表!D:D,统计表!V:V)</f>
        <v>0</v>
      </c>
      <c r="W981" s="2" t="str">
        <f t="shared" si="15"/>
        <v/>
      </c>
    </row>
    <row r="982" spans="1:23">
      <c r="A982" s="2" t="s">
        <v>4547</v>
      </c>
      <c r="B982" s="2" t="e">
        <f ca="1">_xlfn.XLOOKUP(A982,统计表!D:D,统计表!R:R)</f>
        <v>#NAME?</v>
      </c>
      <c r="C982" s="2" t="s">
        <v>4753</v>
      </c>
      <c r="E982" s="2">
        <f>_xlfn.XLOOKUP(D982,统计表!D:D,统计表!L:L)</f>
        <v>0</v>
      </c>
      <c r="F982" s="2" t="s">
        <v>4754</v>
      </c>
      <c r="H982" s="2" t="e">
        <f ca="1">_xlfn.XLOOKUP(G982,统计表!D:D,统计表!M:M)</f>
        <v>#NAME?</v>
      </c>
      <c r="I982" s="2" t="s">
        <v>4755</v>
      </c>
      <c r="K982" s="2">
        <f>_xlfn.XLOOKUP(J982,统计表!D:D,统计表!P:P)</f>
        <v>0</v>
      </c>
      <c r="L982" s="2" t="s">
        <v>4756</v>
      </c>
      <c r="O982" s="2" t="s">
        <v>4760</v>
      </c>
      <c r="U982" s="2">
        <f>_xlfn.XLOOKUP(S982,统计表!D:D,统计表!V:V)</f>
        <v>0</v>
      </c>
      <c r="W982" s="2" t="str">
        <f t="shared" si="15"/>
        <v/>
      </c>
    </row>
    <row r="983" spans="1:23">
      <c r="A983" s="2" t="s">
        <v>4551</v>
      </c>
      <c r="B983" s="2" t="e">
        <f ca="1">_xlfn.XLOOKUP(A983,统计表!D:D,统计表!R:R)</f>
        <v>#NAME?</v>
      </c>
      <c r="C983" s="2" t="s">
        <v>4753</v>
      </c>
      <c r="E983" s="2">
        <f>_xlfn.XLOOKUP(D983,统计表!D:D,统计表!L:L)</f>
        <v>0</v>
      </c>
      <c r="F983" s="2" t="s">
        <v>4754</v>
      </c>
      <c r="H983" s="2" t="e">
        <f ca="1">_xlfn.XLOOKUP(G983,统计表!D:D,统计表!M:M)</f>
        <v>#NAME?</v>
      </c>
      <c r="I983" s="2" t="s">
        <v>4755</v>
      </c>
      <c r="K983" s="2">
        <f>_xlfn.XLOOKUP(J983,统计表!D:D,统计表!P:P)</f>
        <v>0</v>
      </c>
      <c r="L983" s="2" t="s">
        <v>4756</v>
      </c>
      <c r="O983" s="2" t="s">
        <v>4760</v>
      </c>
      <c r="U983" s="2">
        <f>_xlfn.XLOOKUP(S983,统计表!D:D,统计表!V:V)</f>
        <v>0</v>
      </c>
      <c r="W983" s="2" t="str">
        <f t="shared" si="15"/>
        <v/>
      </c>
    </row>
    <row r="984" spans="1:23">
      <c r="A984" s="2" t="s">
        <v>4551</v>
      </c>
      <c r="B984" s="2" t="e">
        <f ca="1">_xlfn.XLOOKUP(A984,统计表!D:D,统计表!R:R)</f>
        <v>#NAME?</v>
      </c>
      <c r="C984" s="2" t="s">
        <v>4753</v>
      </c>
      <c r="E984" s="2">
        <f>_xlfn.XLOOKUP(D984,统计表!D:D,统计表!L:L)</f>
        <v>0</v>
      </c>
      <c r="F984" s="2" t="s">
        <v>4754</v>
      </c>
      <c r="H984" s="2" t="e">
        <f ca="1">_xlfn.XLOOKUP(G984,统计表!D:D,统计表!M:M)</f>
        <v>#NAME?</v>
      </c>
      <c r="I984" s="2" t="s">
        <v>4755</v>
      </c>
      <c r="K984" s="2">
        <f>_xlfn.XLOOKUP(J984,统计表!D:D,统计表!P:P)</f>
        <v>0</v>
      </c>
      <c r="L984" s="2" t="s">
        <v>4756</v>
      </c>
      <c r="O984" s="2" t="s">
        <v>4760</v>
      </c>
      <c r="U984" s="2">
        <f>_xlfn.XLOOKUP(S984,统计表!D:D,统计表!V:V)</f>
        <v>0</v>
      </c>
      <c r="W984" s="2" t="str">
        <f t="shared" si="15"/>
        <v/>
      </c>
    </row>
    <row r="985" spans="1:23">
      <c r="A985" s="2" t="s">
        <v>4556</v>
      </c>
      <c r="B985" s="2" t="e">
        <f ca="1">_xlfn.XLOOKUP(A985,统计表!D:D,统计表!R:R)</f>
        <v>#NAME?</v>
      </c>
      <c r="C985" s="2" t="s">
        <v>4753</v>
      </c>
      <c r="E985" s="2">
        <f>_xlfn.XLOOKUP(D985,统计表!D:D,统计表!L:L)</f>
        <v>0</v>
      </c>
      <c r="F985" s="2" t="s">
        <v>4754</v>
      </c>
      <c r="H985" s="2" t="e">
        <f ca="1">_xlfn.XLOOKUP(G985,统计表!D:D,统计表!M:M)</f>
        <v>#NAME?</v>
      </c>
      <c r="I985" s="2" t="s">
        <v>4755</v>
      </c>
      <c r="K985" s="2">
        <f>_xlfn.XLOOKUP(J985,统计表!D:D,统计表!P:P)</f>
        <v>0</v>
      </c>
      <c r="L985" s="2" t="s">
        <v>4756</v>
      </c>
      <c r="O985" s="2" t="s">
        <v>4760</v>
      </c>
      <c r="U985" s="2">
        <f>_xlfn.XLOOKUP(S985,统计表!D:D,统计表!V:V)</f>
        <v>0</v>
      </c>
      <c r="W985" s="2" t="str">
        <f t="shared" si="15"/>
        <v/>
      </c>
    </row>
    <row r="986" spans="1:23">
      <c r="A986" s="2" t="s">
        <v>4556</v>
      </c>
      <c r="B986" s="2" t="e">
        <f ca="1">_xlfn.XLOOKUP(A986,统计表!D:D,统计表!R:R)</f>
        <v>#NAME?</v>
      </c>
      <c r="C986" s="2" t="s">
        <v>4753</v>
      </c>
      <c r="E986" s="2">
        <f>_xlfn.XLOOKUP(D986,统计表!D:D,统计表!L:L)</f>
        <v>0</v>
      </c>
      <c r="F986" s="2" t="s">
        <v>4754</v>
      </c>
      <c r="H986" s="2" t="e">
        <f ca="1">_xlfn.XLOOKUP(G986,统计表!D:D,统计表!M:M)</f>
        <v>#NAME?</v>
      </c>
      <c r="I986" s="2" t="s">
        <v>4755</v>
      </c>
      <c r="K986" s="2">
        <f>_xlfn.XLOOKUP(J986,统计表!D:D,统计表!P:P)</f>
        <v>0</v>
      </c>
      <c r="L986" s="2" t="s">
        <v>4756</v>
      </c>
      <c r="O986" s="2" t="s">
        <v>4760</v>
      </c>
      <c r="U986" s="2">
        <f>_xlfn.XLOOKUP(S986,统计表!D:D,统计表!V:V)</f>
        <v>0</v>
      </c>
      <c r="W986" s="2" t="str">
        <f t="shared" si="15"/>
        <v/>
      </c>
    </row>
    <row r="987" spans="1:23">
      <c r="A987" s="2" t="s">
        <v>4561</v>
      </c>
      <c r="B987" s="2" t="e">
        <f ca="1">_xlfn.XLOOKUP(A987,统计表!D:D,统计表!R:R)</f>
        <v>#NAME?</v>
      </c>
      <c r="C987" s="2" t="s">
        <v>4753</v>
      </c>
      <c r="E987" s="2">
        <f>_xlfn.XLOOKUP(D987,统计表!D:D,统计表!L:L)</f>
        <v>0</v>
      </c>
      <c r="F987" s="2" t="s">
        <v>4754</v>
      </c>
      <c r="H987" s="2" t="e">
        <f ca="1">_xlfn.XLOOKUP(G987,统计表!D:D,统计表!M:M)</f>
        <v>#NAME?</v>
      </c>
      <c r="I987" s="2" t="s">
        <v>4755</v>
      </c>
      <c r="K987" s="2">
        <f>_xlfn.XLOOKUP(J987,统计表!D:D,统计表!P:P)</f>
        <v>0</v>
      </c>
      <c r="L987" s="2" t="s">
        <v>4756</v>
      </c>
      <c r="O987" s="2" t="s">
        <v>4760</v>
      </c>
      <c r="U987" s="2">
        <f>_xlfn.XLOOKUP(S987,统计表!D:D,统计表!V:V)</f>
        <v>0</v>
      </c>
      <c r="W987" s="2" t="str">
        <f t="shared" si="15"/>
        <v/>
      </c>
    </row>
    <row r="988" spans="1:23">
      <c r="A988" s="2" t="s">
        <v>4561</v>
      </c>
      <c r="B988" s="2" t="e">
        <f ca="1">_xlfn.XLOOKUP(A988,统计表!D:D,统计表!R:R)</f>
        <v>#NAME?</v>
      </c>
      <c r="C988" s="2" t="s">
        <v>4753</v>
      </c>
      <c r="E988" s="2">
        <f>_xlfn.XLOOKUP(D988,统计表!D:D,统计表!L:L)</f>
        <v>0</v>
      </c>
      <c r="F988" s="2" t="s">
        <v>4754</v>
      </c>
      <c r="H988" s="2" t="e">
        <f ca="1">_xlfn.XLOOKUP(G988,统计表!D:D,统计表!M:M)</f>
        <v>#NAME?</v>
      </c>
      <c r="I988" s="2" t="s">
        <v>4755</v>
      </c>
      <c r="K988" s="2">
        <f>_xlfn.XLOOKUP(J988,统计表!D:D,统计表!P:P)</f>
        <v>0</v>
      </c>
      <c r="L988" s="2" t="s">
        <v>4756</v>
      </c>
      <c r="O988" s="2" t="s">
        <v>4760</v>
      </c>
      <c r="U988" s="2">
        <f>_xlfn.XLOOKUP(S988,统计表!D:D,统计表!V:V)</f>
        <v>0</v>
      </c>
      <c r="W988" s="2" t="str">
        <f t="shared" si="15"/>
        <v/>
      </c>
    </row>
    <row r="989" spans="1:23">
      <c r="A989" s="2" t="s">
        <v>4565</v>
      </c>
      <c r="B989" s="2" t="e">
        <f ca="1">_xlfn.XLOOKUP(A989,统计表!D:D,统计表!R:R)</f>
        <v>#NAME?</v>
      </c>
      <c r="C989" s="2" t="s">
        <v>4753</v>
      </c>
      <c r="E989" s="2">
        <f>_xlfn.XLOOKUP(D989,统计表!D:D,统计表!L:L)</f>
        <v>0</v>
      </c>
      <c r="F989" s="2" t="s">
        <v>4754</v>
      </c>
      <c r="H989" s="2" t="e">
        <f ca="1">_xlfn.XLOOKUP(G989,统计表!D:D,统计表!M:M)</f>
        <v>#NAME?</v>
      </c>
      <c r="I989" s="2" t="s">
        <v>4755</v>
      </c>
      <c r="K989" s="2">
        <f>_xlfn.XLOOKUP(J989,统计表!D:D,统计表!P:P)</f>
        <v>0</v>
      </c>
      <c r="L989" s="2" t="s">
        <v>4756</v>
      </c>
      <c r="O989" s="2" t="s">
        <v>4760</v>
      </c>
      <c r="U989" s="2">
        <f>_xlfn.XLOOKUP(S989,统计表!D:D,统计表!V:V)</f>
        <v>0</v>
      </c>
      <c r="W989" s="2" t="str">
        <f t="shared" si="15"/>
        <v/>
      </c>
    </row>
    <row r="990" spans="1:23">
      <c r="A990" s="2" t="s">
        <v>4569</v>
      </c>
      <c r="B990" s="2" t="e">
        <f ca="1">_xlfn.XLOOKUP(A990,统计表!D:D,统计表!R:R)</f>
        <v>#NAME?</v>
      </c>
      <c r="C990" s="2" t="s">
        <v>4753</v>
      </c>
      <c r="E990" s="2">
        <f>_xlfn.XLOOKUP(D990,统计表!D:D,统计表!L:L)</f>
        <v>0</v>
      </c>
      <c r="F990" s="2" t="s">
        <v>4754</v>
      </c>
      <c r="H990" s="2" t="e">
        <f ca="1">_xlfn.XLOOKUP(G990,统计表!D:D,统计表!M:M)</f>
        <v>#NAME?</v>
      </c>
      <c r="I990" s="2" t="s">
        <v>4755</v>
      </c>
      <c r="K990" s="2">
        <f>_xlfn.XLOOKUP(J990,统计表!D:D,统计表!P:P)</f>
        <v>0</v>
      </c>
      <c r="L990" s="2" t="s">
        <v>4756</v>
      </c>
      <c r="O990" s="2" t="s">
        <v>4760</v>
      </c>
      <c r="U990" s="2">
        <f>_xlfn.XLOOKUP(S990,统计表!D:D,统计表!V:V)</f>
        <v>0</v>
      </c>
      <c r="W990" s="2" t="str">
        <f t="shared" si="15"/>
        <v/>
      </c>
    </row>
    <row r="991" spans="1:23">
      <c r="A991" s="2" t="s">
        <v>4569</v>
      </c>
      <c r="B991" s="2" t="e">
        <f ca="1">_xlfn.XLOOKUP(A991,统计表!D:D,统计表!R:R)</f>
        <v>#NAME?</v>
      </c>
      <c r="C991" s="2" t="s">
        <v>4753</v>
      </c>
      <c r="E991" s="2">
        <f>_xlfn.XLOOKUP(D991,统计表!D:D,统计表!L:L)</f>
        <v>0</v>
      </c>
      <c r="F991" s="2" t="s">
        <v>4754</v>
      </c>
      <c r="H991" s="2" t="e">
        <f ca="1">_xlfn.XLOOKUP(G991,统计表!D:D,统计表!M:M)</f>
        <v>#NAME?</v>
      </c>
      <c r="I991" s="2" t="s">
        <v>4755</v>
      </c>
      <c r="K991" s="2">
        <f>_xlfn.XLOOKUP(J991,统计表!D:D,统计表!P:P)</f>
        <v>0</v>
      </c>
      <c r="L991" s="2" t="s">
        <v>4756</v>
      </c>
      <c r="O991" s="2" t="s">
        <v>4760</v>
      </c>
      <c r="U991" s="2">
        <f>_xlfn.XLOOKUP(S991,统计表!D:D,统计表!V:V)</f>
        <v>0</v>
      </c>
      <c r="W991" s="2" t="str">
        <f t="shared" si="15"/>
        <v/>
      </c>
    </row>
    <row r="992" spans="1:23">
      <c r="A992" s="2" t="s">
        <v>4574</v>
      </c>
      <c r="B992" s="2" t="e">
        <f ca="1">_xlfn.XLOOKUP(A992,统计表!D:D,统计表!R:R)</f>
        <v>#NAME?</v>
      </c>
      <c r="C992" s="2" t="s">
        <v>4753</v>
      </c>
      <c r="E992" s="2">
        <f>_xlfn.XLOOKUP(D992,统计表!D:D,统计表!L:L)</f>
        <v>0</v>
      </c>
      <c r="F992" s="2" t="s">
        <v>4754</v>
      </c>
      <c r="H992" s="2" t="e">
        <f ca="1">_xlfn.XLOOKUP(G992,统计表!D:D,统计表!M:M)</f>
        <v>#NAME?</v>
      </c>
      <c r="I992" s="2" t="s">
        <v>4755</v>
      </c>
      <c r="K992" s="2">
        <f>_xlfn.XLOOKUP(J992,统计表!D:D,统计表!P:P)</f>
        <v>0</v>
      </c>
      <c r="L992" s="2" t="s">
        <v>4756</v>
      </c>
      <c r="O992" s="2" t="s">
        <v>4760</v>
      </c>
      <c r="U992" s="2">
        <f>_xlfn.XLOOKUP(S992,统计表!D:D,统计表!V:V)</f>
        <v>0</v>
      </c>
      <c r="W992" s="2" t="str">
        <f t="shared" si="15"/>
        <v/>
      </c>
    </row>
    <row r="993" spans="1:23">
      <c r="A993" s="2" t="s">
        <v>4578</v>
      </c>
      <c r="B993" s="2" t="e">
        <f ca="1">_xlfn.XLOOKUP(A993,统计表!D:D,统计表!R:R)</f>
        <v>#NAME?</v>
      </c>
      <c r="C993" s="2" t="s">
        <v>4753</v>
      </c>
      <c r="E993" s="2">
        <f>_xlfn.XLOOKUP(D993,统计表!D:D,统计表!L:L)</f>
        <v>0</v>
      </c>
      <c r="F993" s="2" t="s">
        <v>4754</v>
      </c>
      <c r="H993" s="2" t="e">
        <f ca="1">_xlfn.XLOOKUP(G993,统计表!D:D,统计表!M:M)</f>
        <v>#NAME?</v>
      </c>
      <c r="I993" s="2" t="s">
        <v>4755</v>
      </c>
      <c r="K993" s="2">
        <f>_xlfn.XLOOKUP(J993,统计表!D:D,统计表!P:P)</f>
        <v>0</v>
      </c>
      <c r="L993" s="2" t="s">
        <v>4756</v>
      </c>
      <c r="O993" s="2" t="s">
        <v>4760</v>
      </c>
      <c r="U993" s="2">
        <f>_xlfn.XLOOKUP(S993,统计表!D:D,统计表!V:V)</f>
        <v>0</v>
      </c>
      <c r="W993" s="2" t="str">
        <f t="shared" si="15"/>
        <v/>
      </c>
    </row>
    <row r="994" spans="1:23">
      <c r="A994" s="2" t="s">
        <v>4578</v>
      </c>
      <c r="B994" s="2" t="e">
        <f ca="1">_xlfn.XLOOKUP(A994,统计表!D:D,统计表!R:R)</f>
        <v>#NAME?</v>
      </c>
      <c r="C994" s="2" t="s">
        <v>4753</v>
      </c>
      <c r="E994" s="2">
        <f>_xlfn.XLOOKUP(D994,统计表!D:D,统计表!L:L)</f>
        <v>0</v>
      </c>
      <c r="F994" s="2" t="s">
        <v>4754</v>
      </c>
      <c r="H994" s="2" t="e">
        <f ca="1">_xlfn.XLOOKUP(G994,统计表!D:D,统计表!M:M)</f>
        <v>#NAME?</v>
      </c>
      <c r="I994" s="2" t="s">
        <v>4755</v>
      </c>
      <c r="K994" s="2">
        <f>_xlfn.XLOOKUP(J994,统计表!D:D,统计表!P:P)</f>
        <v>0</v>
      </c>
      <c r="L994" s="2" t="s">
        <v>4756</v>
      </c>
      <c r="O994" s="2" t="s">
        <v>4760</v>
      </c>
      <c r="U994" s="2">
        <f>_xlfn.XLOOKUP(S994,统计表!D:D,统计表!V:V)</f>
        <v>0</v>
      </c>
      <c r="W994" s="2" t="str">
        <f t="shared" si="15"/>
        <v/>
      </c>
    </row>
    <row r="995" spans="1:23">
      <c r="A995" s="2" t="s">
        <v>4586</v>
      </c>
      <c r="B995" s="2" t="e">
        <f ca="1">_xlfn.XLOOKUP(A995,统计表!D:D,统计表!R:R)</f>
        <v>#NAME?</v>
      </c>
      <c r="C995" s="2" t="s">
        <v>4753</v>
      </c>
      <c r="E995" s="2">
        <f>_xlfn.XLOOKUP(D995,统计表!D:D,统计表!L:L)</f>
        <v>0</v>
      </c>
      <c r="F995" s="2" t="s">
        <v>4754</v>
      </c>
      <c r="H995" s="2" t="e">
        <f ca="1">_xlfn.XLOOKUP(G995,统计表!D:D,统计表!M:M)</f>
        <v>#NAME?</v>
      </c>
      <c r="I995" s="2" t="s">
        <v>4755</v>
      </c>
      <c r="K995" s="2">
        <f>_xlfn.XLOOKUP(J995,统计表!D:D,统计表!P:P)</f>
        <v>0</v>
      </c>
      <c r="L995" s="2" t="s">
        <v>4756</v>
      </c>
      <c r="O995" s="2" t="s">
        <v>4760</v>
      </c>
      <c r="U995" s="2">
        <f>_xlfn.XLOOKUP(S995,统计表!D:D,统计表!V:V)</f>
        <v>0</v>
      </c>
      <c r="W995" s="2" t="str">
        <f t="shared" si="15"/>
        <v/>
      </c>
    </row>
    <row r="996" spans="1:23">
      <c r="A996" s="2" t="s">
        <v>4586</v>
      </c>
      <c r="B996" s="2" t="e">
        <f ca="1">_xlfn.XLOOKUP(A996,统计表!D:D,统计表!R:R)</f>
        <v>#NAME?</v>
      </c>
      <c r="C996" s="2" t="s">
        <v>4753</v>
      </c>
      <c r="E996" s="2">
        <f>_xlfn.XLOOKUP(D996,统计表!D:D,统计表!L:L)</f>
        <v>0</v>
      </c>
      <c r="F996" s="2" t="s">
        <v>4754</v>
      </c>
      <c r="H996" s="2" t="e">
        <f ca="1">_xlfn.XLOOKUP(G996,统计表!D:D,统计表!M:M)</f>
        <v>#NAME?</v>
      </c>
      <c r="I996" s="2" t="s">
        <v>4755</v>
      </c>
      <c r="K996" s="2">
        <f>_xlfn.XLOOKUP(J996,统计表!D:D,统计表!P:P)</f>
        <v>0</v>
      </c>
      <c r="L996" s="2" t="s">
        <v>4756</v>
      </c>
      <c r="O996" s="2" t="s">
        <v>4760</v>
      </c>
      <c r="U996" s="2">
        <f>_xlfn.XLOOKUP(S996,统计表!D:D,统计表!V:V)</f>
        <v>0</v>
      </c>
      <c r="W996" s="2" t="str">
        <f t="shared" si="15"/>
        <v/>
      </c>
    </row>
    <row r="997" spans="1:23">
      <c r="A997" s="2" t="s">
        <v>4590</v>
      </c>
      <c r="B997" s="2" t="e">
        <f ca="1">_xlfn.XLOOKUP(A997,统计表!D:D,统计表!R:R)</f>
        <v>#NAME?</v>
      </c>
      <c r="C997" s="2" t="s">
        <v>4753</v>
      </c>
      <c r="E997" s="2">
        <f>_xlfn.XLOOKUP(D997,统计表!D:D,统计表!L:L)</f>
        <v>0</v>
      </c>
      <c r="F997" s="2" t="s">
        <v>4754</v>
      </c>
      <c r="H997" s="2" t="e">
        <f ca="1">_xlfn.XLOOKUP(G997,统计表!D:D,统计表!M:M)</f>
        <v>#NAME?</v>
      </c>
      <c r="I997" s="2" t="s">
        <v>4755</v>
      </c>
      <c r="K997" s="2">
        <f>_xlfn.XLOOKUP(J997,统计表!D:D,统计表!P:P)</f>
        <v>0</v>
      </c>
      <c r="L997" s="2" t="s">
        <v>4756</v>
      </c>
      <c r="O997" s="2" t="s">
        <v>4760</v>
      </c>
      <c r="U997" s="2">
        <f>_xlfn.XLOOKUP(S997,统计表!D:D,统计表!V:V)</f>
        <v>0</v>
      </c>
      <c r="W997" s="2" t="str">
        <f t="shared" si="15"/>
        <v/>
      </c>
    </row>
    <row r="998" spans="1:23">
      <c r="A998" s="2" t="s">
        <v>4595</v>
      </c>
      <c r="B998" s="2" t="e">
        <f ca="1">_xlfn.XLOOKUP(A998,统计表!D:D,统计表!R:R)</f>
        <v>#NAME?</v>
      </c>
      <c r="C998" s="2" t="s">
        <v>4753</v>
      </c>
      <c r="E998" s="2">
        <f>_xlfn.XLOOKUP(D998,统计表!D:D,统计表!L:L)</f>
        <v>0</v>
      </c>
      <c r="F998" s="2" t="s">
        <v>4754</v>
      </c>
      <c r="H998" s="2" t="e">
        <f ca="1">_xlfn.XLOOKUP(G998,统计表!D:D,统计表!M:M)</f>
        <v>#NAME?</v>
      </c>
      <c r="I998" s="2" t="s">
        <v>4755</v>
      </c>
      <c r="K998" s="2">
        <f>_xlfn.XLOOKUP(J998,统计表!D:D,统计表!P:P)</f>
        <v>0</v>
      </c>
      <c r="L998" s="2" t="s">
        <v>4756</v>
      </c>
      <c r="O998" s="2" t="s">
        <v>4760</v>
      </c>
      <c r="U998" s="2">
        <f>_xlfn.XLOOKUP(S998,统计表!D:D,统计表!V:V)</f>
        <v>0</v>
      </c>
      <c r="W998" s="2" t="str">
        <f t="shared" si="15"/>
        <v/>
      </c>
    </row>
    <row r="999" spans="1:23">
      <c r="A999" s="2" t="s">
        <v>4600</v>
      </c>
      <c r="B999" s="2" t="e">
        <f ca="1">_xlfn.XLOOKUP(A999,统计表!D:D,统计表!R:R)</f>
        <v>#NAME?</v>
      </c>
      <c r="C999" s="2" t="s">
        <v>4753</v>
      </c>
      <c r="E999" s="2">
        <f>_xlfn.XLOOKUP(D999,统计表!D:D,统计表!L:L)</f>
        <v>0</v>
      </c>
      <c r="F999" s="2" t="s">
        <v>4754</v>
      </c>
      <c r="H999" s="2" t="e">
        <f ca="1">_xlfn.XLOOKUP(G999,统计表!D:D,统计表!M:M)</f>
        <v>#NAME?</v>
      </c>
      <c r="I999" s="2" t="s">
        <v>4755</v>
      </c>
      <c r="K999" s="2">
        <f>_xlfn.XLOOKUP(J999,统计表!D:D,统计表!P:P)</f>
        <v>0</v>
      </c>
      <c r="L999" s="2" t="s">
        <v>4756</v>
      </c>
      <c r="O999" s="2" t="s">
        <v>4760</v>
      </c>
      <c r="U999" s="2">
        <f>_xlfn.XLOOKUP(S999,统计表!D:D,统计表!V:V)</f>
        <v>0</v>
      </c>
      <c r="W999" s="2" t="str">
        <f t="shared" si="15"/>
        <v/>
      </c>
    </row>
    <row r="1000" spans="1:23">
      <c r="A1000" s="2" t="s">
        <v>4605</v>
      </c>
      <c r="B1000" s="2" t="e">
        <f ca="1">_xlfn.XLOOKUP(A1000,统计表!D:D,统计表!R:R)</f>
        <v>#NAME?</v>
      </c>
      <c r="C1000" s="2" t="s">
        <v>4753</v>
      </c>
      <c r="E1000" s="2">
        <f>_xlfn.XLOOKUP(D1000,统计表!D:D,统计表!L:L)</f>
        <v>0</v>
      </c>
      <c r="F1000" s="2" t="s">
        <v>4754</v>
      </c>
      <c r="H1000" s="2" t="e">
        <f ca="1">_xlfn.XLOOKUP(G1000,统计表!D:D,统计表!M:M)</f>
        <v>#NAME?</v>
      </c>
      <c r="I1000" s="2" t="s">
        <v>4755</v>
      </c>
      <c r="K1000" s="2">
        <f>_xlfn.XLOOKUP(J1000,统计表!D:D,统计表!P:P)</f>
        <v>0</v>
      </c>
      <c r="L1000" s="2" t="s">
        <v>4756</v>
      </c>
      <c r="O1000" s="2" t="s">
        <v>4760</v>
      </c>
      <c r="U1000" s="2">
        <f>_xlfn.XLOOKUP(S1000,统计表!D:D,统计表!V:V)</f>
        <v>0</v>
      </c>
      <c r="W1000" s="2" t="str">
        <f t="shared" si="15"/>
        <v/>
      </c>
    </row>
    <row r="1001" spans="1:23">
      <c r="A1001" s="2" t="s">
        <v>4609</v>
      </c>
      <c r="B1001" s="2" t="e">
        <f ca="1">_xlfn.XLOOKUP(A1001,统计表!D:D,统计表!R:R)</f>
        <v>#NAME?</v>
      </c>
      <c r="C1001" s="2" t="s">
        <v>4753</v>
      </c>
      <c r="E1001" s="2">
        <f>_xlfn.XLOOKUP(D1001,统计表!D:D,统计表!L:L)</f>
        <v>0</v>
      </c>
      <c r="F1001" s="2" t="s">
        <v>4754</v>
      </c>
      <c r="H1001" s="2" t="e">
        <f ca="1">_xlfn.XLOOKUP(G1001,统计表!D:D,统计表!M:M)</f>
        <v>#NAME?</v>
      </c>
      <c r="I1001" s="2" t="s">
        <v>4755</v>
      </c>
      <c r="K1001" s="2">
        <f>_xlfn.XLOOKUP(J1001,统计表!D:D,统计表!P:P)</f>
        <v>0</v>
      </c>
      <c r="L1001" s="2" t="s">
        <v>4756</v>
      </c>
      <c r="O1001" s="2" t="s">
        <v>4760</v>
      </c>
      <c r="U1001" s="2">
        <f>_xlfn.XLOOKUP(S1001,统计表!D:D,统计表!V:V)</f>
        <v>0</v>
      </c>
      <c r="W1001" s="2" t="str">
        <f t="shared" si="15"/>
        <v/>
      </c>
    </row>
    <row r="1002" spans="1:23">
      <c r="A1002" s="2" t="s">
        <v>4613</v>
      </c>
      <c r="B1002" s="2" t="e">
        <f ca="1">_xlfn.XLOOKUP(A1002,统计表!D:D,统计表!R:R)</f>
        <v>#NAME?</v>
      </c>
      <c r="C1002" s="2" t="s">
        <v>4753</v>
      </c>
      <c r="E1002" s="2">
        <f>_xlfn.XLOOKUP(D1002,统计表!D:D,统计表!L:L)</f>
        <v>0</v>
      </c>
      <c r="F1002" s="2" t="s">
        <v>4754</v>
      </c>
      <c r="H1002" s="2" t="e">
        <f ca="1">_xlfn.XLOOKUP(G1002,统计表!D:D,统计表!M:M)</f>
        <v>#NAME?</v>
      </c>
      <c r="I1002" s="2" t="s">
        <v>4755</v>
      </c>
      <c r="K1002" s="2">
        <f>_xlfn.XLOOKUP(J1002,统计表!D:D,统计表!P:P)</f>
        <v>0</v>
      </c>
      <c r="L1002" s="2" t="s">
        <v>4756</v>
      </c>
      <c r="O1002" s="2" t="s">
        <v>4760</v>
      </c>
      <c r="U1002" s="2">
        <f>_xlfn.XLOOKUP(S1002,统计表!D:D,统计表!V:V)</f>
        <v>0</v>
      </c>
      <c r="W1002" s="2" t="str">
        <f t="shared" si="15"/>
        <v/>
      </c>
    </row>
    <row r="1003" spans="1:23">
      <c r="A1003" s="2" t="s">
        <v>4617</v>
      </c>
      <c r="B1003" s="2" t="e">
        <f ca="1">_xlfn.XLOOKUP(A1003,统计表!D:D,统计表!R:R)</f>
        <v>#NAME?</v>
      </c>
      <c r="C1003" s="2" t="s">
        <v>4753</v>
      </c>
      <c r="E1003" s="2">
        <f>_xlfn.XLOOKUP(D1003,统计表!D:D,统计表!L:L)</f>
        <v>0</v>
      </c>
      <c r="F1003" s="2" t="s">
        <v>4754</v>
      </c>
      <c r="H1003" s="2" t="e">
        <f ca="1">_xlfn.XLOOKUP(G1003,统计表!D:D,统计表!M:M)</f>
        <v>#NAME?</v>
      </c>
      <c r="I1003" s="2" t="s">
        <v>4755</v>
      </c>
      <c r="K1003" s="2">
        <f>_xlfn.XLOOKUP(J1003,统计表!D:D,统计表!P:P)</f>
        <v>0</v>
      </c>
      <c r="L1003" s="2" t="s">
        <v>4756</v>
      </c>
      <c r="O1003" s="2" t="s">
        <v>4760</v>
      </c>
      <c r="U1003" s="2">
        <f>_xlfn.XLOOKUP(S1003,统计表!D:D,统计表!V:V)</f>
        <v>0</v>
      </c>
      <c r="W1003" s="2" t="str">
        <f t="shared" si="15"/>
        <v/>
      </c>
    </row>
    <row r="1004" spans="1:23">
      <c r="A1004" s="2" t="s">
        <v>4617</v>
      </c>
      <c r="B1004" s="2" t="e">
        <f ca="1">_xlfn.XLOOKUP(A1004,统计表!D:D,统计表!R:R)</f>
        <v>#NAME?</v>
      </c>
      <c r="C1004" s="2" t="s">
        <v>4753</v>
      </c>
      <c r="E1004" s="2">
        <f>_xlfn.XLOOKUP(D1004,统计表!D:D,统计表!L:L)</f>
        <v>0</v>
      </c>
      <c r="F1004" s="2" t="s">
        <v>4754</v>
      </c>
      <c r="H1004" s="2" t="e">
        <f ca="1">_xlfn.XLOOKUP(G1004,统计表!D:D,统计表!M:M)</f>
        <v>#NAME?</v>
      </c>
      <c r="I1004" s="2" t="s">
        <v>4755</v>
      </c>
      <c r="K1004" s="2">
        <f>_xlfn.XLOOKUP(J1004,统计表!D:D,统计表!P:P)</f>
        <v>0</v>
      </c>
      <c r="L1004" s="2" t="s">
        <v>4756</v>
      </c>
      <c r="O1004" s="2" t="s">
        <v>4760</v>
      </c>
      <c r="U1004" s="2">
        <f>_xlfn.XLOOKUP(S1004,统计表!D:D,统计表!V:V)</f>
        <v>0</v>
      </c>
      <c r="W1004" s="2" t="str">
        <f t="shared" si="15"/>
        <v/>
      </c>
    </row>
    <row r="1005" spans="1:23">
      <c r="A1005" s="2" t="s">
        <v>4621</v>
      </c>
      <c r="B1005" s="2" t="e">
        <f ca="1">_xlfn.XLOOKUP(A1005,统计表!D:D,统计表!R:R)</f>
        <v>#NAME?</v>
      </c>
      <c r="C1005" s="2" t="s">
        <v>4753</v>
      </c>
      <c r="E1005" s="2">
        <f>_xlfn.XLOOKUP(D1005,统计表!D:D,统计表!L:L)</f>
        <v>0</v>
      </c>
      <c r="F1005" s="2" t="s">
        <v>4754</v>
      </c>
      <c r="H1005" s="2" t="e">
        <f ca="1">_xlfn.XLOOKUP(G1005,统计表!D:D,统计表!M:M)</f>
        <v>#NAME?</v>
      </c>
      <c r="I1005" s="2" t="s">
        <v>4755</v>
      </c>
      <c r="K1005" s="2">
        <f>_xlfn.XLOOKUP(J1005,统计表!D:D,统计表!P:P)</f>
        <v>0</v>
      </c>
      <c r="L1005" s="2" t="s">
        <v>4756</v>
      </c>
      <c r="O1005" s="2" t="s">
        <v>4760</v>
      </c>
      <c r="U1005" s="2">
        <f>_xlfn.XLOOKUP(S1005,统计表!D:D,统计表!V:V)</f>
        <v>0</v>
      </c>
      <c r="W1005" s="2" t="str">
        <f t="shared" si="15"/>
        <v/>
      </c>
    </row>
    <row r="1006" spans="1:23">
      <c r="A1006" s="2" t="s">
        <v>4630</v>
      </c>
      <c r="B1006" s="2" t="e">
        <f ca="1">_xlfn.XLOOKUP(A1006,统计表!D:D,统计表!R:R)</f>
        <v>#NAME?</v>
      </c>
      <c r="C1006" s="2" t="s">
        <v>4753</v>
      </c>
      <c r="E1006" s="2">
        <f>_xlfn.XLOOKUP(D1006,统计表!D:D,统计表!L:L)</f>
        <v>0</v>
      </c>
      <c r="F1006" s="2" t="s">
        <v>4754</v>
      </c>
      <c r="H1006" s="2" t="e">
        <f ca="1">_xlfn.XLOOKUP(G1006,统计表!D:D,统计表!M:M)</f>
        <v>#NAME?</v>
      </c>
      <c r="I1006" s="2" t="s">
        <v>4755</v>
      </c>
      <c r="K1006" s="2">
        <f>_xlfn.XLOOKUP(J1006,统计表!D:D,统计表!P:P)</f>
        <v>0</v>
      </c>
      <c r="L1006" s="2" t="s">
        <v>4756</v>
      </c>
      <c r="O1006" s="2" t="s">
        <v>4760</v>
      </c>
      <c r="U1006" s="2">
        <f>_xlfn.XLOOKUP(S1006,统计表!D:D,统计表!V:V)</f>
        <v>0</v>
      </c>
      <c r="W1006" s="2" t="str">
        <f t="shared" si="15"/>
        <v/>
      </c>
    </row>
    <row r="1007" spans="1:23">
      <c r="A1007" s="2" t="s">
        <v>4647</v>
      </c>
      <c r="B1007" s="2" t="e">
        <f ca="1">_xlfn.XLOOKUP(A1007,统计表!D:D,统计表!R:R)</f>
        <v>#NAME?</v>
      </c>
      <c r="C1007" s="2" t="s">
        <v>4753</v>
      </c>
      <c r="E1007" s="2">
        <f>_xlfn.XLOOKUP(D1007,统计表!D:D,统计表!L:L)</f>
        <v>0</v>
      </c>
      <c r="F1007" s="2" t="s">
        <v>4754</v>
      </c>
      <c r="H1007" s="2" t="e">
        <f ca="1">_xlfn.XLOOKUP(G1007,统计表!D:D,统计表!M:M)</f>
        <v>#NAME?</v>
      </c>
      <c r="I1007" s="2" t="s">
        <v>4755</v>
      </c>
      <c r="K1007" s="2">
        <f>_xlfn.XLOOKUP(J1007,统计表!D:D,统计表!P:P)</f>
        <v>0</v>
      </c>
      <c r="L1007" s="2" t="s">
        <v>4756</v>
      </c>
      <c r="O1007" s="2" t="s">
        <v>4760</v>
      </c>
      <c r="U1007" s="2">
        <f>_xlfn.XLOOKUP(S1007,统计表!D:D,统计表!V:V)</f>
        <v>0</v>
      </c>
      <c r="W1007" s="2" t="str">
        <f t="shared" si="15"/>
        <v/>
      </c>
    </row>
    <row r="1008" spans="1:23">
      <c r="A1008" s="2" t="s">
        <v>4651</v>
      </c>
      <c r="B1008" s="2" t="e">
        <f ca="1">_xlfn.XLOOKUP(A1008,统计表!D:D,统计表!R:R)</f>
        <v>#NAME?</v>
      </c>
      <c r="C1008" s="2" t="s">
        <v>4753</v>
      </c>
      <c r="E1008" s="2">
        <f>_xlfn.XLOOKUP(D1008,统计表!D:D,统计表!L:L)</f>
        <v>0</v>
      </c>
      <c r="F1008" s="2" t="s">
        <v>4754</v>
      </c>
      <c r="H1008" s="2" t="e">
        <f ca="1">_xlfn.XLOOKUP(G1008,统计表!D:D,统计表!M:M)</f>
        <v>#NAME?</v>
      </c>
      <c r="I1008" s="2" t="s">
        <v>4755</v>
      </c>
      <c r="K1008" s="2">
        <f>_xlfn.XLOOKUP(J1008,统计表!D:D,统计表!P:P)</f>
        <v>0</v>
      </c>
      <c r="L1008" s="2" t="s">
        <v>4756</v>
      </c>
      <c r="O1008" s="2" t="s">
        <v>4760</v>
      </c>
      <c r="U1008" s="2">
        <f>_xlfn.XLOOKUP(S1008,统计表!D:D,统计表!V:V)</f>
        <v>0</v>
      </c>
      <c r="W1008" s="2" t="str">
        <f t="shared" si="15"/>
        <v/>
      </c>
    </row>
    <row r="1009" spans="1:23">
      <c r="A1009" s="2" t="s">
        <v>4651</v>
      </c>
      <c r="B1009" s="2" t="e">
        <f ca="1">_xlfn.XLOOKUP(A1009,统计表!D:D,统计表!R:R)</f>
        <v>#NAME?</v>
      </c>
      <c r="C1009" s="2" t="s">
        <v>4753</v>
      </c>
      <c r="E1009" s="2">
        <f>_xlfn.XLOOKUP(D1009,统计表!D:D,统计表!L:L)</f>
        <v>0</v>
      </c>
      <c r="F1009" s="2" t="s">
        <v>4754</v>
      </c>
      <c r="H1009" s="2" t="e">
        <f ca="1">_xlfn.XLOOKUP(G1009,统计表!D:D,统计表!M:M)</f>
        <v>#NAME?</v>
      </c>
      <c r="I1009" s="2" t="s">
        <v>4755</v>
      </c>
      <c r="K1009" s="2">
        <f>_xlfn.XLOOKUP(J1009,统计表!D:D,统计表!P:P)</f>
        <v>0</v>
      </c>
      <c r="L1009" s="2" t="s">
        <v>4756</v>
      </c>
      <c r="O1009" s="2" t="s">
        <v>4760</v>
      </c>
      <c r="U1009" s="2">
        <f>_xlfn.XLOOKUP(S1009,统计表!D:D,统计表!V:V)</f>
        <v>0</v>
      </c>
      <c r="W1009" s="2" t="str">
        <f t="shared" si="15"/>
        <v/>
      </c>
    </row>
    <row r="1010" spans="1:23">
      <c r="A1010" s="2" t="s">
        <v>4655</v>
      </c>
      <c r="B1010" s="2" t="e">
        <f ca="1">_xlfn.XLOOKUP(A1010,统计表!D:D,统计表!R:R)</f>
        <v>#NAME?</v>
      </c>
      <c r="C1010" s="2" t="s">
        <v>4753</v>
      </c>
      <c r="E1010" s="2">
        <f>_xlfn.XLOOKUP(D1010,统计表!D:D,统计表!L:L)</f>
        <v>0</v>
      </c>
      <c r="F1010" s="2" t="s">
        <v>4754</v>
      </c>
      <c r="H1010" s="2" t="e">
        <f ca="1">_xlfn.XLOOKUP(G1010,统计表!D:D,统计表!M:M)</f>
        <v>#NAME?</v>
      </c>
      <c r="I1010" s="2" t="s">
        <v>4755</v>
      </c>
      <c r="K1010" s="2">
        <f>_xlfn.XLOOKUP(J1010,统计表!D:D,统计表!P:P)</f>
        <v>0</v>
      </c>
      <c r="L1010" s="2" t="s">
        <v>4756</v>
      </c>
      <c r="O1010" s="2" t="s">
        <v>4760</v>
      </c>
      <c r="U1010" s="2">
        <f>_xlfn.XLOOKUP(S1010,统计表!D:D,统计表!V:V)</f>
        <v>0</v>
      </c>
      <c r="W1010" s="2" t="str">
        <f t="shared" si="15"/>
        <v/>
      </c>
    </row>
    <row r="1011" spans="1:23">
      <c r="A1011" s="2" t="s">
        <v>4664</v>
      </c>
      <c r="B1011" s="2" t="e">
        <f ca="1">_xlfn.XLOOKUP(A1011,统计表!D:D,统计表!R:R)</f>
        <v>#NAME?</v>
      </c>
      <c r="C1011" s="2" t="s">
        <v>4753</v>
      </c>
      <c r="E1011" s="2">
        <f>_xlfn.XLOOKUP(D1011,统计表!D:D,统计表!L:L)</f>
        <v>0</v>
      </c>
      <c r="F1011" s="2" t="s">
        <v>4754</v>
      </c>
      <c r="H1011" s="2" t="e">
        <f ca="1">_xlfn.XLOOKUP(G1011,统计表!D:D,统计表!M:M)</f>
        <v>#NAME?</v>
      </c>
      <c r="I1011" s="2" t="s">
        <v>4755</v>
      </c>
      <c r="K1011" s="2">
        <f>_xlfn.XLOOKUP(J1011,统计表!D:D,统计表!P:P)</f>
        <v>0</v>
      </c>
      <c r="L1011" s="2" t="s">
        <v>4756</v>
      </c>
      <c r="O1011" s="2" t="s">
        <v>4760</v>
      </c>
      <c r="U1011" s="2">
        <f>_xlfn.XLOOKUP(S1011,统计表!D:D,统计表!V:V)</f>
        <v>0</v>
      </c>
      <c r="W1011" s="2" t="str">
        <f t="shared" si="15"/>
        <v/>
      </c>
    </row>
    <row r="1012" spans="1:23">
      <c r="A1012" s="2" t="s">
        <v>4683</v>
      </c>
      <c r="B1012" s="2" t="e">
        <f ca="1">_xlfn.XLOOKUP(A1012,统计表!D:D,统计表!R:R)</f>
        <v>#NAME?</v>
      </c>
      <c r="C1012" s="2" t="s">
        <v>4753</v>
      </c>
      <c r="E1012" s="2">
        <f>_xlfn.XLOOKUP(D1012,统计表!D:D,统计表!L:L)</f>
        <v>0</v>
      </c>
      <c r="F1012" s="2" t="s">
        <v>4754</v>
      </c>
      <c r="H1012" s="2" t="e">
        <f ca="1">_xlfn.XLOOKUP(G1012,统计表!D:D,统计表!M:M)</f>
        <v>#NAME?</v>
      </c>
      <c r="I1012" s="2" t="s">
        <v>4755</v>
      </c>
      <c r="K1012" s="2">
        <f>_xlfn.XLOOKUP(J1012,统计表!D:D,统计表!P:P)</f>
        <v>0</v>
      </c>
      <c r="L1012" s="2" t="s">
        <v>4756</v>
      </c>
      <c r="O1012" s="2" t="s">
        <v>4760</v>
      </c>
      <c r="U1012" s="2">
        <f>_xlfn.XLOOKUP(S1012,统计表!D:D,统计表!V:V)</f>
        <v>0</v>
      </c>
      <c r="W1012" s="2" t="str">
        <f t="shared" si="15"/>
        <v/>
      </c>
    </row>
    <row r="1013" spans="1:23">
      <c r="A1013" s="2" t="s">
        <v>4683</v>
      </c>
      <c r="B1013" s="2" t="e">
        <f ca="1">_xlfn.XLOOKUP(A1013,统计表!D:D,统计表!R:R)</f>
        <v>#NAME?</v>
      </c>
      <c r="C1013" s="2" t="s">
        <v>4753</v>
      </c>
      <c r="E1013" s="2">
        <f>_xlfn.XLOOKUP(D1013,统计表!D:D,统计表!L:L)</f>
        <v>0</v>
      </c>
      <c r="F1013" s="2" t="s">
        <v>4754</v>
      </c>
      <c r="H1013" s="2" t="e">
        <f ca="1">_xlfn.XLOOKUP(G1013,统计表!D:D,统计表!M:M)</f>
        <v>#NAME?</v>
      </c>
      <c r="I1013" s="2" t="s">
        <v>4755</v>
      </c>
      <c r="K1013" s="2">
        <f>_xlfn.XLOOKUP(J1013,统计表!D:D,统计表!P:P)</f>
        <v>0</v>
      </c>
      <c r="L1013" s="2" t="s">
        <v>4756</v>
      </c>
      <c r="O1013" s="2" t="s">
        <v>4760</v>
      </c>
      <c r="U1013" s="2">
        <f>_xlfn.XLOOKUP(S1013,统计表!D:D,统计表!V:V)</f>
        <v>0</v>
      </c>
      <c r="W1013" s="2" t="str">
        <f t="shared" si="15"/>
        <v/>
      </c>
    </row>
    <row r="1014" spans="1:23">
      <c r="A1014" s="2" t="s">
        <v>4687</v>
      </c>
      <c r="B1014" s="2" t="e">
        <f ca="1">_xlfn.XLOOKUP(A1014,统计表!D:D,统计表!R:R)</f>
        <v>#NAME?</v>
      </c>
      <c r="C1014" s="2" t="s">
        <v>4753</v>
      </c>
      <c r="E1014" s="2">
        <f>_xlfn.XLOOKUP(D1014,统计表!D:D,统计表!L:L)</f>
        <v>0</v>
      </c>
      <c r="F1014" s="2" t="s">
        <v>4754</v>
      </c>
      <c r="H1014" s="2" t="e">
        <f ca="1">_xlfn.XLOOKUP(G1014,统计表!D:D,统计表!M:M)</f>
        <v>#NAME?</v>
      </c>
      <c r="I1014" s="2" t="s">
        <v>4755</v>
      </c>
      <c r="K1014" s="2">
        <f>_xlfn.XLOOKUP(J1014,统计表!D:D,统计表!P:P)</f>
        <v>0</v>
      </c>
      <c r="L1014" s="2" t="s">
        <v>4756</v>
      </c>
      <c r="O1014" s="2" t="s">
        <v>4760</v>
      </c>
      <c r="U1014" s="2">
        <f>_xlfn.XLOOKUP(S1014,统计表!D:D,统计表!V:V)</f>
        <v>0</v>
      </c>
      <c r="W1014" s="2" t="str">
        <f t="shared" si="15"/>
        <v/>
      </c>
    </row>
    <row r="1015" spans="1:23">
      <c r="A1015" s="2" t="s">
        <v>4691</v>
      </c>
      <c r="B1015" s="2" t="e">
        <f ca="1">_xlfn.XLOOKUP(A1015,统计表!D:D,统计表!R:R)</f>
        <v>#NAME?</v>
      </c>
      <c r="C1015" s="2" t="s">
        <v>4753</v>
      </c>
      <c r="E1015" s="2">
        <f>_xlfn.XLOOKUP(D1015,统计表!D:D,统计表!L:L)</f>
        <v>0</v>
      </c>
      <c r="F1015" s="2" t="s">
        <v>4754</v>
      </c>
      <c r="H1015" s="2" t="e">
        <f ca="1">_xlfn.XLOOKUP(G1015,统计表!D:D,统计表!M:M)</f>
        <v>#NAME?</v>
      </c>
      <c r="I1015" s="2" t="s">
        <v>4755</v>
      </c>
      <c r="K1015" s="2">
        <f>_xlfn.XLOOKUP(J1015,统计表!D:D,统计表!P:P)</f>
        <v>0</v>
      </c>
      <c r="L1015" s="2" t="s">
        <v>4756</v>
      </c>
      <c r="O1015" s="2" t="s">
        <v>4760</v>
      </c>
      <c r="U1015" s="2">
        <f>_xlfn.XLOOKUP(S1015,统计表!D:D,统计表!V:V)</f>
        <v>0</v>
      </c>
      <c r="W1015" s="2" t="str">
        <f t="shared" si="15"/>
        <v/>
      </c>
    </row>
    <row r="1016" spans="1:23">
      <c r="A1016" s="2" t="s">
        <v>4700</v>
      </c>
      <c r="B1016" s="2" t="e">
        <f ca="1">_xlfn.XLOOKUP(A1016,统计表!D:D,统计表!R:R)</f>
        <v>#NAME?</v>
      </c>
      <c r="C1016" s="2" t="s">
        <v>4753</v>
      </c>
      <c r="E1016" s="2">
        <f>_xlfn.XLOOKUP(D1016,统计表!D:D,统计表!L:L)</f>
        <v>0</v>
      </c>
      <c r="F1016" s="2" t="s">
        <v>4754</v>
      </c>
      <c r="H1016" s="2" t="e">
        <f ca="1">_xlfn.XLOOKUP(G1016,统计表!D:D,统计表!M:M)</f>
        <v>#NAME?</v>
      </c>
      <c r="I1016" s="2" t="s">
        <v>4755</v>
      </c>
      <c r="K1016" s="2">
        <f>_xlfn.XLOOKUP(J1016,统计表!D:D,统计表!P:P)</f>
        <v>0</v>
      </c>
      <c r="L1016" s="2" t="s">
        <v>4756</v>
      </c>
      <c r="O1016" s="2" t="s">
        <v>4760</v>
      </c>
      <c r="U1016" s="2">
        <f>_xlfn.XLOOKUP(S1016,统计表!D:D,统计表!V:V)</f>
        <v>0</v>
      </c>
      <c r="W1016" s="2" t="str">
        <f t="shared" si="15"/>
        <v/>
      </c>
    </row>
    <row r="1017" spans="1:23">
      <c r="A1017" s="2" t="s">
        <v>4700</v>
      </c>
      <c r="B1017" s="2" t="e">
        <f ca="1">_xlfn.XLOOKUP(A1017,统计表!D:D,统计表!R:R)</f>
        <v>#NAME?</v>
      </c>
      <c r="C1017" s="2" t="s">
        <v>4753</v>
      </c>
      <c r="E1017" s="2">
        <f>_xlfn.XLOOKUP(D1017,统计表!D:D,统计表!L:L)</f>
        <v>0</v>
      </c>
      <c r="F1017" s="2" t="s">
        <v>4754</v>
      </c>
      <c r="H1017" s="2" t="e">
        <f ca="1">_xlfn.XLOOKUP(G1017,统计表!D:D,统计表!M:M)</f>
        <v>#NAME?</v>
      </c>
      <c r="I1017" s="2" t="s">
        <v>4755</v>
      </c>
      <c r="K1017" s="2">
        <f>_xlfn.XLOOKUP(J1017,统计表!D:D,统计表!P:P)</f>
        <v>0</v>
      </c>
      <c r="L1017" s="2" t="s">
        <v>4756</v>
      </c>
      <c r="O1017" s="2" t="s">
        <v>4760</v>
      </c>
      <c r="U1017" s="2">
        <f>_xlfn.XLOOKUP(S1017,统计表!D:D,统计表!V:V)</f>
        <v>0</v>
      </c>
      <c r="W1017" s="2" t="str">
        <f t="shared" si="15"/>
        <v/>
      </c>
    </row>
    <row r="1018" spans="1:23">
      <c r="A1018" s="2" t="s">
        <v>4704</v>
      </c>
      <c r="B1018" s="2" t="e">
        <f ca="1">_xlfn.XLOOKUP(A1018,统计表!D:D,统计表!R:R)</f>
        <v>#NAME?</v>
      </c>
      <c r="C1018" s="2" t="s">
        <v>4753</v>
      </c>
      <c r="E1018" s="2">
        <f>_xlfn.XLOOKUP(D1018,统计表!D:D,统计表!L:L)</f>
        <v>0</v>
      </c>
      <c r="F1018" s="2" t="s">
        <v>4754</v>
      </c>
      <c r="H1018" s="2" t="e">
        <f ca="1">_xlfn.XLOOKUP(G1018,统计表!D:D,统计表!M:M)</f>
        <v>#NAME?</v>
      </c>
      <c r="I1018" s="2" t="s">
        <v>4755</v>
      </c>
      <c r="K1018" s="2">
        <f>_xlfn.XLOOKUP(J1018,统计表!D:D,统计表!P:P)</f>
        <v>0</v>
      </c>
      <c r="L1018" s="2" t="s">
        <v>4756</v>
      </c>
      <c r="O1018" s="2" t="s">
        <v>4760</v>
      </c>
      <c r="U1018" s="2">
        <f>_xlfn.XLOOKUP(S1018,统计表!D:D,统计表!V:V)</f>
        <v>0</v>
      </c>
      <c r="W1018" s="2" t="str">
        <f t="shared" si="15"/>
        <v/>
      </c>
    </row>
    <row r="1019" spans="1:23">
      <c r="A1019" s="2" t="s">
        <v>4708</v>
      </c>
      <c r="B1019" s="2" t="e">
        <f ca="1">_xlfn.XLOOKUP(A1019,统计表!D:D,统计表!R:R)</f>
        <v>#NAME?</v>
      </c>
      <c r="C1019" s="2" t="s">
        <v>4753</v>
      </c>
      <c r="E1019" s="2">
        <f>_xlfn.XLOOKUP(D1019,统计表!D:D,统计表!L:L)</f>
        <v>0</v>
      </c>
      <c r="F1019" s="2" t="s">
        <v>4754</v>
      </c>
      <c r="H1019" s="2" t="e">
        <f ca="1">_xlfn.XLOOKUP(G1019,统计表!D:D,统计表!M:M)</f>
        <v>#NAME?</v>
      </c>
      <c r="I1019" s="2" t="s">
        <v>4755</v>
      </c>
      <c r="K1019" s="2">
        <f>_xlfn.XLOOKUP(J1019,统计表!D:D,统计表!P:P)</f>
        <v>0</v>
      </c>
      <c r="L1019" s="2" t="s">
        <v>4756</v>
      </c>
      <c r="O1019" s="2" t="s">
        <v>4760</v>
      </c>
      <c r="U1019" s="2">
        <f>_xlfn.XLOOKUP(S1019,统计表!D:D,统计表!V:V)</f>
        <v>0</v>
      </c>
      <c r="W1019" s="2" t="str">
        <f t="shared" si="15"/>
        <v/>
      </c>
    </row>
    <row r="1020" spans="1:23">
      <c r="A1020" s="2" t="s">
        <v>4708</v>
      </c>
      <c r="B1020" s="2" t="e">
        <f ca="1">_xlfn.XLOOKUP(A1020,统计表!D:D,统计表!R:R)</f>
        <v>#NAME?</v>
      </c>
      <c r="C1020" s="2" t="s">
        <v>4753</v>
      </c>
      <c r="E1020" s="2">
        <f>_xlfn.XLOOKUP(D1020,统计表!D:D,统计表!L:L)</f>
        <v>0</v>
      </c>
      <c r="F1020" s="2" t="s">
        <v>4754</v>
      </c>
      <c r="H1020" s="2" t="e">
        <f ca="1">_xlfn.XLOOKUP(G1020,统计表!D:D,统计表!M:M)</f>
        <v>#NAME?</v>
      </c>
      <c r="I1020" s="2" t="s">
        <v>4755</v>
      </c>
      <c r="K1020" s="2">
        <f>_xlfn.XLOOKUP(J1020,统计表!D:D,统计表!P:P)</f>
        <v>0</v>
      </c>
      <c r="L1020" s="2" t="s">
        <v>4756</v>
      </c>
      <c r="O1020" s="2" t="s">
        <v>4760</v>
      </c>
      <c r="U1020" s="2">
        <f>_xlfn.XLOOKUP(S1020,统计表!D:D,统计表!V:V)</f>
        <v>0</v>
      </c>
      <c r="W1020" s="2" t="str">
        <f t="shared" si="15"/>
        <v/>
      </c>
    </row>
    <row r="1021" spans="1:23">
      <c r="A1021" s="2" t="s">
        <v>4712</v>
      </c>
      <c r="B1021" s="2" t="e">
        <f ca="1">_xlfn.XLOOKUP(A1021,统计表!D:D,统计表!R:R)</f>
        <v>#NAME?</v>
      </c>
      <c r="C1021" s="2" t="s">
        <v>4753</v>
      </c>
      <c r="E1021" s="2">
        <f>_xlfn.XLOOKUP(D1021,统计表!D:D,统计表!L:L)</f>
        <v>0</v>
      </c>
      <c r="F1021" s="2" t="s">
        <v>4754</v>
      </c>
      <c r="H1021" s="2" t="e">
        <f ca="1">_xlfn.XLOOKUP(G1021,统计表!D:D,统计表!M:M)</f>
        <v>#NAME?</v>
      </c>
      <c r="I1021" s="2" t="s">
        <v>4755</v>
      </c>
      <c r="K1021" s="2">
        <f>_xlfn.XLOOKUP(J1021,统计表!D:D,统计表!P:P)</f>
        <v>0</v>
      </c>
      <c r="L1021" s="2" t="s">
        <v>4756</v>
      </c>
      <c r="O1021" s="2" t="s">
        <v>4760</v>
      </c>
      <c r="U1021" s="2">
        <f>_xlfn.XLOOKUP(S1021,统计表!D:D,统计表!V:V)</f>
        <v>0</v>
      </c>
      <c r="W1021" s="2" t="str">
        <f t="shared" si="15"/>
        <v/>
      </c>
    </row>
    <row r="1022" spans="1:23">
      <c r="A1022" s="2" t="s">
        <v>4728</v>
      </c>
      <c r="B1022" s="2" t="e">
        <f ca="1">_xlfn.XLOOKUP(A1022,统计表!D:D,统计表!R:R)</f>
        <v>#NAME?</v>
      </c>
      <c r="C1022" s="2" t="s">
        <v>4753</v>
      </c>
      <c r="E1022" s="2">
        <f>_xlfn.XLOOKUP(D1022,统计表!D:D,统计表!L:L)</f>
        <v>0</v>
      </c>
      <c r="F1022" s="2" t="s">
        <v>4754</v>
      </c>
      <c r="H1022" s="2" t="e">
        <f ca="1">_xlfn.XLOOKUP(G1022,统计表!D:D,统计表!M:M)</f>
        <v>#NAME?</v>
      </c>
      <c r="I1022" s="2" t="s">
        <v>4755</v>
      </c>
      <c r="K1022" s="2">
        <f>_xlfn.XLOOKUP(J1022,统计表!D:D,统计表!P:P)</f>
        <v>0</v>
      </c>
      <c r="L1022" s="2" t="s">
        <v>4756</v>
      </c>
      <c r="O1022" s="2" t="s">
        <v>4760</v>
      </c>
      <c r="U1022" s="2">
        <f>_xlfn.XLOOKUP(S1022,统计表!D:D,统计表!V:V)</f>
        <v>0</v>
      </c>
      <c r="W1022" s="2" t="str">
        <f t="shared" si="15"/>
        <v/>
      </c>
    </row>
    <row r="1023" spans="1:23">
      <c r="A1023" s="2" t="s">
        <v>4728</v>
      </c>
      <c r="B1023" s="2" t="e">
        <f ca="1">_xlfn.XLOOKUP(A1023,统计表!D:D,统计表!R:R)</f>
        <v>#NAME?</v>
      </c>
      <c r="C1023" s="2" t="s">
        <v>4753</v>
      </c>
      <c r="E1023" s="2">
        <f>_xlfn.XLOOKUP(D1023,统计表!D:D,统计表!L:L)</f>
        <v>0</v>
      </c>
      <c r="F1023" s="2" t="s">
        <v>4754</v>
      </c>
      <c r="H1023" s="2" t="e">
        <f ca="1">_xlfn.XLOOKUP(G1023,统计表!D:D,统计表!M:M)</f>
        <v>#NAME?</v>
      </c>
      <c r="I1023" s="2" t="s">
        <v>4755</v>
      </c>
      <c r="K1023" s="2">
        <f>_xlfn.XLOOKUP(J1023,统计表!D:D,统计表!P:P)</f>
        <v>0</v>
      </c>
      <c r="L1023" s="2" t="s">
        <v>4756</v>
      </c>
      <c r="O1023" s="2" t="s">
        <v>4760</v>
      </c>
      <c r="U1023" s="2">
        <f>_xlfn.XLOOKUP(S1023,统计表!D:D,统计表!V:V)</f>
        <v>0</v>
      </c>
      <c r="W1023" s="2" t="str">
        <f t="shared" si="15"/>
        <v/>
      </c>
    </row>
    <row r="1024" spans="1:23">
      <c r="A1024" s="2" t="s">
        <v>4732</v>
      </c>
      <c r="B1024" s="2" t="e">
        <f ca="1">_xlfn.XLOOKUP(A1024,统计表!D:D,统计表!R:R)</f>
        <v>#NAME?</v>
      </c>
      <c r="C1024" s="2" t="s">
        <v>4753</v>
      </c>
      <c r="E1024" s="2">
        <f>_xlfn.XLOOKUP(D1024,统计表!D:D,统计表!L:L)</f>
        <v>0</v>
      </c>
      <c r="F1024" s="2" t="s">
        <v>4754</v>
      </c>
      <c r="H1024" s="2" t="e">
        <f ca="1">_xlfn.XLOOKUP(G1024,统计表!D:D,统计表!M:M)</f>
        <v>#NAME?</v>
      </c>
      <c r="I1024" s="2" t="s">
        <v>4755</v>
      </c>
      <c r="K1024" s="2">
        <f>_xlfn.XLOOKUP(J1024,统计表!D:D,统计表!P:P)</f>
        <v>0</v>
      </c>
      <c r="L1024" s="2" t="s">
        <v>4756</v>
      </c>
      <c r="O1024" s="2" t="s">
        <v>4760</v>
      </c>
      <c r="U1024" s="2">
        <f>_xlfn.XLOOKUP(S1024,统计表!D:D,统计表!V:V)</f>
        <v>0</v>
      </c>
      <c r="W1024" s="2" t="str">
        <f t="shared" si="15"/>
        <v/>
      </c>
    </row>
    <row r="1025" spans="1:23">
      <c r="A1025" s="2" t="s">
        <v>4732</v>
      </c>
      <c r="B1025" s="2" t="e">
        <f ca="1">_xlfn.XLOOKUP(A1025,统计表!D:D,统计表!R:R)</f>
        <v>#NAME?</v>
      </c>
      <c r="C1025" s="2" t="s">
        <v>4753</v>
      </c>
      <c r="E1025" s="2">
        <f>_xlfn.XLOOKUP(D1025,统计表!D:D,统计表!L:L)</f>
        <v>0</v>
      </c>
      <c r="F1025" s="2" t="s">
        <v>4754</v>
      </c>
      <c r="H1025" s="2" t="e">
        <f ca="1">_xlfn.XLOOKUP(G1025,统计表!D:D,统计表!M:M)</f>
        <v>#NAME?</v>
      </c>
      <c r="I1025" s="2" t="s">
        <v>4755</v>
      </c>
      <c r="K1025" s="2">
        <f>_xlfn.XLOOKUP(J1025,统计表!D:D,统计表!P:P)</f>
        <v>0</v>
      </c>
      <c r="L1025" s="2" t="s">
        <v>4756</v>
      </c>
      <c r="O1025" s="2" t="s">
        <v>4760</v>
      </c>
      <c r="U1025" s="2">
        <f>_xlfn.XLOOKUP(S1025,统计表!D:D,统计表!V:V)</f>
        <v>0</v>
      </c>
      <c r="W1025" s="2" t="str">
        <f t="shared" si="15"/>
        <v/>
      </c>
    </row>
    <row r="1026" spans="1:23">
      <c r="A1026" s="2" t="s">
        <v>4736</v>
      </c>
      <c r="B1026" s="2" t="e">
        <f ca="1">_xlfn.XLOOKUP(A1026,统计表!D:D,统计表!R:R)</f>
        <v>#NAME?</v>
      </c>
      <c r="C1026" s="2" t="s">
        <v>4753</v>
      </c>
      <c r="E1026" s="2">
        <f>_xlfn.XLOOKUP(D1026,统计表!D:D,统计表!L:L)</f>
        <v>0</v>
      </c>
      <c r="F1026" s="2" t="s">
        <v>4754</v>
      </c>
      <c r="H1026" s="2" t="e">
        <f ca="1">_xlfn.XLOOKUP(G1026,统计表!D:D,统计表!M:M)</f>
        <v>#NAME?</v>
      </c>
      <c r="I1026" s="2" t="s">
        <v>4755</v>
      </c>
      <c r="K1026" s="2">
        <f>_xlfn.XLOOKUP(J1026,统计表!D:D,统计表!P:P)</f>
        <v>0</v>
      </c>
      <c r="L1026" s="2" t="s">
        <v>4756</v>
      </c>
      <c r="O1026" s="2" t="s">
        <v>4760</v>
      </c>
      <c r="U1026" s="2">
        <f>_xlfn.XLOOKUP(S1026,统计表!D:D,统计表!V:V)</f>
        <v>0</v>
      </c>
      <c r="W1026" s="2" t="str">
        <f t="shared" si="15"/>
        <v/>
      </c>
    </row>
    <row r="1027" spans="1:23">
      <c r="A1027" s="2" t="s">
        <v>4736</v>
      </c>
      <c r="B1027" s="2" t="e">
        <f ca="1">_xlfn.XLOOKUP(A1027,统计表!D:D,统计表!R:R)</f>
        <v>#NAME?</v>
      </c>
      <c r="C1027" s="2" t="s">
        <v>4753</v>
      </c>
      <c r="E1027" s="2">
        <f>_xlfn.XLOOKUP(D1027,统计表!D:D,统计表!L:L)</f>
        <v>0</v>
      </c>
      <c r="F1027" s="2" t="s">
        <v>4754</v>
      </c>
      <c r="H1027" s="2" t="e">
        <f ca="1">_xlfn.XLOOKUP(G1027,统计表!D:D,统计表!M:M)</f>
        <v>#NAME?</v>
      </c>
      <c r="I1027" s="2" t="s">
        <v>4755</v>
      </c>
      <c r="K1027" s="2">
        <f>_xlfn.XLOOKUP(J1027,统计表!D:D,统计表!P:P)</f>
        <v>0</v>
      </c>
      <c r="L1027" s="2" t="s">
        <v>4756</v>
      </c>
      <c r="O1027" s="2" t="s">
        <v>4760</v>
      </c>
      <c r="U1027" s="2">
        <f>_xlfn.XLOOKUP(S1027,统计表!D:D,统计表!V:V)</f>
        <v>0</v>
      </c>
      <c r="W1027" s="2" t="str">
        <f t="shared" ref="W1027:W1047" si="16">V1027&amp;T1027</f>
        <v/>
      </c>
    </row>
    <row r="1028" spans="1:23">
      <c r="A1028" s="2" t="s">
        <v>4744</v>
      </c>
      <c r="B1028" s="2" t="e">
        <f ca="1">_xlfn.XLOOKUP(A1028,统计表!D:D,统计表!R:R)</f>
        <v>#NAME?</v>
      </c>
      <c r="C1028" s="2" t="s">
        <v>4753</v>
      </c>
      <c r="E1028" s="2">
        <f>_xlfn.XLOOKUP(D1028,统计表!D:D,统计表!L:L)</f>
        <v>0</v>
      </c>
      <c r="F1028" s="2" t="s">
        <v>4754</v>
      </c>
      <c r="H1028" s="2" t="e">
        <f ca="1">_xlfn.XLOOKUP(G1028,统计表!D:D,统计表!M:M)</f>
        <v>#NAME?</v>
      </c>
      <c r="I1028" s="2" t="s">
        <v>4755</v>
      </c>
      <c r="K1028" s="2">
        <f>_xlfn.XLOOKUP(J1028,统计表!D:D,统计表!P:P)</f>
        <v>0</v>
      </c>
      <c r="L1028" s="2" t="s">
        <v>4756</v>
      </c>
      <c r="O1028" s="2" t="s">
        <v>4760</v>
      </c>
      <c r="U1028" s="2">
        <f>_xlfn.XLOOKUP(S1028,统计表!D:D,统计表!V:V)</f>
        <v>0</v>
      </c>
      <c r="W1028" s="2" t="str">
        <f t="shared" si="16"/>
        <v/>
      </c>
    </row>
    <row r="1029" spans="1:23">
      <c r="A1029" s="12" t="s">
        <v>2439</v>
      </c>
      <c r="B1029" s="2" t="e">
        <f ca="1">_xlfn.XLOOKUP(A1029,统计表!D:D,统计表!R:R)</f>
        <v>#NAME?</v>
      </c>
      <c r="C1029" s="2" t="s">
        <v>4753</v>
      </c>
      <c r="E1029" s="2">
        <f>_xlfn.XLOOKUP(D1029,统计表!D:D,统计表!L:L)</f>
        <v>0</v>
      </c>
      <c r="F1029" s="2" t="s">
        <v>4754</v>
      </c>
      <c r="H1029" s="2" t="e">
        <f ca="1">_xlfn.XLOOKUP(G1029,统计表!D:D,统计表!M:M)</f>
        <v>#NAME?</v>
      </c>
      <c r="I1029" s="2" t="s">
        <v>4755</v>
      </c>
      <c r="K1029" s="2">
        <f>_xlfn.XLOOKUP(J1029,统计表!D:D,统计表!P:P)</f>
        <v>0</v>
      </c>
      <c r="L1029" s="2" t="s">
        <v>4756</v>
      </c>
      <c r="O1029" s="2" t="s">
        <v>4760</v>
      </c>
      <c r="U1029" s="2">
        <f>_xlfn.XLOOKUP(S1029,统计表!D:D,统计表!V:V)</f>
        <v>0</v>
      </c>
      <c r="W1029" s="2" t="str">
        <f t="shared" si="16"/>
        <v/>
      </c>
    </row>
    <row r="1030" spans="1:23">
      <c r="A1030" s="12" t="s">
        <v>1764</v>
      </c>
      <c r="B1030" s="2" t="e">
        <f ca="1">_xlfn.XLOOKUP(A1030,统计表!D:D,统计表!R:R)</f>
        <v>#NAME?</v>
      </c>
      <c r="C1030" s="2" t="s">
        <v>4753</v>
      </c>
      <c r="E1030" s="2">
        <f>_xlfn.XLOOKUP(D1030,统计表!D:D,统计表!L:L)</f>
        <v>0</v>
      </c>
      <c r="F1030" s="2" t="s">
        <v>4754</v>
      </c>
      <c r="H1030" s="2" t="e">
        <f ca="1">_xlfn.XLOOKUP(G1030,统计表!D:D,统计表!M:M)</f>
        <v>#NAME?</v>
      </c>
      <c r="I1030" s="2" t="s">
        <v>4755</v>
      </c>
      <c r="K1030" s="2">
        <f>_xlfn.XLOOKUP(J1030,统计表!D:D,统计表!P:P)</f>
        <v>0</v>
      </c>
      <c r="L1030" s="2" t="s">
        <v>4756</v>
      </c>
      <c r="O1030" s="2" t="s">
        <v>4760</v>
      </c>
      <c r="U1030" s="2">
        <f>_xlfn.XLOOKUP(S1030,统计表!D:D,统计表!V:V)</f>
        <v>0</v>
      </c>
      <c r="W1030" s="2" t="str">
        <f t="shared" si="16"/>
        <v/>
      </c>
    </row>
    <row r="1031" spans="1:23">
      <c r="A1031" s="12" t="s">
        <v>4763</v>
      </c>
      <c r="B1031" s="2" t="e">
        <f ca="1">_xlfn.XLOOKUP(A1031,统计表!D:D,统计表!R:R)</f>
        <v>#NAME?</v>
      </c>
      <c r="C1031" s="2" t="s">
        <v>4753</v>
      </c>
      <c r="E1031" s="2">
        <f>_xlfn.XLOOKUP(D1031,统计表!D:D,统计表!L:L)</f>
        <v>0</v>
      </c>
      <c r="F1031" s="2" t="s">
        <v>4754</v>
      </c>
      <c r="H1031" s="2" t="e">
        <f ca="1">_xlfn.XLOOKUP(G1031,统计表!D:D,统计表!M:M)</f>
        <v>#NAME?</v>
      </c>
      <c r="I1031" s="2" t="s">
        <v>4755</v>
      </c>
      <c r="K1031" s="2">
        <f>_xlfn.XLOOKUP(J1031,统计表!D:D,统计表!P:P)</f>
        <v>0</v>
      </c>
      <c r="L1031" s="2" t="s">
        <v>4756</v>
      </c>
      <c r="O1031" s="2" t="s">
        <v>4760</v>
      </c>
      <c r="U1031" s="2">
        <f>_xlfn.XLOOKUP(S1031,统计表!D:D,统计表!V:V)</f>
        <v>0</v>
      </c>
      <c r="W1031" s="2" t="str">
        <f t="shared" si="16"/>
        <v/>
      </c>
    </row>
    <row r="1032" spans="1:23">
      <c r="A1032" s="12" t="s">
        <v>1822</v>
      </c>
      <c r="B1032" s="2" t="e">
        <f ca="1">_xlfn.XLOOKUP(A1032,统计表!D:D,统计表!R:R)</f>
        <v>#NAME?</v>
      </c>
      <c r="C1032" s="2" t="s">
        <v>4753</v>
      </c>
      <c r="E1032" s="2">
        <f>_xlfn.XLOOKUP(D1032,统计表!D:D,统计表!L:L)</f>
        <v>0</v>
      </c>
      <c r="F1032" s="2" t="s">
        <v>4754</v>
      </c>
      <c r="H1032" s="2" t="e">
        <f ca="1">_xlfn.XLOOKUP(G1032,统计表!D:D,统计表!M:M)</f>
        <v>#NAME?</v>
      </c>
      <c r="I1032" s="2" t="s">
        <v>4755</v>
      </c>
      <c r="K1032" s="2">
        <f>_xlfn.XLOOKUP(J1032,统计表!D:D,统计表!P:P)</f>
        <v>0</v>
      </c>
      <c r="L1032" s="2" t="s">
        <v>4756</v>
      </c>
      <c r="O1032" s="2" t="s">
        <v>4760</v>
      </c>
      <c r="U1032" s="2">
        <f>_xlfn.XLOOKUP(S1032,统计表!D:D,统计表!V:V)</f>
        <v>0</v>
      </c>
      <c r="W1032" s="2" t="str">
        <f t="shared" si="16"/>
        <v/>
      </c>
    </row>
    <row r="1033" spans="1:23">
      <c r="A1033" s="12" t="s">
        <v>1631</v>
      </c>
      <c r="B1033" s="2" t="e">
        <f ca="1">_xlfn.XLOOKUP(A1033,统计表!D:D,统计表!R:R)</f>
        <v>#NAME?</v>
      </c>
      <c r="C1033" s="2" t="s">
        <v>4753</v>
      </c>
      <c r="E1033" s="2">
        <f>_xlfn.XLOOKUP(D1033,统计表!D:D,统计表!L:L)</f>
        <v>0</v>
      </c>
      <c r="F1033" s="2" t="s">
        <v>4754</v>
      </c>
      <c r="H1033" s="2" t="e">
        <f ca="1">_xlfn.XLOOKUP(G1033,统计表!D:D,统计表!M:M)</f>
        <v>#NAME?</v>
      </c>
      <c r="I1033" s="2" t="s">
        <v>4755</v>
      </c>
      <c r="K1033" s="2">
        <f>_xlfn.XLOOKUP(J1033,统计表!D:D,统计表!P:P)</f>
        <v>0</v>
      </c>
      <c r="L1033" s="2" t="s">
        <v>4756</v>
      </c>
      <c r="O1033" s="2" t="s">
        <v>4760</v>
      </c>
      <c r="U1033" s="2">
        <f>_xlfn.XLOOKUP(S1033,统计表!D:D,统计表!V:V)</f>
        <v>0</v>
      </c>
      <c r="W1033" s="2" t="str">
        <f t="shared" si="16"/>
        <v/>
      </c>
    </row>
    <row r="1034" spans="1:23">
      <c r="A1034" s="12" t="s">
        <v>1090</v>
      </c>
      <c r="B1034" s="2" t="e">
        <f ca="1">_xlfn.XLOOKUP(A1034,统计表!D:D,统计表!R:R)</f>
        <v>#NAME?</v>
      </c>
      <c r="C1034" s="2" t="s">
        <v>4753</v>
      </c>
      <c r="E1034" s="2">
        <f>_xlfn.XLOOKUP(D1034,统计表!D:D,统计表!L:L)</f>
        <v>0</v>
      </c>
      <c r="F1034" s="2" t="s">
        <v>4754</v>
      </c>
      <c r="H1034" s="2" t="e">
        <f ca="1">_xlfn.XLOOKUP(G1034,统计表!D:D,统计表!M:M)</f>
        <v>#NAME?</v>
      </c>
      <c r="I1034" s="2" t="s">
        <v>4755</v>
      </c>
      <c r="K1034" s="2">
        <f>_xlfn.XLOOKUP(J1034,统计表!D:D,统计表!P:P)</f>
        <v>0</v>
      </c>
      <c r="L1034" s="2" t="s">
        <v>4756</v>
      </c>
      <c r="O1034" s="2" t="s">
        <v>4760</v>
      </c>
      <c r="U1034" s="2">
        <f>_xlfn.XLOOKUP(S1034,统计表!D:D,统计表!V:V)</f>
        <v>0</v>
      </c>
      <c r="W1034" s="2" t="str">
        <f t="shared" si="16"/>
        <v/>
      </c>
    </row>
    <row r="1035" spans="1:23">
      <c r="A1035" s="12" t="s">
        <v>3103</v>
      </c>
      <c r="B1035" s="2" t="e">
        <f ca="1">_xlfn.XLOOKUP(A1035,统计表!D:D,统计表!R:R)</f>
        <v>#NAME?</v>
      </c>
      <c r="C1035" s="2" t="s">
        <v>4753</v>
      </c>
      <c r="E1035" s="2">
        <f>_xlfn.XLOOKUP(D1035,统计表!D:D,统计表!L:L)</f>
        <v>0</v>
      </c>
      <c r="F1035" s="2" t="s">
        <v>4754</v>
      </c>
      <c r="H1035" s="2" t="e">
        <f ca="1">_xlfn.XLOOKUP(G1035,统计表!D:D,统计表!M:M)</f>
        <v>#NAME?</v>
      </c>
      <c r="I1035" s="2" t="s">
        <v>4755</v>
      </c>
      <c r="K1035" s="2">
        <f>_xlfn.XLOOKUP(J1035,统计表!D:D,统计表!P:P)</f>
        <v>0</v>
      </c>
      <c r="L1035" s="2" t="s">
        <v>4756</v>
      </c>
      <c r="O1035" s="2" t="s">
        <v>4760</v>
      </c>
      <c r="U1035" s="2">
        <f>_xlfn.XLOOKUP(S1035,统计表!D:D,统计表!V:V)</f>
        <v>0</v>
      </c>
      <c r="W1035" s="2" t="str">
        <f t="shared" si="16"/>
        <v/>
      </c>
    </row>
    <row r="1036" spans="1:23">
      <c r="A1036" s="12" t="s">
        <v>2622</v>
      </c>
      <c r="B1036" s="2" t="e">
        <f ca="1">_xlfn.XLOOKUP(A1036,统计表!D:D,统计表!R:R)</f>
        <v>#NAME?</v>
      </c>
      <c r="C1036" s="2" t="s">
        <v>4753</v>
      </c>
      <c r="E1036" s="2">
        <f>_xlfn.XLOOKUP(D1036,统计表!D:D,统计表!L:L)</f>
        <v>0</v>
      </c>
      <c r="F1036" s="2" t="s">
        <v>4754</v>
      </c>
      <c r="H1036" s="2" t="e">
        <f ca="1">_xlfn.XLOOKUP(G1036,统计表!D:D,统计表!M:M)</f>
        <v>#NAME?</v>
      </c>
      <c r="I1036" s="2" t="s">
        <v>4755</v>
      </c>
      <c r="K1036" s="2">
        <f>_xlfn.XLOOKUP(J1036,统计表!D:D,统计表!P:P)</f>
        <v>0</v>
      </c>
      <c r="L1036" s="2" t="s">
        <v>4756</v>
      </c>
      <c r="O1036" s="2" t="s">
        <v>4760</v>
      </c>
      <c r="U1036" s="2">
        <f>_xlfn.XLOOKUP(S1036,统计表!D:D,统计表!V:V)</f>
        <v>0</v>
      </c>
      <c r="W1036" s="2" t="str">
        <f t="shared" si="16"/>
        <v/>
      </c>
    </row>
    <row r="1037" spans="1:23">
      <c r="A1037" s="12" t="s">
        <v>3201</v>
      </c>
      <c r="B1037" s="2" t="e">
        <f ca="1">_xlfn.XLOOKUP(A1037,统计表!D:D,统计表!R:R)</f>
        <v>#NAME?</v>
      </c>
      <c r="C1037" s="2" t="s">
        <v>4753</v>
      </c>
      <c r="E1037" s="2">
        <f>_xlfn.XLOOKUP(D1037,统计表!D:D,统计表!L:L)</f>
        <v>0</v>
      </c>
      <c r="F1037" s="2" t="s">
        <v>4754</v>
      </c>
      <c r="H1037" s="2" t="e">
        <f ca="1">_xlfn.XLOOKUP(G1037,统计表!D:D,统计表!M:M)</f>
        <v>#NAME?</v>
      </c>
      <c r="I1037" s="2" t="s">
        <v>4755</v>
      </c>
      <c r="K1037" s="2">
        <f>_xlfn.XLOOKUP(J1037,统计表!D:D,统计表!P:P)</f>
        <v>0</v>
      </c>
      <c r="L1037" s="2" t="s">
        <v>4756</v>
      </c>
      <c r="O1037" s="2" t="s">
        <v>4760</v>
      </c>
      <c r="U1037" s="2">
        <f>_xlfn.XLOOKUP(S1037,统计表!D:D,统计表!V:V)</f>
        <v>0</v>
      </c>
      <c r="W1037" s="2" t="str">
        <f t="shared" si="16"/>
        <v/>
      </c>
    </row>
    <row r="1038" spans="1:23">
      <c r="A1038" s="12" t="s">
        <v>4764</v>
      </c>
      <c r="B1038" s="2" t="e">
        <f ca="1">_xlfn.XLOOKUP(A1038,统计表!D:D,统计表!R:R)</f>
        <v>#NAME?</v>
      </c>
      <c r="C1038" s="2" t="s">
        <v>4753</v>
      </c>
      <c r="E1038" s="2">
        <f>_xlfn.XLOOKUP(D1038,统计表!D:D,统计表!L:L)</f>
        <v>0</v>
      </c>
      <c r="F1038" s="2" t="s">
        <v>4754</v>
      </c>
      <c r="H1038" s="2" t="e">
        <f ca="1">_xlfn.XLOOKUP(G1038,统计表!D:D,统计表!M:M)</f>
        <v>#NAME?</v>
      </c>
      <c r="I1038" s="2" t="s">
        <v>4755</v>
      </c>
      <c r="K1038" s="2">
        <f>_xlfn.XLOOKUP(J1038,统计表!D:D,统计表!P:P)</f>
        <v>0</v>
      </c>
      <c r="L1038" s="2" t="s">
        <v>4756</v>
      </c>
      <c r="O1038" s="2" t="s">
        <v>4760</v>
      </c>
      <c r="U1038" s="2">
        <f>_xlfn.XLOOKUP(S1038,统计表!D:D,统计表!V:V)</f>
        <v>0</v>
      </c>
      <c r="W1038" s="2" t="str">
        <f t="shared" si="16"/>
        <v/>
      </c>
    </row>
    <row r="1039" spans="1:23">
      <c r="A1039" s="12" t="s">
        <v>1511</v>
      </c>
      <c r="B1039" s="2" t="e">
        <f ca="1">_xlfn.XLOOKUP(A1039,统计表!D:D,统计表!R:R)</f>
        <v>#NAME?</v>
      </c>
      <c r="C1039" s="2" t="s">
        <v>4753</v>
      </c>
      <c r="E1039" s="2">
        <f>_xlfn.XLOOKUP(D1039,统计表!D:D,统计表!L:L)</f>
        <v>0</v>
      </c>
      <c r="F1039" s="2" t="s">
        <v>4754</v>
      </c>
      <c r="H1039" s="2" t="e">
        <f ca="1">_xlfn.XLOOKUP(G1039,统计表!D:D,统计表!M:M)</f>
        <v>#NAME?</v>
      </c>
      <c r="I1039" s="2" t="s">
        <v>4755</v>
      </c>
      <c r="K1039" s="2">
        <f>_xlfn.XLOOKUP(J1039,统计表!D:D,统计表!P:P)</f>
        <v>0</v>
      </c>
      <c r="L1039" s="2" t="s">
        <v>4756</v>
      </c>
      <c r="O1039" s="2" t="s">
        <v>4760</v>
      </c>
      <c r="U1039" s="2">
        <f>_xlfn.XLOOKUP(S1039,统计表!D:D,统计表!V:V)</f>
        <v>0</v>
      </c>
      <c r="W1039" s="2" t="str">
        <f t="shared" si="16"/>
        <v/>
      </c>
    </row>
    <row r="1040" spans="1:23">
      <c r="A1040" s="12" t="s">
        <v>2952</v>
      </c>
      <c r="B1040" s="2" t="e">
        <f ca="1">_xlfn.XLOOKUP(A1040,统计表!D:D,统计表!R:R)</f>
        <v>#NAME?</v>
      </c>
      <c r="C1040" s="2" t="s">
        <v>4753</v>
      </c>
      <c r="E1040" s="2">
        <f>_xlfn.XLOOKUP(D1040,统计表!D:D,统计表!L:L)</f>
        <v>0</v>
      </c>
      <c r="F1040" s="2" t="s">
        <v>4754</v>
      </c>
      <c r="H1040" s="2" t="e">
        <f ca="1">_xlfn.XLOOKUP(G1040,统计表!D:D,统计表!M:M)</f>
        <v>#NAME?</v>
      </c>
      <c r="I1040" s="2" t="s">
        <v>4755</v>
      </c>
      <c r="K1040" s="2">
        <f>_xlfn.XLOOKUP(J1040,统计表!D:D,统计表!P:P)</f>
        <v>0</v>
      </c>
      <c r="L1040" s="2" t="s">
        <v>4756</v>
      </c>
      <c r="O1040" s="2" t="s">
        <v>4760</v>
      </c>
      <c r="U1040" s="2">
        <f>_xlfn.XLOOKUP(S1040,统计表!D:D,统计表!V:V)</f>
        <v>0</v>
      </c>
      <c r="W1040" s="2" t="str">
        <f t="shared" si="16"/>
        <v/>
      </c>
    </row>
    <row r="1041" spans="1:23">
      <c r="A1041" s="12" t="s">
        <v>2862</v>
      </c>
      <c r="B1041" s="2" t="e">
        <f ca="1">_xlfn.XLOOKUP(A1041,统计表!D:D,统计表!R:R)</f>
        <v>#NAME?</v>
      </c>
      <c r="C1041" s="2" t="s">
        <v>4753</v>
      </c>
      <c r="E1041" s="2">
        <f>_xlfn.XLOOKUP(D1041,统计表!D:D,统计表!L:L)</f>
        <v>0</v>
      </c>
      <c r="F1041" s="2" t="s">
        <v>4754</v>
      </c>
      <c r="H1041" s="2" t="e">
        <f ca="1">_xlfn.XLOOKUP(G1041,统计表!D:D,统计表!M:M)</f>
        <v>#NAME?</v>
      </c>
      <c r="I1041" s="2" t="s">
        <v>4755</v>
      </c>
      <c r="K1041" s="2">
        <f>_xlfn.XLOOKUP(J1041,统计表!D:D,统计表!P:P)</f>
        <v>0</v>
      </c>
      <c r="L1041" s="2" t="s">
        <v>4756</v>
      </c>
      <c r="O1041" s="2" t="s">
        <v>4760</v>
      </c>
      <c r="U1041" s="2">
        <f>_xlfn.XLOOKUP(S1041,统计表!D:D,统计表!V:V)</f>
        <v>0</v>
      </c>
      <c r="W1041" s="2" t="str">
        <f t="shared" si="16"/>
        <v/>
      </c>
    </row>
    <row r="1042" spans="1:23">
      <c r="A1042" s="12" t="s">
        <v>2879</v>
      </c>
      <c r="B1042" s="2" t="e">
        <f ca="1">_xlfn.XLOOKUP(A1042,统计表!D:D,统计表!R:R)</f>
        <v>#NAME?</v>
      </c>
      <c r="C1042" s="2" t="s">
        <v>4753</v>
      </c>
      <c r="E1042" s="2">
        <f>_xlfn.XLOOKUP(D1042,统计表!D:D,统计表!L:L)</f>
        <v>0</v>
      </c>
      <c r="F1042" s="2" t="s">
        <v>4754</v>
      </c>
      <c r="H1042" s="2" t="e">
        <f ca="1">_xlfn.XLOOKUP(G1042,统计表!D:D,统计表!M:M)</f>
        <v>#NAME?</v>
      </c>
      <c r="I1042" s="2" t="s">
        <v>4755</v>
      </c>
      <c r="K1042" s="2">
        <f>_xlfn.XLOOKUP(J1042,统计表!D:D,统计表!P:P)</f>
        <v>0</v>
      </c>
      <c r="L1042" s="2" t="s">
        <v>4756</v>
      </c>
      <c r="O1042" s="2" t="s">
        <v>4760</v>
      </c>
      <c r="U1042" s="2">
        <f>_xlfn.XLOOKUP(S1042,统计表!D:D,统计表!V:V)</f>
        <v>0</v>
      </c>
      <c r="W1042" s="2" t="str">
        <f t="shared" si="16"/>
        <v/>
      </c>
    </row>
    <row r="1043" spans="1:23">
      <c r="A1043" s="12" t="s">
        <v>259</v>
      </c>
      <c r="B1043" s="2" t="e">
        <f ca="1">_xlfn.XLOOKUP(A1043,统计表!D:D,统计表!R:R)</f>
        <v>#NAME?</v>
      </c>
      <c r="C1043" s="2" t="s">
        <v>4753</v>
      </c>
      <c r="E1043" s="2">
        <f>_xlfn.XLOOKUP(D1043,统计表!D:D,统计表!L:L)</f>
        <v>0</v>
      </c>
      <c r="F1043" s="2" t="s">
        <v>4754</v>
      </c>
      <c r="H1043" s="2" t="e">
        <f ca="1">_xlfn.XLOOKUP(G1043,统计表!D:D,统计表!M:M)</f>
        <v>#NAME?</v>
      </c>
      <c r="I1043" s="2" t="s">
        <v>4755</v>
      </c>
      <c r="K1043" s="2">
        <f>_xlfn.XLOOKUP(J1043,统计表!D:D,统计表!P:P)</f>
        <v>0</v>
      </c>
      <c r="L1043" s="2" t="s">
        <v>4756</v>
      </c>
      <c r="O1043" s="2" t="s">
        <v>4760</v>
      </c>
      <c r="U1043" s="2">
        <f>_xlfn.XLOOKUP(S1043,统计表!D:D,统计表!V:V)</f>
        <v>0</v>
      </c>
      <c r="W1043" s="2" t="str">
        <f t="shared" si="16"/>
        <v/>
      </c>
    </row>
    <row r="1044" spans="1:23">
      <c r="A1044" s="12" t="s">
        <v>1004</v>
      </c>
      <c r="B1044" s="2" t="e">
        <f ca="1">_xlfn.XLOOKUP(A1044,统计表!D:D,统计表!R:R)</f>
        <v>#NAME?</v>
      </c>
      <c r="C1044" s="2" t="s">
        <v>4753</v>
      </c>
      <c r="E1044" s="2">
        <f>_xlfn.XLOOKUP(D1044,统计表!D:D,统计表!L:L)</f>
        <v>0</v>
      </c>
      <c r="F1044" s="2" t="s">
        <v>4754</v>
      </c>
      <c r="H1044" s="2" t="e">
        <f ca="1">_xlfn.XLOOKUP(G1044,统计表!D:D,统计表!M:M)</f>
        <v>#NAME?</v>
      </c>
      <c r="I1044" s="2" t="s">
        <v>4755</v>
      </c>
      <c r="K1044" s="2">
        <f>_xlfn.XLOOKUP(J1044,统计表!D:D,统计表!P:P)</f>
        <v>0</v>
      </c>
      <c r="L1044" s="2" t="s">
        <v>4756</v>
      </c>
      <c r="O1044" s="2" t="s">
        <v>4760</v>
      </c>
      <c r="U1044" s="2">
        <f>_xlfn.XLOOKUP(S1044,统计表!D:D,统计表!V:V)</f>
        <v>0</v>
      </c>
      <c r="W1044" s="2" t="str">
        <f t="shared" si="16"/>
        <v/>
      </c>
    </row>
    <row r="1045" spans="1:23">
      <c r="A1045" s="12" t="s">
        <v>4474</v>
      </c>
      <c r="B1045" s="2" t="e">
        <f ca="1">_xlfn.XLOOKUP(A1045,统计表!D:D,统计表!R:R)</f>
        <v>#NAME?</v>
      </c>
      <c r="C1045" s="2" t="s">
        <v>4753</v>
      </c>
      <c r="E1045" s="2">
        <f>_xlfn.XLOOKUP(D1045,统计表!D:D,统计表!L:L)</f>
        <v>0</v>
      </c>
      <c r="F1045" s="2" t="s">
        <v>4754</v>
      </c>
      <c r="H1045" s="2" t="e">
        <f ca="1">_xlfn.XLOOKUP(G1045,统计表!D:D,统计表!M:M)</f>
        <v>#NAME?</v>
      </c>
      <c r="I1045" s="2" t="s">
        <v>4755</v>
      </c>
      <c r="K1045" s="2">
        <f>_xlfn.XLOOKUP(J1045,统计表!D:D,统计表!P:P)</f>
        <v>0</v>
      </c>
      <c r="L1045" s="2" t="s">
        <v>4756</v>
      </c>
      <c r="O1045" s="2" t="s">
        <v>4760</v>
      </c>
      <c r="U1045" s="2">
        <f>_xlfn.XLOOKUP(S1045,统计表!D:D,统计表!V:V)</f>
        <v>0</v>
      </c>
      <c r="W1045" s="2" t="str">
        <f t="shared" si="16"/>
        <v/>
      </c>
    </row>
    <row r="1046" spans="1:23">
      <c r="A1046" s="12" t="s">
        <v>3691</v>
      </c>
      <c r="B1046" s="2" t="e">
        <f ca="1">_xlfn.XLOOKUP(A1046,统计表!D:D,统计表!R:R)</f>
        <v>#NAME?</v>
      </c>
      <c r="C1046" s="2" t="s">
        <v>4753</v>
      </c>
      <c r="E1046" s="2">
        <f>_xlfn.XLOOKUP(D1046,统计表!D:D,统计表!L:L)</f>
        <v>0</v>
      </c>
      <c r="F1046" s="2" t="s">
        <v>4754</v>
      </c>
      <c r="H1046" s="2" t="e">
        <f ca="1">_xlfn.XLOOKUP(G1046,统计表!D:D,统计表!M:M)</f>
        <v>#NAME?</v>
      </c>
      <c r="I1046" s="2" t="s">
        <v>4755</v>
      </c>
      <c r="K1046" s="2">
        <f>_xlfn.XLOOKUP(J1046,统计表!D:D,统计表!P:P)</f>
        <v>0</v>
      </c>
      <c r="L1046" s="2" t="s">
        <v>4756</v>
      </c>
      <c r="O1046" s="2" t="s">
        <v>4760</v>
      </c>
      <c r="U1046" s="2">
        <f>_xlfn.XLOOKUP(S1046,统计表!D:D,统计表!V:V)</f>
        <v>0</v>
      </c>
      <c r="W1046" s="2" t="str">
        <f t="shared" si="16"/>
        <v/>
      </c>
    </row>
    <row r="1047" spans="1:23">
      <c r="A1047" s="12" t="s">
        <v>4765</v>
      </c>
      <c r="B1047" s="2" t="e">
        <f ca="1">_xlfn.XLOOKUP(A1047,统计表!D:D,统计表!R:R)</f>
        <v>#NAME?</v>
      </c>
      <c r="C1047" s="2" t="s">
        <v>4753</v>
      </c>
      <c r="E1047" s="2">
        <f>_xlfn.XLOOKUP(D1047,统计表!D:D,统计表!L:L)</f>
        <v>0</v>
      </c>
      <c r="F1047" s="2" t="s">
        <v>4754</v>
      </c>
      <c r="H1047" s="2" t="e">
        <f ca="1">_xlfn.XLOOKUP(G1047,统计表!D:D,统计表!M:M)</f>
        <v>#NAME?</v>
      </c>
      <c r="I1047" s="2" t="s">
        <v>4755</v>
      </c>
      <c r="K1047" s="2">
        <f>_xlfn.XLOOKUP(J1047,统计表!D:D,统计表!P:P)</f>
        <v>0</v>
      </c>
      <c r="L1047" s="2" t="s">
        <v>4756</v>
      </c>
      <c r="O1047" s="2" t="s">
        <v>4760</v>
      </c>
      <c r="U1047" s="2">
        <f>_xlfn.XLOOKUP(S1047,统计表!D:D,统计表!V:V)</f>
        <v>0</v>
      </c>
      <c r="W1047" s="2" t="str">
        <f t="shared" si="16"/>
        <v/>
      </c>
    </row>
  </sheetData>
  <autoFilter ref="A1:AG1047"/>
  <phoneticPr fontId="9" type="noConversion"/>
  <conditionalFormatting sqref="S2:S88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参考（不要动）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张永辉</dc:creator>
  <cp:lastModifiedBy>清河</cp:lastModifiedBy>
  <dcterms:created xsi:type="dcterms:W3CDTF">2024-10-15T06:51:00Z</dcterms:created>
  <dcterms:modified xsi:type="dcterms:W3CDTF">2024-12-09T06:54:29Z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ADC49350522148FB99609FB722B10BCA_11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