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呼和浩特" sheetId="2" r:id="rId1"/>
    <sheet name="包头" sheetId="1" r:id="rId2"/>
    <sheet name="乌海" sheetId="3" r:id="rId3"/>
    <sheet name="赤峰" sheetId="4" r:id="rId4"/>
    <sheet name="呼伦贝尔" sheetId="5" r:id="rId5"/>
    <sheet name="兴安盟" sheetId="6" r:id="rId6"/>
    <sheet name="通辽" sheetId="7" r:id="rId7"/>
    <sheet name="锡林郭勒盟" sheetId="8" r:id="rId8"/>
    <sheet name="乌兰察布" sheetId="9" r:id="rId9"/>
    <sheet name="鄂尔多斯" sheetId="10" r:id="rId10"/>
    <sheet name="巴彦淖尔" sheetId="11" r:id="rId11"/>
    <sheet name="阿拉善盟" sheetId="12" r:id="rId12"/>
    <sheet name="智能温室"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<sst xmlns="http://schemas.openxmlformats.org/spreadsheetml/2006/main" count="1038" uniqueCount="609">
  <si>
    <t>2024年设施种植业100亩以上园区新建设施任务表</t>
  </si>
  <si>
    <t>序列</t>
  </si>
  <si>
    <t>盟市</t>
  </si>
  <si>
    <t>旗县</t>
  </si>
  <si>
    <t>乡镇</t>
  </si>
  <si>
    <t>园区名称</t>
  </si>
  <si>
    <t>经度</t>
  </si>
  <si>
    <t>经度转换</t>
  </si>
  <si>
    <t>纬度</t>
  </si>
  <si>
    <t>纬度转换</t>
  </si>
  <si>
    <t>新建面积（亩）</t>
  </si>
  <si>
    <t>简介</t>
  </si>
  <si>
    <t>上图简介</t>
  </si>
  <si>
    <t>呼和浩特</t>
  </si>
  <si>
    <t>土默特左旗</t>
  </si>
  <si>
    <t>察素齐镇</t>
  </si>
  <si>
    <t>王齐村设施农业园区</t>
  </si>
  <si>
    <t>园区名称：王齐村设施农业园区
园区面积：占地6000亩
建设地点：察素齐镇王齐村
设施类型：塑料大棚
主要种植作物：麒麟瓜</t>
  </si>
  <si>
    <t>白庙子镇耳林岱村</t>
  </si>
  <si>
    <t>土左旗鲜农现代农业园区</t>
  </si>
  <si>
    <t>园区名称：土左旗鲜农现代农业园区
园区面积：占地49500亩
建设地点：白庙子镇耳林岱村
设施类型：塑料大棚49450亩、日光温室50亩
主要种植作物：麒麟瓜、蔬菜</t>
  </si>
  <si>
    <t>和林格尔县</t>
  </si>
  <si>
    <t>盛乐镇</t>
  </si>
  <si>
    <t>宏福设施农业二期项目</t>
  </si>
  <si>
    <t>项目区位于和林格尔县盛乐镇红窑子村西北(111.820491,40.512196)，项目由呼和浩特宏福农业有限公司具体负责投资、建设及运营，总投资1.2亿元，占地约683亩，建设以现代化智能温室为主题的现代农业产业园区。园区主要进行番茄生产。项目2023年以完成土地平整，预计2024年完成建设。</t>
  </si>
  <si>
    <t>园区名称：宏福设施农业二期项目
园区面积：占地683亩
建设地点：盛乐镇红窑子村
设施类型：智能温室
主要种植作物：番茄
投资金额：1.2亿</t>
  </si>
  <si>
    <t>赛罕区</t>
  </si>
  <si>
    <t>金河镇</t>
  </si>
  <si>
    <t>东达赖营山东土投</t>
  </si>
  <si>
    <t>项目区位于赛罕区金河镇东达赖营村西侧（111.86732,40.726768）。项目由山东土投集团投资建设，总投资约1.7亿元，占地约503亩，建设日光温室131栋，主要生产叶类菜。项目预计2024年建成。</t>
  </si>
  <si>
    <t>园区名称：东达赖营山东土投园区
园区面积：占地1076亩
建设地点：金河镇东达赖营村
设施类型：日光温室
主要种植作物：叶类菜
投资金额：1.7亿</t>
  </si>
  <si>
    <t>赛罕区郜独利村</t>
  </si>
  <si>
    <t>万鑫园区</t>
  </si>
  <si>
    <t xml:space="preserve">园区名称：万鑫园区
园区面积：占地100亩
建设地点：赛罕区郜独利村
设施类型：日光温室
主要种植作物：蔬菜
</t>
  </si>
  <si>
    <t>赛罕区前白庙村</t>
  </si>
  <si>
    <t>赛罕区前白庙园区</t>
  </si>
  <si>
    <t xml:space="preserve">园区名称：赛罕区前白庙园区
园区面积：占地150亩
建设地点：赛罕区前白庙村
设施类型：日光温室
主要种植作物：蔬菜
</t>
  </si>
  <si>
    <t>赛罕区东鼓楼村</t>
  </si>
  <si>
    <t>赛罕区东鼓楼园区</t>
  </si>
  <si>
    <t xml:space="preserve">园区名称：赛罕区东鼓楼园区
园区面积：占地200亩
建设地点：赛罕区东鼓楼村
设施类型：日光温室
主要种植作物：蔬菜
</t>
  </si>
  <si>
    <t>赛罕区合林村</t>
  </si>
  <si>
    <t>维实园区</t>
  </si>
  <si>
    <t xml:space="preserve">园区名称：维实园区
园区面积：占地500亩
建设地点：赛罕区合林村
设施类型：日光温室
主要种植作物：蔬菜
</t>
  </si>
  <si>
    <t>赛罕区东把栅村</t>
  </si>
  <si>
    <t>润泽园园区</t>
  </si>
  <si>
    <t xml:space="preserve">园区名称：润泽园园区
园区面积：占地380亩
建设地点：金河镇东达赖营村
设施类型：日光温室
主要种植作物：蔬菜
</t>
  </si>
  <si>
    <t>赛罕区东讨速号村</t>
  </si>
  <si>
    <t>东讨速号园区</t>
  </si>
  <si>
    <t xml:space="preserve">园区名称：东讨速号园区
园区面积：占地200亩
建设地点：赛罕区东讨速号村
设施类型：日光温室
主要种植作物：蔬菜
</t>
  </si>
  <si>
    <t>前不塔气村、合林村</t>
  </si>
  <si>
    <t>嘉仕设施农业园区</t>
  </si>
  <si>
    <t>571+617</t>
  </si>
  <si>
    <t>园区名称：嘉仕设施农业园区
园区面积：占地1188亩
建设地点：西把栅乡前不塔气村、合林村
设施类型：日光温室
主要种植作物：蔬菜</t>
  </si>
  <si>
    <t>西达赖村</t>
  </si>
  <si>
    <t>鲜农设施农业园区</t>
  </si>
  <si>
    <t>园区名称：鲜农设施农业园区
园区面积：占地1700亩
建设地点：金河镇西达赖村
设施类型：日光温室
主要种植作物：蔬菜</t>
  </si>
  <si>
    <t>格尔图村</t>
  </si>
  <si>
    <t>蒙游记二期</t>
  </si>
  <si>
    <t>园区名称：蒙游记园区二期
园区面积：占地200亩
建设地点：金河镇格尔图村
设施类型：日光温室
主要种植作物：蔬菜</t>
  </si>
  <si>
    <t>添密梁村</t>
  </si>
  <si>
    <t>添密梁拆旧建新设施农业园区</t>
  </si>
  <si>
    <t>园区名称：添密梁拆旧建新设施农业园区
园区面积：占地150亩
建设地点：黄合少镇添密梁村
设施类型：日光温室
主要种植作物：蔬菜</t>
  </si>
  <si>
    <t>新城区</t>
  </si>
  <si>
    <t>陶思浩村</t>
  </si>
  <si>
    <t>陶思浩村拆旧建新项目</t>
  </si>
  <si>
    <t>园区名称：陶思浩村拆旧建新设施农业园区
园区面积：占地500亩
建设地点：毫沁营镇讨思浩村
设施类型：日光温室
主要种植作物：蔬菜</t>
  </si>
  <si>
    <t>确认村名</t>
  </si>
  <si>
    <t>玉泉区</t>
  </si>
  <si>
    <t>南台什村</t>
  </si>
  <si>
    <t>鲜农南台什设施农业项目</t>
  </si>
  <si>
    <t>园区名称：鲜农南台什设施农业园区
园区面积：占地1000亩
建设地点：小黑河镇南台什村
设施类型：塑料大棚
主要种植作物：蔬菜</t>
  </si>
  <si>
    <t>达赖庄</t>
  </si>
  <si>
    <t>鲜农达赖庄设施农业项目</t>
  </si>
  <si>
    <t>园区名称：鲜农达赖庄设施农业园区
园区面积：占地1000亩
建设地点：小黑河镇达赖庄村
设施类型：塑料大棚
主要种植作物：麒麟瓜</t>
  </si>
  <si>
    <t>武川县</t>
  </si>
  <si>
    <t>可镇</t>
  </si>
  <si>
    <t>西城丰村设施农业项目</t>
  </si>
  <si>
    <t>园区名称：西城丰村设施农业园区
园区面积：占地150亩
建设地点：可镇西城丰村
设施类型：日光温室
主要种植作物：蔬菜</t>
  </si>
  <si>
    <t>可镇太益广村</t>
  </si>
  <si>
    <t>太益广村设施农业园区</t>
  </si>
  <si>
    <t>园区名称：太益广村设施农业园区
园区面积：占地100亩
建设地点：可镇太益广村
设施类型：日光温室
主要种植作物：蔬菜</t>
  </si>
  <si>
    <t>托克托县</t>
  </si>
  <si>
    <t>托县黄河湿地管护中心皮条沟村</t>
  </si>
  <si>
    <t>托县黄河湿地管护中心皮条沟设施蔬菜种植基地</t>
  </si>
  <si>
    <t>园区名称：托县黄河湿地管护中心皮条沟
         设施蔬菜种植基地
园区面积：占地156亩
建设地点：黄河湿地管护中心皮条沟村
设施类型：日光温室
主要种植作物：蔬菜</t>
  </si>
  <si>
    <t>托县新营子镇新营子村</t>
  </si>
  <si>
    <t>托县新营子镇智能温室建设项目</t>
  </si>
  <si>
    <t>园区名称：托县新营子镇智能温室园区
园区面积：占地300亩
建设地点：新营子镇新营子村
设施类型：日光温室
主要种植作物：蔬菜、瓜果</t>
  </si>
  <si>
    <t>包头市</t>
  </si>
  <si>
    <t>东河区</t>
  </si>
  <si>
    <t>沙尔沁镇</t>
  </si>
  <si>
    <t>东园村现代设施农业产业园</t>
  </si>
  <si>
    <t>110°17′52.08”</t>
  </si>
  <si>
    <t>40°34′31.56”</t>
  </si>
  <si>
    <r>
      <rPr>
        <sz val="12"/>
        <rFont val="方正仿宋_GBK"/>
        <charset val="134"/>
      </rPr>
      <t>园区位于包头市东河区沙尔沁镇东园</t>
    </r>
    <r>
      <rPr>
        <sz val="12"/>
        <color indexed="8"/>
        <rFont val="方正仿宋_GBK"/>
        <charset val="134"/>
      </rPr>
      <t>村，计划投资2亿元，计划建设占地面积1280亩的</t>
    </r>
    <r>
      <rPr>
        <sz val="12"/>
        <rFont val="方正仿宋_GBK"/>
        <charset val="134"/>
      </rPr>
      <t>厚墙体日光温室通过项目实施，可大大提升东园村设施农业生产效益，全面改善农业种植条件，提高设施蔬菜产量，增加市场占有率，带动周边村民增收致富。</t>
    </r>
  </si>
  <si>
    <t>园区名称：东园村现代设施农业产业园
园区面积：占地1280亩
建设地点：沙尔沁镇东园村
设施类型：日光温室
主要种植作物：蔬菜
投资金额：20000万元</t>
  </si>
  <si>
    <t>东河区果蔬高品质示范园</t>
  </si>
  <si>
    <t>110°20′32.39”</t>
  </si>
  <si>
    <t>40°31′05.13”</t>
  </si>
  <si>
    <t>园区由内蒙古中发展生态农业有限公司承建，总投资6500万元，项目位于东河区沙尔沁镇鄂尔格逊村、小巴拉盖村，计划建设占地面积560亩，计划建设厚墙体日光温室48栋，装配式土墙体日光温室24栋。</t>
  </si>
  <si>
    <t>园区名称：东河区果蔬高品质示范园
园区面积：占地560亩
建设地点：沙尔沁镇鄂尔格逊村、小巴拉盖村
设施类型：日光温室
主要种植作物：蔬菜
投资金额：6500万元</t>
  </si>
  <si>
    <t>有问题</t>
  </si>
  <si>
    <t>农源现代设施农业示范园</t>
  </si>
  <si>
    <t>110°20′17.84”</t>
  </si>
  <si>
    <t>40°32′44.34”</t>
  </si>
  <si>
    <t>农源现代设施农业示范园位于东河区沙尔沁镇莎木佳村，园区计划配套水肥一体化，二氧化碳气肥；配套自动卷帘机，智能自动放风机，整地、采收运输机械等设施设备。</t>
  </si>
  <si>
    <t xml:space="preserve">园区名称：农源现代设施农业示范园
园区面积：占地240亩
建设地点：沙尔沁镇莎木佳村
设施类型：日光温室
主要种植作物：蔬菜
投资金额：5300万元
</t>
  </si>
  <si>
    <t xml:space="preserve">
</t>
  </si>
  <si>
    <t>永富村现代设施农业园</t>
  </si>
  <si>
    <t>110°13′41.83”</t>
  </si>
  <si>
    <t>40°34′06.18”</t>
  </si>
  <si>
    <t>园区位于包头市东河区沙尔沁镇永富村，总投资5400余万元，总占地面积360亩，计划建设装配式厚墙体日光温室60栋。通过项目实施，可大大提升该村设施农业生产效益，全面改善农业种植条件，提高设施蔬菜产量，增加市场占有率，带动周边村民增收致富。</t>
  </si>
  <si>
    <t xml:space="preserve">园区名称：永富村现代设施农业园
园区面积：占地360亩
建设地点：沙尔沁镇永富村
设施类型：日光温室
主要种植作物：蔬菜
投资金额：5300万元
</t>
  </si>
  <si>
    <t>小巴拉盖村现代设施农业产业园</t>
  </si>
  <si>
    <t>110°19′44.7”</t>
  </si>
  <si>
    <t>40°31′4.95”</t>
  </si>
  <si>
    <t>园区位于东河区沙尔沁镇小巴拉盖村，园区计划配套水肥一体化，二氧化碳气肥；项目在种植上采用按照“统一规划、统一建棚、统一配套、统一品种、统一技术、统一销售、分户经营”的“六统一分”发展模式，推进种植规模化、品种优质化、生产标准化、经营品牌化设施蔬菜种植。</t>
  </si>
  <si>
    <t xml:space="preserve">园区名称：小巴拉盖村现代设施农业产业园
园区面积：占地220亩
建设地点：沙尔沁镇小巴拉盖村
设施类型：日光温室
主要种植作物：蔬菜
</t>
  </si>
  <si>
    <t>南海子村现代设施农业产业园</t>
  </si>
  <si>
    <t>110°04′2.47”</t>
  </si>
  <si>
    <t>40°33′10.45”</t>
  </si>
  <si>
    <t>园区位于东河区沙尔沁镇南海子村，计划建设占地面积360亩大棚，主要种植西红柿、黄瓜、叶类菜等</t>
  </si>
  <si>
    <t xml:space="preserve">园区名称：南海子村现代设施农业产业园
园区面积：占地360亩
建设地点：沙尔沁镇南海子村
设施类型：塑料大棚
主要种植作物：蔬菜
</t>
  </si>
  <si>
    <t>莎木佳现代设施农业产业园</t>
  </si>
  <si>
    <t>110°07′36.41”</t>
  </si>
  <si>
    <t>40°32′14.7”</t>
  </si>
  <si>
    <t>园区位于东河区沙尔沁镇南海子村，计划建设占地面积540亩大棚，主要种植西红柿、黄瓜、叶类菜等</t>
  </si>
  <si>
    <t xml:space="preserve">园区名称：莎木佳现代设施农业产业园
园区面积：占地540亩
建设地点：沙尔沁镇南海子村
设施类型：塑料大棚
主要种植作物：蔬菜
</t>
  </si>
  <si>
    <t>九原区</t>
  </si>
  <si>
    <t>哈林格尔镇</t>
  </si>
  <si>
    <t>明成现代设施农业产业园</t>
  </si>
  <si>
    <t>109°41′56.17”</t>
  </si>
  <si>
    <t>44°33′21.67”</t>
  </si>
  <si>
    <t>园区位于九原区哈林格尔镇，该地区是“呼包银榆”经济区和“呼包鄂榆”城市群的核心区域，也是包头市和内蒙古落实“一带一路”战略和与京津冀协同发展的重要节点。园区计划新建智能温室2.7万平米，完善生产配套设施及园区水电路林等，主要种植叶类菜。</t>
  </si>
  <si>
    <t xml:space="preserve">园区名称：明成现代设施农业产业园
园区面积：占地186亩
建设地点：哈林格尔镇
设施类型：日光温室
主要种植作物：蔬菜
</t>
  </si>
  <si>
    <t>金宝荣现代设施农业产业园</t>
  </si>
  <si>
    <t>109°42′20.97”</t>
  </si>
  <si>
    <t>40°33′33.41”</t>
  </si>
  <si>
    <t>园区位于九原区哈林格尔镇锁呐村，计划建设占地面积100亩大棚，主要种植西红柿、黄瓜、叶类菜等</t>
  </si>
  <si>
    <t xml:space="preserve">园区名称：金宝荣现代设施农业产业园
园区面积：占地100亩
建设地点：哈林格尔镇锁呐村
设施类型：日光温室
主要种植作物：蔬菜
</t>
  </si>
  <si>
    <t>老菜农现代设施农业产业园</t>
  </si>
  <si>
    <t>109°27′45.21”</t>
  </si>
  <si>
    <t>40°33′11.54”</t>
  </si>
  <si>
    <t>园区位于九原区哈林格尔贾家圪旦村，计划建设占地面积126亩连栋温室，主要种植西红柿、黄瓜、叶类菜等</t>
  </si>
  <si>
    <t xml:space="preserve">园区名称：老菜农现代设施农业产业园
园区面积：占地126亩
建设地点：哈林格尔贾家圪旦村
设施类型：连栋温室
主要种植作物：蔬菜
</t>
  </si>
  <si>
    <t>哈业胡同镇</t>
  </si>
  <si>
    <t>沣泉农业科技产业园</t>
  </si>
  <si>
    <t>109°26′40.46”</t>
  </si>
  <si>
    <t>40°36′37.27”</t>
  </si>
  <si>
    <t>园区位于九原区哈业胡同镇永丰村，占地560亩，水、电、路基本配套。已完成投资0.56亿元，计划新建刚结构大棚260亩，新建占地10亩的蔬菜配送中心、种苗中心等。采用“公司+基地+农户”、“反租倒包”、“农民入股”等多种经营模式，促进土地流转，实现集约化经营</t>
  </si>
  <si>
    <t xml:space="preserve">园区名称：沣泉农业科技产业园
园区面积：占地260亩
建设地点：哈业胡同镇永丰村
设施类型：塑料大棚
主要种植作物：蔬菜
</t>
  </si>
  <si>
    <t>卫东现代设施农业产业园</t>
  </si>
  <si>
    <t>109°28′25.57”</t>
  </si>
  <si>
    <t>40°36′44.06”</t>
  </si>
  <si>
    <t>园区位于九原区哈业胡同镇永丰三村。计划新建120亩连栋温室，主要用于南瓜种植。园区充分发挥“吸纳”和“辐射”作用，从基地规模、生产布局、技术管理到产品收购、上市等各个环节，严格管理，推进标准化生产，抓源头、控全程、全面提升本地南瓜生产效益。</t>
  </si>
  <si>
    <t xml:space="preserve">园区名称：卫东现代设施农业产业园
园区面积：占地120亩
建设地点：哈业胡同镇永丰三村
设施类型：连栋温室
主要种植作物：蔬菜
</t>
  </si>
  <si>
    <t>天佑生态农业科技示范园</t>
  </si>
  <si>
    <t>109°27′47.69”</t>
  </si>
  <si>
    <t>40°32′15.40”</t>
  </si>
  <si>
    <t>园区位于包头市九原区哈业胡同镇打不素七村，占地1780亩。几年来，在各级政府和相关部门的大力支持下，通过改造盐碱地、引进新品种，规划建成水产养殖基地480亩、无公害果蔬菜种植基地350余亩。2024年计划新建日光温室260亩，种植西红柿、黄瓜、叶类菜等。</t>
  </si>
  <si>
    <t xml:space="preserve">园区名称：天佑生态农业科技示范园
园区面积：占地260亩
建设地点：哈业胡同镇打不素七村
设施类型：日光温室
主要种植作物：蔬菜
投资金额：6000万元
</t>
  </si>
  <si>
    <t>霖泽农业科技示范园</t>
  </si>
  <si>
    <t>109°31′11.16”</t>
  </si>
  <si>
    <t>40°38′0.35”</t>
  </si>
  <si>
    <t>园区位于包头市九原区哈业胡同镇哈业村，占地面积600亩。24年计划新建日光温室278亩。项目完工后，采用“公司+基地+农户”、“反租倒包”、“农民入股”等经营模式，实现集约化经营。同时，可承接外来游客参加住宿、农业种植、垂钓、娱乐等节目，还可以品尝到具有乡土风味农家饭菜，可让市民拥有自种地。公司免费提供种植技术、种苗、自采自乐、体验种植的快乐。现实版开心农场的游戏活动，可以在现场体会到“偷菜”的乐趣；</t>
  </si>
  <si>
    <t xml:space="preserve">园区名称：霖泽农业科技示范园
园区面积：占地278亩
建设地点：哈业胡同镇哈业村
设施类型：日光温室
主要种植作物：蔬菜
</t>
  </si>
  <si>
    <t>赋霖瑞发现代设施农业产业园</t>
  </si>
  <si>
    <t>109°30′30.45”</t>
  </si>
  <si>
    <t>40°38′20.28”</t>
  </si>
  <si>
    <t>园区位于包头市九原区哈业胡同镇哈业村，计划新建180亩日光温室，主要种植果类菜</t>
  </si>
  <si>
    <t xml:space="preserve">园区名称：赋霖瑞发现代设施农业产业园
园区面积：占地180亩
建设地点：哈业胡同镇哈业村
设施类型：日光温室
主要种植作物：蔬菜
</t>
  </si>
  <si>
    <t>天养农业科技产业园</t>
  </si>
  <si>
    <t>109°29′6.73”</t>
  </si>
  <si>
    <t>40°37′49.04”</t>
  </si>
  <si>
    <t>园区位于包头市九原区哈业胡同镇哈业村，园区占地600亩，计划新建270亩日光温室，主要用于种植果类菜、叶类菜。</t>
  </si>
  <si>
    <t xml:space="preserve">园区名称：天养农业科技产业园
园区面积：占地270亩
建设地点：哈业胡同镇哈业村
设施类型：日光温室
主要种植作物：蔬菜
</t>
  </si>
  <si>
    <t>成丰现代设施农业产业园</t>
  </si>
  <si>
    <t>109°29′6.3”</t>
  </si>
  <si>
    <t>40°37′54.99”</t>
  </si>
  <si>
    <t>园区位于包头市九原区哈业胡同镇哈业五村（110国道705KM+60M处南侧）占地619亩，总投资1.6亿元。2014年计划新建228亩日光温室，主要种植有机红颜草莓、果类菜、叶类菜。</t>
  </si>
  <si>
    <t xml:space="preserve">园区名称：成丰现代设施农业产业园
园区面积：占地228亩
建设地点：哈业胡同镇哈业五村
设施类型：日光温室
主要种植作物：蔬菜
</t>
  </si>
  <si>
    <t>阿嘎如泰苏木</t>
  </si>
  <si>
    <t>春雨红花现代设施农业产业园</t>
  </si>
  <si>
    <t>109°36′35.79”</t>
  </si>
  <si>
    <t>40°39′7.76”</t>
  </si>
  <si>
    <t>园区位于九原区阿嘎如泰苏木乌兰计五村，计划建设占地面积180亩日光温室，主要种植草莓、叶类菜</t>
  </si>
  <si>
    <t xml:space="preserve">园区名称：春雨红花现代设施农业产业园
园区面积：占地180亩
建设地点：阿嘎如泰苏木乌兰计五村
设施类型：日光温室
主要种植作物：蔬菜
</t>
  </si>
  <si>
    <t>蕴玉现代设施农业产业园</t>
  </si>
  <si>
    <t>109°36′19.14”</t>
  </si>
  <si>
    <t>40°38′41.91”</t>
  </si>
  <si>
    <t>园区位于九原区阿嘎如泰苏木乌兰计五村，计划建设占地面积180亩日光温室，主要种植果树</t>
  </si>
  <si>
    <t xml:space="preserve">园区名称：蕴玉现代设施农业产业园
园区面积：占地180亩
建设地点：阿嘎如泰苏木乌兰计五村
设施类型：日光温室
主要种植作物：蔬菜
</t>
  </si>
  <si>
    <t>新鼎农业科技产业园</t>
  </si>
  <si>
    <t>109°31′16.18”</t>
  </si>
  <si>
    <t>40°39′27.33”</t>
  </si>
  <si>
    <t>园区位于九原区阿嘎如泰苏木乌兰计五村，计划建设占地面积150亩日光温室，主要种植果类菜、叶类菜</t>
  </si>
  <si>
    <t xml:space="preserve">园区名称：新鼎农业科技产业园
园区面积：占地150亩
建设地点：阿嘎如泰苏木乌兰计五村
设施类型：日光温室
主要种植作物：蔬菜
</t>
  </si>
  <si>
    <t>舌尖管家农业科技产业园</t>
  </si>
  <si>
    <t>109°36′23.42”</t>
  </si>
  <si>
    <t>40°38′24.9”</t>
  </si>
  <si>
    <t>位于包头市九原区阿嘎如泰园区位于阿嘎如泰苏木乌兰计五村，规划占地1000亩，已投资近3000万元，建设完成温室200栋、占地500亩，连栋智能温室1栋、占地8000平米。引进和培育了60多个果蔬品种，采用日本EPA技术严控种植过程，每日可产农药零残留的果蔬10吨，12个果蔬农产品获得绿色认证，满足了市民对绿色、健康、营养、安全的农产品的需求。下一步公司拟依托现有资源，投资千万元拓展新建日光温室220亩，主要种植果类菜</t>
  </si>
  <si>
    <t xml:space="preserve">园区名称：舌尖管家农业科技产业园
园区面积：占地220亩
建设地点：阿嘎如泰苏木乌兰计五村
设施类型：日光温室
主要种植作物：蔬菜
</t>
  </si>
  <si>
    <t>蒙乐源高品质示范园</t>
  </si>
  <si>
    <t>109°27′5.07”</t>
  </si>
  <si>
    <t>40°38′28.83”</t>
  </si>
  <si>
    <t>园区位于九原区阿嘎如泰苏木梅力更嘎查，计划建设占地面积180亩连栋温室，主要种植反季节果木类作物、新特奇瓜果蔬菜、观赏性特色植物。同时利用梅力更景区的地理优势，实现旅游、接待、餐饮、住宿、教育、教学等多功能基地。</t>
  </si>
  <si>
    <t xml:space="preserve">园区名称：蒙乐源高品质示范园
园区面积：占地180亩
建设地点：阿嘎如泰苏木梅力更嘎查
设施类型：连栋温室
主要种植作物：蔬菜
</t>
  </si>
  <si>
    <t>土默特右旗</t>
  </si>
  <si>
    <t>沟门镇</t>
  </si>
  <si>
    <t>绿之源高科技生态园</t>
  </si>
  <si>
    <t>110°36′53.83”</t>
  </si>
  <si>
    <t>40°35′51.08”</t>
  </si>
  <si>
    <t>该园区由内蒙古绿之源园林绿化工程有限责任公司敕勒川分公司投资建设，规划总投资18亿元，五年内分期建设占地4200亩（其中高标准智能温室33万平方米）的集绿化苗木培育、有机蔬菜生产、休闲餐饮等为一体的农业观光高科技生态园区。截止目前已完成高标准智能温室3万平方米、换热站等相关配套工程，并投入生产。2024年计划新建日光温室200亩，发展种植果蔬、花卉、林果等现代农业产业。</t>
  </si>
  <si>
    <t xml:space="preserve">园区名称：绿之源高科技生态园
园区面积：占地200亩
建设地点：沟门镇
设施类型：日光温室
主要种植作物：蔬菜、花卉、林果
</t>
  </si>
  <si>
    <t>世外田园现代设施农业产业园</t>
  </si>
  <si>
    <t>110°29′2.43”</t>
  </si>
  <si>
    <t>40°34′20.53”</t>
  </si>
  <si>
    <t>园区位于土右旗沟门镇威俊村，计划建设占地134亩日光温室，主要种植草莓、葡萄、黄瓜、豆角、西红柿、叶类菜</t>
  </si>
  <si>
    <t xml:space="preserve">园区名称：世外田园现代设施农业产业园
园区面积：占地134亩
建设地点：沟门镇威俊村
设施类型：日光温室
主要种植作物：蔬菜
</t>
  </si>
  <si>
    <t>将军尧镇</t>
  </si>
  <si>
    <t>闫林高品质蔬菜园</t>
  </si>
  <si>
    <t>110°58′13.25”</t>
  </si>
  <si>
    <t>40°19′53.65”</t>
  </si>
  <si>
    <t>园区位于土右旗将军尧镇程奎海村，计划建设占地120亩日光温室，主要种植黄瓜、西红柿、豆角</t>
  </si>
  <si>
    <t xml:space="preserve">园区名称：闫林高品质蔬菜园
园区面积：占地120亩
建设地点：将军尧镇程奎海村
设施类型：日光温室
主要种植作物：蔬菜
</t>
  </si>
  <si>
    <t>东华开源农业科技示范园</t>
  </si>
  <si>
    <t>110°50′5.04”</t>
  </si>
  <si>
    <t>40°24′8.31”</t>
  </si>
  <si>
    <t>园区位于土右旗将军尧镇白青尧村，计划建设占地138亩日光温室，主要种植豆角、油葫芦、萝卜</t>
  </si>
  <si>
    <t xml:space="preserve">园区名称：东华开源农业科技示范园
园区面积：占地138亩
建设地点：将军尧镇白青尧村
设施类型：连栋温室
主要种植作物：蔬菜
</t>
  </si>
  <si>
    <t>后荒地现代设施农业产业园</t>
  </si>
  <si>
    <t>110°49′49.32”</t>
  </si>
  <si>
    <t>40°24′50.73”</t>
  </si>
  <si>
    <t>园区位于土右旗将军尧镇后荒地村，计划建设占地110亩日光温室，主要种植果类菜</t>
  </si>
  <si>
    <t xml:space="preserve">园区名称：后荒地现代设施农业产业园
园区面积：占地110亩
建设地点：将军尧镇后荒地村
设施类型：日光温室
主要种植作物：蔬菜
</t>
  </si>
  <si>
    <t>苏波盖乡</t>
  </si>
  <si>
    <t>心明现代设施农业产业园</t>
  </si>
  <si>
    <t>110°41′58.1”</t>
  </si>
  <si>
    <t>40°32′49.09”</t>
  </si>
  <si>
    <t>园区位于土默特右旗苏波盖乡新营村，计划建设占地200亩大棚，主要种植果类菜</t>
  </si>
  <si>
    <t xml:space="preserve">园区名称：心明现代设施农业产业园
园区面积：占地200亩
建设地点：苏波盖乡新营村
设施类型：塑料大棚
主要种植作物：蔬菜
</t>
  </si>
  <si>
    <t>固阳县</t>
  </si>
  <si>
    <t>金山镇</t>
  </si>
  <si>
    <t>嘉蕊农业科技示范园</t>
  </si>
  <si>
    <t>109°51′55.85”</t>
  </si>
  <si>
    <t>40°58′15.92”</t>
  </si>
  <si>
    <t>园区位于固阳县金山镇西七份子村，计划建设占地128亩日光温室，主要种植果树和水果番茄</t>
  </si>
  <si>
    <t xml:space="preserve">园区名称：嘉蕊农业科技示范园
园区面积：占地128亩
建设地点：金山镇西七份子村
设施类型：日光温室
主要种植作物：果树和水果番茄
</t>
  </si>
  <si>
    <t>青山</t>
  </si>
  <si>
    <t>兴胜镇</t>
  </si>
  <si>
    <t>青山区高效农业园区（王老大）</t>
  </si>
  <si>
    <t>109°55′58.22”</t>
  </si>
  <si>
    <t>40°41′53.34”</t>
  </si>
  <si>
    <t>园区位于青山区兴胜镇王老大村，计划建设占地260亩日光温室，主要种植草莓、吊瓜、蔬菜、油桃</t>
  </si>
  <si>
    <t xml:space="preserve">园区名称：青山区高效农业园区（王老大）
园区面积：占地260亩
建设地点：兴胜镇王老大村
设施类型：日光温室
主要种植作物：草莓、吊瓜、蔬菜、油桃
</t>
  </si>
  <si>
    <t>青山区高效农业园区（羊山窑）</t>
  </si>
  <si>
    <t>109°57′30.2”</t>
  </si>
  <si>
    <t>40°40′19.71”</t>
  </si>
  <si>
    <t>园区位于青山区兴胜镇王老大村，计划建设占地220亩日光温室，主要种植草莓、菌类、果类菜</t>
  </si>
  <si>
    <t xml:space="preserve">园区名称：青山区高效农业园区（羊山窑）
园区面积：占地220亩
建设地点：兴胜镇王老大村
设施类型：日光温室
主要种植作物：草莓、菌类、蔬菜
</t>
  </si>
  <si>
    <t>石拐区</t>
  </si>
  <si>
    <t>大德恒街道</t>
  </si>
  <si>
    <t>花溪现代设施农业示范园</t>
  </si>
  <si>
    <t>110°06′17.13”</t>
  </si>
  <si>
    <t>40°39′58.29”</t>
  </si>
  <si>
    <t>园区位于石拐区大德恒街道鸡毛窑子村，计划建设占地230亩日光温室，主要种植果类菜</t>
  </si>
  <si>
    <t xml:space="preserve">园区名称：花溪现代设施农业示范园
园区面积：占地230亩
建设地点：大德恒街道鸡毛窑子村
设施类型：日光温室
主要种植作物：蔬菜
</t>
  </si>
  <si>
    <t>昆区</t>
  </si>
  <si>
    <t>卜尔汉图镇</t>
  </si>
  <si>
    <t>荣远达现代设施农业示范园</t>
  </si>
  <si>
    <t>109°40′3.01”</t>
  </si>
  <si>
    <t>40°40′47.28”</t>
  </si>
  <si>
    <t>园区位于昆区卜尔汉图镇乌兰计二村。一期工程占地1800亩。  目前已总投资2200万元，建成厚墙体和日光温室42栋，智能温室2栋（占地5952平米，折合9亩），完成清洁能源供热系统以及项目区内配套的道路、水电、绿化等基础设施建设。</t>
  </si>
  <si>
    <t xml:space="preserve">园区名称：荣远达现代设施农业示范园
园区面积：占地240亩
建设地点：卜尔汉图镇乌兰计二村
设施类型：日光温室
主要种植作物：蔬菜
</t>
  </si>
  <si>
    <t>此老气现代设施农业产业园</t>
  </si>
  <si>
    <t>110°28′24.73”</t>
  </si>
  <si>
    <t>40°34′42.18”</t>
  </si>
  <si>
    <t>园区位于土右旗沟门镇此老气村，计划新建240亩大棚，主要种植叶类菜</t>
  </si>
  <si>
    <t xml:space="preserve">园区名称：此老气现代设施农业产业园
园区面积：占地240亩
建设地点：沟门镇此老气村
设施类型：塑料大棚
主要种植作物：蔬菜
</t>
  </si>
  <si>
    <t>萨如拉</t>
  </si>
  <si>
    <t>万兴泓泽现代设施农业示范园</t>
  </si>
  <si>
    <t>109°48′54.93”</t>
  </si>
  <si>
    <t>40°32′16.93”</t>
  </si>
  <si>
    <t xml:space="preserve">园区名称：万兴泓泽现代设施农业示范园
园区面积：占地136亩
建设地点：萨如拉
设施类型：塑料大棚
主要种植作物：蔬菜
</t>
  </si>
  <si>
    <t>鲜农现代设施农业示范园</t>
  </si>
  <si>
    <t>109°35′08.33</t>
  </si>
  <si>
    <t>40°39′00.14”</t>
  </si>
  <si>
    <t xml:space="preserve">园区名称：鲜农现代设施农业示范园
园区面积：占地1354亩
建设地点：哈业胡同镇
设施类型：日光温室
主要种植作物：蔬菜
</t>
  </si>
  <si>
    <t>萨拉齐镇</t>
  </si>
  <si>
    <t>宏福现代设施农业科技示范园</t>
  </si>
  <si>
    <t>110°39′35.24”</t>
  </si>
  <si>
    <t>40°34′45.88”</t>
  </si>
  <si>
    <t xml:space="preserve">园区名称：宏福现代设施农业科技示范园
园区面积：占地7100亩
建设地点：萨拉齐镇
设施类型：塑料大棚
主要种植作物：蔬菜
</t>
  </si>
  <si>
    <t>乌海市</t>
  </si>
  <si>
    <t>乌达区</t>
  </si>
  <si>
    <t>巴音赛街道</t>
  </si>
  <si>
    <t>乌海市丰和农业园区</t>
  </si>
  <si>
    <t>项目位于乌达区农贸市场北侧，紧邻乌达区瑞德小区，2023年通过招商引资引进乌海市丰和农业发展有限公司，总投资3500万元，占地480亩，建设纯钢架结构设施温室，引进智能化种植管理新技术，培育高品质草莓及蔬菜，提高草莓优良品种的适应性，不断提升乌海“沙漠草莓”的形象和品牌价值。项目已于2023年6月开工，配套建设果蔬分拣包装车间、休闲采摘区域，及休闲、体验、研学为一体的多功能厂区，逐步形成“农+旅”于一体的“乌海沙漠草莓”基地。项目分三期实施。一期投资1200余万，建设温室42栋；二期投资1300余万，建设温室55栋；三期投资1000万，建设温室30栋。项目建成后达产期可年产优质草莓35万公斤，可解决辖区脱贫户和一般农户30余个工作岗位，促进脱贫户增收。目前已经完成42栋温室主体钢架，铺设20栋棚膜及配套设施，项目一期接近尾声，正在进行苗木栽种，预计11月底草莓成熟上市，下一步将不断扩大种植品种和规模，以点带面带动周边农区居民种植，形成区域特色，树立区域品牌。</t>
  </si>
  <si>
    <t>园区名称：乌海市丰和农业园区
园区面积：占地480亩
建设地点：乌达区农贸市场北侧
建设主体：乌海市丰和农业发展有限公司
设施类型：日光温室
主要种植作物：草莓、蔬菜
投资金额：3500万</t>
  </si>
  <si>
    <t>赤峰市</t>
  </si>
  <si>
    <t>敖汉</t>
  </si>
  <si>
    <t>四道湾子镇</t>
  </si>
  <si>
    <t>四道湾子镇小河沿村冷棚园区</t>
  </si>
  <si>
    <t>在四道湾子镇小河沿村建设冷棚园区，该园区计划投入资金300万元，总占地面积160亩，规划新建冷棚108栋，并配套建设其他必要的附属设施，园区建成后计划种植金丝蜜瓜。</t>
  </si>
  <si>
    <t>园区名称：四道湾子镇冷棚园区
园区面积：占地160亩
建设地点：四道湾子镇小河沿村
设施类型：冷棚
主要种植作物：金丝蜜瓜
投资金额：300万</t>
  </si>
  <si>
    <t>新惠镇</t>
  </si>
  <si>
    <t>新惠镇康家店村田园综合体园区</t>
  </si>
  <si>
    <t>投资2000万在新惠镇康家店村建设田园综合体一处，综合占地200亩，规划建设日光温室50栋（计划种植樱桃），修建管理房一处300平方，分拣车间一处200平方，建蓄水池一处（2000立方），建设含水电路配套等附属设施。</t>
  </si>
  <si>
    <t>园区名称：新惠镇康家店村田园综合体园区
园区面积：占地100亩
建设地点：新惠镇康家店村
设施类型：日光温室
主要种植作物：蔬菜
投资金额：2000万</t>
  </si>
  <si>
    <t>长胜镇</t>
  </si>
  <si>
    <t>长胜镇冷棚园区</t>
  </si>
  <si>
    <t>计划投资990万元分别在长胜镇西榆树林子村、长胜村建设冷棚园区各1个。其中西榆树林子村园区计划投资330万元，占地250亩，规划建设冷棚200栋，并建设必要的水电路配套设施。长胜村园区计划投入660万元，占地450亩，规划建设冷棚300栋，并建设必要的水电路配套设施。园区建成后计划种植金丝蜜瓜。</t>
  </si>
  <si>
    <t>园区名称：长胜镇冷棚园区
园区面积：占地690亩
建设地点：长胜镇西榆树林子村
设施类型：冷棚
主要种植作物：金丝蜜瓜
投资金额：990万</t>
  </si>
  <si>
    <t>兴隆洼镇</t>
  </si>
  <si>
    <t>兴隆洼镇大甸子村冷棚园区</t>
  </si>
  <si>
    <t>该园区计划投资225万元，规划占地255亩，规划建设冷棚16栋，配套管理房、水、电、路等附属设施，计划种植蔬菜。</t>
  </si>
  <si>
    <t>园区名称：兴隆洼镇大甸子村冷棚园区
园区面积：占地255亩
建设地点：兴隆洼镇大甸子村
设施类型：冷棚
主要种植作物：蔬菜
投资金额：225万</t>
  </si>
  <si>
    <t>木头营子乡</t>
  </si>
  <si>
    <t>木头营子乡乌兰勿苏村日光温室园区</t>
  </si>
  <si>
    <t>园区计划投资1400万元，占地约175亩，规划建设日光温室15栋，配套管理房、水、电、路等附属设施，计划种植草莓、蓝莓。</t>
  </si>
  <si>
    <t>园区名称: 木头营子乡乌兰勿苏村
          日光温室园区
园区面积：占地175亩
建设地点：木头营子乡乌兰勿苏村
设施类型：日光温室
主要种植作物：草莓、蓝莓
投资金额：1400万</t>
  </si>
  <si>
    <t>红山</t>
  </si>
  <si>
    <t>文钟镇</t>
  </si>
  <si>
    <t>东三眼井村设施农业园区（塑料大棚）</t>
  </si>
  <si>
    <t>东三眼井村6组设施农业园区建设于2018年，占地面积500余亩，地理坐标（经度：118.99379927；纬度：42.21935043）。2024年东三眼井村6组塑料大棚新建项目计划总投资340万元，充分利用园区内采光空闲区新建塑料大棚135栋，主要从事樱桃番茄种植。项目由村组织、农户自主建设经营。</t>
  </si>
  <si>
    <t>园区名称: 东三眼井村设施农业园区
园区面积：占地200亩
建设地点：文钟镇东三眼井村
设施类型：塑料大棚
主要种植作物：樱桃番茄
投资金额：340万</t>
  </si>
  <si>
    <t>林西</t>
  </si>
  <si>
    <t>官地镇</t>
  </si>
  <si>
    <t>两棵树村食用菌产业园</t>
  </si>
  <si>
    <t xml:space="preserve">  园区名称：两棵树村食用菌产业园
  建设主体：乡镇政府
  设施类型及面积：塑料大棚500亩
  主要种植作物种类：食用菌
  经营模式：统一经营
  投资金额：2750万元</t>
  </si>
  <si>
    <t>园区名称：两棵树村食用菌产业园
园区面积：占地500亩
建设地点：管地镇两棵树村
设施类型：塑料大棚
主要种植作物：食用菌
投资金额：2750万元</t>
  </si>
  <si>
    <t>新林镇</t>
  </si>
  <si>
    <t>七一村食用菌产业园</t>
  </si>
  <si>
    <t xml:space="preserve">  园区名称：七一村食用菌，
  产业园建设主体：乡镇政府
  设施类型及面积：塑料大棚500亩
  主要种植作物种类：食用菌
  经营模式：统一经营
  投资金额：2945万元</t>
  </si>
  <si>
    <t>园区名称：七一村食用菌产业园
园区面积：占地500亩
建设地点：新林镇七一村
设施类型及面积：塑料大棚
主要种植作物：食用菌
投资金额：2945万元</t>
  </si>
  <si>
    <t>大井镇</t>
  </si>
  <si>
    <t>大川村食用菌产业园</t>
  </si>
  <si>
    <t xml:space="preserve">  园区名称：大川村食用菌产业园
  建设主体：乡镇政府
  设施类型及面积：塑料大棚500亩
  主要种植作物种类：食用菌
  经营模式：统一经营
  投资金额：2696万元</t>
  </si>
  <si>
    <t>园区名称：大川村食用菌产业园
园区面积：占地500亩
建设地点：大井镇大川村
设施类型：塑料大棚
主要种植作物：食用菌
投资金额：2696万元</t>
  </si>
  <si>
    <t>翁旗</t>
  </si>
  <si>
    <t>亿合公镇</t>
  </si>
  <si>
    <t>亿合公北台子园区</t>
  </si>
  <si>
    <t>园区名称：北台子园区
园区面积：日光温室 300亩
建设地点： 北台子村
建设主体： 村集体经济  
主要作物： 西红柿  
投资金额：约450万元</t>
  </si>
  <si>
    <t>园区名称：亿合公北台子园区
园区面积：占地300亩
建设地点：亿合公镇北台子村
设施类型：日光温室
主要种植作物：西红柿  
投资金额：约450万元</t>
  </si>
  <si>
    <t>元宝山</t>
  </si>
  <si>
    <t>美丽河镇</t>
  </si>
  <si>
    <t>美丽河镇新安屯村食用菌基地</t>
  </si>
  <si>
    <t>该项目建设地址拟在新安屯村三组，占地约100亩，规划建设食用菌标准化冷棚75个，计划总投资约550万元，资金来源为自治区乡村振兴衔接资金。建设内容：一是拟建设食用菌标准化冷鹏66个，规格为11米*40米的内、外旋拱双层棚，每棚存放菌棒1.2万棒，单个棚造价7.2万元，共计475.2万元；二是拟建发菌棚9个，规格为11米*80米的旋拱单层棚（岩棉双层塑料），棚内安装活动发菌菌架，每棚存放菌棒8万棒，1个棚造价8.5万元，共计76.5万元。</t>
  </si>
  <si>
    <t>园区名称：美丽河镇新安屯村食用菌基地
园区面积：占地100亩
建设地点：美丽河镇新安屯村
设施类型：塑料大棚
主要种植作物：食用菌
投资金额：550万元</t>
  </si>
  <si>
    <t>平庄镇</t>
  </si>
  <si>
    <t>平庄镇现代化农业产业园区</t>
  </si>
  <si>
    <t>平庄镇现代化农业产业园，该园区位于平庄镇什二脑村，规划面积38700亩，谋划打造“一中心三基地的现代化农业产业格局，即现代化设施农业基地、特色精品果蔬种植基地、露地果蔬种植基地和现代化农产品加工中心。
平庄镇现代化农业产业园区二期建设项目，在原现代化农业产业园基础上，再计划投资125万元，新建占地面积100亩的高标准冷棚6800延长米。建设主体为由什二脑果蔬专业合作社，建成后主要种植油瓜、西瓜等。</t>
  </si>
  <si>
    <t>园区名称：平庄镇现代化农业产业园区
园区面积：占地100亩
建设地点：平庄镇什二脑村
设施类型：塑料大棚
主要种植作物：番茄
投资金额：125万元</t>
  </si>
  <si>
    <t>风水沟镇</t>
  </si>
  <si>
    <t>兴隆坡西瓜种植示范园</t>
  </si>
  <si>
    <t>园区名称：兴隆坡西瓜种植示范园
园区面积：占地480亩
建设地点：风水沟镇兴隆坡村
设施类型：塑料大棚
主要种植作物：西瓜
投资金额：880万</t>
  </si>
  <si>
    <t>松山</t>
  </si>
  <si>
    <t>城子乡</t>
  </si>
  <si>
    <t>画匠沟门设施农业园区</t>
  </si>
  <si>
    <t>2024年计划在松山区城子乡画匠沟门村新建冷棚500亩（占地面积），建设地点位城子乡画匠沟门村，建设主体为合作社或个人，设施类型为冷棚，主要种植甜椒，经营模式为农户，投资金额750万元。</t>
  </si>
  <si>
    <t>园区名称：画匠沟门设施农业园区
园区面积：占地500亩
建设地点：城子乡画匠沟门村
设施类型：塑料大棚
主要种植作物：甜椒
投资金额：750万元</t>
  </si>
  <si>
    <t>喇嘛扎子设施农业园区</t>
  </si>
  <si>
    <t>2024年计划在松山区城子乡喇嘛扎子村新建冷棚500亩（占地面积），建设地点位城子乡喇嘛扎子村，建设主体为合作社或个人，设施类型为冷棚，主要种植甜椒，经营模式为农户，投资金额750万元。</t>
  </si>
  <si>
    <t>园区名称：喇嘛扎子设施农业园区
园区面积：占地500亩
建设地点：城子乡喇嘛扎子村
设施类型：塑料大棚
主要种植作物：甜椒
投资金额：750万元</t>
  </si>
  <si>
    <t>太平庄设施农业园区</t>
  </si>
  <si>
    <t>2024年计划在松山区城子乡太平庄村新建冷棚200亩（占地面积），建设地点位城子乡太平庄村，建设主体为合作社或个人，设施类型为冷棚，主要种植甜椒，经营模式为农户，投资金额300万元。</t>
  </si>
  <si>
    <t>园区名称：太平庄设施农业园区
园区面积：占地200亩
建设地点：城子乡太平庄村
设施类型：塑料大棚
主要种植作物：甜椒
投资金额：300万元</t>
  </si>
  <si>
    <t>兴隆庄设施农业园区</t>
  </si>
  <si>
    <t>园区名称：兴隆庄设施农业园区
园区面积：占地500亩
建设地点：城子乡兴隆庄村
设施类型：塑料大棚
主要种植作物：蔬菜
投资金额：750万元</t>
  </si>
  <si>
    <t>猴头沟设施农业园区</t>
  </si>
  <si>
    <t>园区名称：猴头沟设施农业园区
园区面积：占地200亩
建设地点：城子乡猴头沟村
设施类型：塑料大棚
主要种植作物：蔬菜
投资金额：300万元</t>
  </si>
  <si>
    <t>水泉设施农业园区</t>
  </si>
  <si>
    <t>园区名称：水泉设施农业园区
园区面积：占地200亩
建设地点：城子乡水泉村
设施类型：塑料大棚
主要种植作物：蔬菜
投资金额：300万元</t>
  </si>
  <si>
    <t>大庙镇</t>
  </si>
  <si>
    <t>公主岭设施农业园区</t>
  </si>
  <si>
    <t>2024年计划在公主岭设施农业园区内扩建日光温室800亩（占地面积），建设地点位于大庙镇韩家营子村，建设主体为合作社，设施类型为日光温室，主要种植西红柿，经营模式为合作社+农户，投资金额2400万元。</t>
  </si>
  <si>
    <t>园区名称：公主岭设施农业园区
园区面积：占地800亩
建设地点：大庙镇韩家营子村
设施类型：日光温室
主要种植作物：西红柿
投资金额：2400万元</t>
  </si>
  <si>
    <t>初头朗镇</t>
  </si>
  <si>
    <t>初头朗设施农业园区</t>
  </si>
  <si>
    <t>2024年计划在初头朗镇初头朗村新建日光温室500亩（占地面积），建设地点位于初头朗镇初头朗村西山，建设主体为合作社或个人，设施类型为日光温室，主要种植西红柿，经营模式为合作社+农户，投资金额1500万元。</t>
  </si>
  <si>
    <t>园区名称：初头朗现代化农业产业园
园区面积：占地500亩
建设地点：初头朗镇初头朗村
设施类型：日光温室
主要种植作物：西红柿
投资金额：1500万元</t>
  </si>
  <si>
    <t>老府镇</t>
  </si>
  <si>
    <t>老府设施农业园区</t>
  </si>
  <si>
    <t>园区名称：老府设施农业园区
园区面积：占地500亩
建设地点：老府镇老府村
设施类型：塑料大棚
主要种植作物：蔬菜
投资金额：750万元</t>
  </si>
  <si>
    <t>夏家店乡</t>
  </si>
  <si>
    <t>园区名称：水泉设施农业园区
园区面积：占地300亩
建设地点：夏家店乡水泉村
设施类型：塑料大棚
主要种植作物：蔬菜
投资金额：450万元</t>
  </si>
  <si>
    <t>上水泉设施农业园区</t>
  </si>
  <si>
    <t>园区名称：上水泉设施农业园区
园区面积：占地300亩
建设地点：夏家店乡上水泉村
设施类型：塑料大棚
主要种植作物：蔬菜
投资金额：450万元</t>
  </si>
  <si>
    <t>巴林左旗</t>
  </si>
  <si>
    <t>林东镇</t>
  </si>
  <si>
    <t>新房身村设施农业园区</t>
  </si>
  <si>
    <t>园区名称：新房身村设施农业园区
园区面积：占地650亩
建设地点：林东镇新房身村
设施类型：塑料大棚
主要种植作物：蔬菜</t>
  </si>
  <si>
    <t>碧流台镇</t>
  </si>
  <si>
    <t>西山湾村设施农业园区</t>
  </si>
  <si>
    <t>园区名称：西山湾村设施农业园区
园区面积：占地150亩
建设地点：碧流台镇西山湾村
设施类型：塑料大棚
主要种植作物：蔬菜</t>
  </si>
  <si>
    <t>南阳营子村设施农业园区</t>
  </si>
  <si>
    <t>园区名称：南阳营子村设施农业园区
园区面积：占地150亩
建设地点：碧流台镇南阳营子村
设施类型：塑料大棚
主要种植作物：蔬菜</t>
  </si>
  <si>
    <t>巴林右旗</t>
  </si>
  <si>
    <t>查干诺尔镇</t>
  </si>
  <si>
    <t>巴林右旗和润承硕设施农业园区</t>
  </si>
  <si>
    <t>园区名称：巴林右旗和润承硕设施农业园区
园区面积：占地240亩
建设地点：查干诺尔镇
设施类型：日光温室
主要种植作物：番茄</t>
  </si>
  <si>
    <t>无</t>
  </si>
  <si>
    <t>达尔罕街道</t>
  </si>
  <si>
    <t>良种场设施农业园区</t>
  </si>
  <si>
    <t>园区名称：良种场设施农业园区
园区面积：占地500亩
建设地点：达尔罕街道
设施类型：塑料大棚
主要种植作物：香瓜</t>
  </si>
  <si>
    <t>赛罕街道</t>
  </si>
  <si>
    <t>大板村设施农业园区</t>
  </si>
  <si>
    <t>园区名称：大板村设施农业园区
园区面积：占地500亩
建设地点：赛罕街道大板村
设施类型：塑料大棚
主要种植作物：芹菜</t>
  </si>
  <si>
    <t>幸福之路苏木</t>
  </si>
  <si>
    <t>幸福之路苏木设施农业园区</t>
  </si>
  <si>
    <t>园区名称：幸福之路苏木设施农业园区
园区面积：占地260亩
建设地点：幸福之路苏木胜利村
设施类型：塑料大棚
主要种植作物：茼蒿</t>
  </si>
  <si>
    <t>宁城</t>
  </si>
  <si>
    <t>天义镇</t>
  </si>
  <si>
    <t>宁城县智慧农业产业园</t>
  </si>
  <si>
    <t>宁城县智慧农业产业园项目（凯盛浩丰）位于天义镇包古鲁村，由央企中国建材集团下属企业青岛凯盛浩丰建设运营，预计投资5亿元，规划占地500亩，建设高端智能玻璃连栋温室15万平米，薄膜连栋温室7000平米，日光温室4万平米。园区运用计算机智能控制系统、精密水肥一体化技术系统、清洁能源模块控制系统等先进技术指导农业全过程生产，自动化程度达到70%、机械化程度达到100%，项目投产后，主要种植粉果番茄等优质蔬菜。</t>
  </si>
  <si>
    <t>园区名称：宁城县凯盛浩丰智慧农业产业园
园区面积：占地400亩
建设地点：天义镇包古鲁村
设施类型：智能温室
主要种植作物：粉果番茄
投资金额：50000万元</t>
  </si>
  <si>
    <t>安信设施农业产业园二期</t>
  </si>
  <si>
    <t>园区名称：安信设施农业产业园二期
园区面积：占地100亩
建设地点：天义镇
设施类型：智能温室
主要种植作物：蔬菜</t>
  </si>
  <si>
    <t>汐子镇</t>
  </si>
  <si>
    <t>柏林营子村设施农业园区</t>
  </si>
  <si>
    <t>园区名称：柏林营子村设施农业园区
园区面积：占地500余亩
建设地点：汐子镇柏林营子村
设施类型：日光温室
主要种植作物：蔬菜</t>
  </si>
  <si>
    <t>大城子乡</t>
  </si>
  <si>
    <t>瓦南村千亩设施农业园区</t>
  </si>
  <si>
    <t>瓦南村千亩实施农业位于大鸡线瓦南村，预计投资9500万元，规划占地1000余亩，建设高标准日光温室150余栋，约13.5万平方米，用于生产硬粉番茄。</t>
  </si>
  <si>
    <t>园区名称：瓦南村千亩设施农业园区
园区面积：占地1000余亩
建设地点：大城子乡瓦南村
设施类型：日光温室
主要种植作物：硬粉番茄
投资金额：9500万元</t>
  </si>
  <si>
    <t>八里罕镇</t>
  </si>
  <si>
    <t>平房村设施农业园区</t>
  </si>
  <si>
    <t>园区名称：平房村设施农业园区
园区面积：占地505亩
建设地点：八里罕镇平方村
设施类型：日光温室
主要种植作物：蔬菜</t>
  </si>
  <si>
    <t>五化镇</t>
  </si>
  <si>
    <t>五化镇五化村日光温室产业园</t>
  </si>
  <si>
    <t>园区名称：五化镇五化村日光温室产业园
园区面积：占地350亩
建设地点：五化镇五化村
设施类型：日光温室
主要种植作物：蔬菜</t>
  </si>
  <si>
    <t>大明镇</t>
  </si>
  <si>
    <t>马站城子村设施农业园区</t>
  </si>
  <si>
    <t>园区名称：马站城子村设施农业园区
园区面积：占地300亩
建设地点：大明镇马站城子村
设施类型：塑料大棚
主要种植作物：蔬菜</t>
  </si>
  <si>
    <t>新窝铺村设施农业园区</t>
  </si>
  <si>
    <t>园区名称：新窝铺村设施农业园区
园区面积：占地200亩
建设地点：大明镇新窝铺村
设施类型：塑料大棚
主要种植作物：蔬菜</t>
  </si>
  <si>
    <t>扎兰营子村设施农业园区</t>
  </si>
  <si>
    <t>园区名称：扎兰营子村设施农业园区
园区面积：占地100亩
建设地点：大明镇扎兰营子村
设施类型：塑料大棚
主要种植作物：蔬菜</t>
  </si>
  <si>
    <t>喀喇沁旗</t>
  </si>
  <si>
    <t>锦山镇</t>
  </si>
  <si>
    <t>赤峰市喀喇沁旗宏福农业现代产业园</t>
  </si>
  <si>
    <t>赤峰市喀喇沁旗宏福农业产业园占地1100亩，2024年预计新建智能连栋温室225亩，投资4个亿，种植番茄，自主经营、自产自销，建设主体是北京宏福农业。</t>
  </si>
  <si>
    <t>园区名称：赤峰市喀喇沁旗宏福农业现代产业园
园区面积：占地225亩
建设地点：锦山镇龙山村
设施类型：智能温室
主要种植作物：番茄
投资金额：40000万元</t>
  </si>
  <si>
    <t>王爷府镇</t>
  </si>
  <si>
    <t>买卖尖设施农业园区</t>
  </si>
  <si>
    <t>一、投资主体：上级政府投资。
二、投资模式：计划上级财政投资。
三、园区位置：买卖尖100亩，买卖尖设施农业园区，面积115亩，四至，南至水渠、东至便、西至金小虎场区、北至便路。
四、种植作物类型：拟建设智能型日光温室，种植蔬菜，番茄秧育苗。
五、配套水井、电、路。</t>
  </si>
  <si>
    <t>园区名称：买卖尖设施农业园区
园区面积：占地115亩
建设地点：王爷府镇下瓦房村
设施类型：日光温室
主要种植作物：蔬菜</t>
  </si>
  <si>
    <t>西桥镇</t>
  </si>
  <si>
    <t>两间房村设施农业园区</t>
  </si>
  <si>
    <t>园区名称：两间房村设施农业园区
园区面积：占地600亩
建设地点：西桥镇两间房村
设施类型：塑料大棚
主要种植作物：食用菌</t>
  </si>
  <si>
    <t>美林镇</t>
  </si>
  <si>
    <t>头把火村设施农业园区</t>
  </si>
  <si>
    <t>园区名称：头把火村设施农业园区
园区面积：占地100亩
建设地点：美林镇头把火村
设施类型：塑料大棚
主要种植作物：蔬菜</t>
  </si>
  <si>
    <t>河北街道</t>
  </si>
  <si>
    <t>新丘村设施农业园区</t>
  </si>
  <si>
    <t>园区名称：新丘村设施农业园区
园区面积：占地100亩
建设地点：河北街道新丘村
设施类型：日光温室
主要种植作物：蔬菜</t>
  </si>
  <si>
    <t>阿旗</t>
  </si>
  <si>
    <t>乌兰哈达乡</t>
  </si>
  <si>
    <t>乌兰哈达乡东胜村食用菌园区</t>
  </si>
  <si>
    <t>项目总投资3500万元，其中财政投资1750万元、企业自筹资金1750万元，占地面积280亩，京蒙投资资金计划新建双层食用菌250栋预计12.5万平方米，发菌棚2.5万平米，保鲜库预计2500平方米和制棒车间预计1500平方米等，配套水电路等附属设施。</t>
  </si>
  <si>
    <t>园区名称：乌兰哈达乡东胜村食用菌园区
园区面积：占地280亩
建设地点：乌兰哈达乡东胜村
设施类型：日光温室
主要种植作物：食用菌
投资金额：3500万元</t>
  </si>
  <si>
    <t>兴安盟</t>
  </si>
  <si>
    <t>扎赉特旗</t>
  </si>
  <si>
    <t>音德尔镇</t>
  </si>
  <si>
    <t>大樱桃农光互补现代农业产业园</t>
  </si>
  <si>
    <t>大樱桃农光互补现代农业产业园位于扎赉特旗音德尔镇长发村贾家屯屯内南北公路西侧。项目拟占地406918.31㎡（约610.38亩），坐标（"122.889959  46.631859"）。由政府和扎赉特旗华昇农牧业投资有限责任公司合作建设，建设内容包括：其中新建农光互补现代化温室大棚109个 129106.49 ㎡，接待室兼产品展示区360.7㎡，控制中心兼门卫室360.7㎡，卫生间5个190 ㎡，库房500㎡，办公室232㎡；硬化道路4584.99㎡，绿化353.59㎡，停车位62个。并购置温度湿度自动化检测、水肥一体化等设备109台套，计划总投资19527万元，用于种植大樱桃。</t>
  </si>
  <si>
    <t>园区名称：大樱桃农光互补现代农业产业园
园区面积：占地610亩
建设地点：德尔镇长发村
设施类型：现代化温室大棚
主要种植作物：大樱桃
投资金额：19527万</t>
  </si>
  <si>
    <t>2024年奈曼旗设施种植业新建（扩建、重建）100亩以上园区计划表</t>
  </si>
  <si>
    <t xml:space="preserve">  填报单位（盖章）：</t>
  </si>
  <si>
    <t>政府分管领导签字：</t>
  </si>
  <si>
    <t>单位：个、亩</t>
  </si>
  <si>
    <t>嘎查村</t>
  </si>
  <si>
    <t>设施农业建造总面积</t>
  </si>
  <si>
    <t>投资金额及来源</t>
  </si>
  <si>
    <t>主要种植作物或
茬口安排</t>
  </si>
  <si>
    <t>建设方式及规模
新建/扩建/重建</t>
  </si>
  <si>
    <t>塑料大棚</t>
  </si>
  <si>
    <t>日光温室</t>
  </si>
  <si>
    <t>其他类型</t>
  </si>
  <si>
    <t>个数</t>
  </si>
  <si>
    <t>占地面积</t>
  </si>
  <si>
    <t>生产面积</t>
  </si>
  <si>
    <t>类型名称</t>
  </si>
  <si>
    <t>例</t>
  </si>
  <si>
    <t>xx镇</t>
  </si>
  <si>
    <t>xx村</t>
  </si>
  <si>
    <t>xx现代设施农业番茄产业园区/xx 村设施农业番茄产业园区</t>
  </si>
  <si>
    <t>智能连栋玻璃温室</t>
  </si>
  <si>
    <t>自筹xx万元/京蒙帮扶资金xx万元/乡村振兴衔接资金/xx企业投资xx万元</t>
  </si>
  <si>
    <t>10月-3月番茄
4月-9月番茄</t>
  </si>
  <si>
    <t>新建 230亩</t>
  </si>
  <si>
    <t>奈曼旗</t>
  </si>
  <si>
    <t>明仁苏木</t>
  </si>
  <si>
    <t>明仁嘎查</t>
  </si>
  <si>
    <t>明仁嘎查设施农业蔬菜产业园区</t>
  </si>
  <si>
    <t>自筹20，上级资金80</t>
  </si>
  <si>
    <t>3月-10月豆角，番茄10月-2月番茄</t>
  </si>
  <si>
    <t>新建110亩</t>
  </si>
  <si>
    <t>锡林郭勒盟</t>
  </si>
  <si>
    <t>太仆寺旗</t>
  </si>
  <si>
    <t>宝昌镇</t>
  </si>
  <si>
    <t>边墙村</t>
  </si>
  <si>
    <t>小边墙村南侧大棚建设用地约682.0亩，位于边墙村居住区的南侧、京蒙协作草莓育苗基地西侧。该区域主要建设内容为112个新建大棚、门房、休息室、公厕以及相关配套建筑及种苗培育、电气工程、给排水工程等；京蒙协作草莓育苗基地东南侧大棚建设用地两块共计约138.7亩，位于京蒙协作草莓育苗基地东南侧。该区域主要建设内容为36个新建大棚、公厕、以及相关配套建筑及种苗培育、电气工程、给排水工程等。项目总投资及资金来源：项目总投资为8045万元。资金来源为申请专项债券、中央预算内投资及企业自筹。项目建设期：2024年1月至2025年12月。项目计划建设设施农业大棚约820.7亩，包含148个大棚。形成以玫瑰育苗为核心、辅以多元化经济作物种植的设施农业大棚产业基地。</t>
  </si>
  <si>
    <t xml:space="preserve">园区名称：边墙村设施农业园
园区面积：占地100亩
建设地点：宝昌镇边墙村
设施类型：现代化大棚
主要种植作物：玫瑰育苗、多元化经济作物
</t>
  </si>
  <si>
    <t>多伦县</t>
  </si>
  <si>
    <t>蔡木山乡</t>
  </si>
  <si>
    <t>多伦县茂源
种植专业合作社</t>
  </si>
  <si>
    <t>园区名称：多伦县茂源种植专业合作社
园区面积：占地377亩
建设地点：蔡木山乡砧子山村
设施类型：钢架式暖棚
主要种植作物：食用菌
投资金额：2534.4万</t>
  </si>
  <si>
    <t>种植面积267亩</t>
  </si>
  <si>
    <t>乌兰察布市</t>
  </si>
  <si>
    <t>兴和县</t>
  </si>
  <si>
    <t>店子镇</t>
  </si>
  <si>
    <t>溪湾农牧业农民专业合作社设施农业基地</t>
  </si>
  <si>
    <t>园区名称：溪湾农牧业农民专业合作社；建设地点：兴和县店子镇店子村；建设主体：溪湾农牧业农民专业合作社；设施类型：塑料大棚150亩；主要种植作物种类：圣女果番茄；经营模式：合作社+农户；投资金额：250万元</t>
  </si>
  <si>
    <t>园区名称：溪湾农牧业农民专业合作社设施农业基地
园区面积：占地150亩
建设地点：店子镇店子村
设施类型：塑料大棚
主要种植作物：圣女果番茄
投资金额：250万</t>
  </si>
  <si>
    <t>城关镇</t>
  </si>
  <si>
    <t>兴和县智慧农业融合发展产业园</t>
  </si>
  <si>
    <t>园区名称：兴和县智慧农业融合发展产业园
园区面积：占地602亩
建设地点：城关镇西官村
设施类型：日光温室
主要种植作物：番茄
投资金额：2.37亿元</t>
  </si>
  <si>
    <t>园区名称：察右前旗宏福现代农业产业园二期
园区面积：占地480亩
建设地点：巴音塔拉镇南店村
设施类型：日光温室cc
主要种植作物：番茄
投资金额：2.38亿元</t>
  </si>
  <si>
    <t>鄂尔多斯市</t>
  </si>
  <si>
    <t>达拉特旗</t>
  </si>
  <si>
    <t>树林召镇</t>
  </si>
  <si>
    <t>德农现代设施农业产业园</t>
  </si>
  <si>
    <t>园区名称：德农现代设施农业产业园
园区面积：占地1000亩
建设地点：达拉特旗树林召镇
建设主体：村党组织、德农公司、农民三方合作社
设施类型：高标准日光温室、连栋温室
主要种植作物：胡萝卜等蔬菜
投资金额：8.15亿</t>
  </si>
  <si>
    <t>准格尔旗</t>
  </si>
  <si>
    <t>十二连城乡</t>
  </si>
  <si>
    <t>准格尔旗三松万亩设施农业科技园</t>
  </si>
  <si>
    <t>园区名称：准格尔旗三松万亩设施农业科技园
园区面积：占地2000亩
建设地点：准格尔旗十二连城乡
设施类型：塑料大棚
主要种植作物：蔬菜、西甜瓜</t>
  </si>
  <si>
    <t>乌审旗</t>
  </si>
  <si>
    <t>无定河镇</t>
  </si>
  <si>
    <t>鄂尔多斯市乌审旗万亩现代设施农业科技园</t>
  </si>
  <si>
    <t>园区名称：鄂尔多斯市乌审旗万亩现代设施农业科技园
园区面积：占地20675亩
建设地点：乌审旗无定河镇
设施类型：塑料大棚20000亩、日光温室150亩
主要种植作物：蔬菜、西甜瓜</t>
  </si>
  <si>
    <t>鄂托克前旗</t>
  </si>
  <si>
    <r>
      <rPr>
        <sz val="10.5"/>
        <color theme="1"/>
        <rFont val="宋体"/>
        <charset val="134"/>
      </rPr>
      <t>敖勒召其镇、上海庙镇</t>
    </r>
  </si>
  <si>
    <t>鄂尔多斯市鄂托克前旗万亩现代设施农业科技园</t>
  </si>
  <si>
    <t>园区名称：鄂尔多斯市鄂托克前旗万亩现代设施农业科技园
园区面积：占地20300亩
建设地点：鄂托克前旗敖勒召其镇、上海庙镇
设施类型：塑料大棚20000亩、日光温室150亩
主要种植作物：蔬菜、西甜瓜</t>
  </si>
  <si>
    <t>鲜农现代农业园区</t>
  </si>
  <si>
    <t>园区名称：鲜农现代农业园区
园区面积：占地10000亩
建设地点：达拉特旗
设施类型：塑料大棚
主要种植作物：蔬菜</t>
  </si>
  <si>
    <t>园区名称：鲜农现代农业园区
园区面积：占地5000亩
建设地点：准格尔旗
设施类型：塑料大棚
主要种植作物：蔬菜</t>
  </si>
  <si>
    <t>巴盟</t>
  </si>
  <si>
    <t>磴口县</t>
  </si>
  <si>
    <t>隆盛合镇</t>
  </si>
  <si>
    <t>隆盛合镇公地村现代农业产业园</t>
  </si>
  <si>
    <t>园区名称：隆盛合镇公地村现代农业产业园
园区面积：占地200亩
建设地点：隆盛合镇公地村
主要种植作物：西甜瓜</t>
  </si>
  <si>
    <t>乌兰布和农场</t>
  </si>
  <si>
    <t>乌兰布和农场绿色低碳高效设施农业园区</t>
  </si>
  <si>
    <t>园区名称：乌兰布和农场绿色低碳高效设施农业园区
园区面积：占地1000亩
建设地点：乌兰布和农场
主要种植作物：西甜瓜</t>
  </si>
  <si>
    <t>巴彦高勒镇</t>
  </si>
  <si>
    <t>巴彦高勒镇北滩村设施农业产业园</t>
  </si>
  <si>
    <t>园区名称：巴彦高勒镇北滩村设施农业产业园
园区面积：占地300亩
建设地点：巴彦高勒镇北滩村
主要种植作物：西甜瓜</t>
  </si>
  <si>
    <t>杭锦后旗</t>
  </si>
  <si>
    <t>二道桥镇</t>
  </si>
  <si>
    <t>二道桥镇庆丰村设施农业产业园区</t>
  </si>
  <si>
    <t>园区名称：二道桥镇庆丰村设施农业产业园区
园区面积：占地3000亩
建设地点：二道桥镇庆丰村
主要种植作物：育苗、西甜瓜、蔬菜
投资金额：6000万元</t>
  </si>
  <si>
    <t>头道桥镇</t>
  </si>
  <si>
    <t>头道桥镇设施农业园区</t>
  </si>
  <si>
    <t>园区名称：头道桥镇设施农业园区
园区面积：占地800亩
建设地点：头道桥镇
主要种植作物：育苗、西甜瓜
投资金额：2000万元</t>
  </si>
  <si>
    <t>陕坝镇</t>
  </si>
  <si>
    <t>陕坝镇设施农业园区</t>
  </si>
  <si>
    <t>园区名称：陕坝镇设施农业园区
园区面积：占地2000亩
建设地点：陕坝镇
主要种植作物：育苗、西甜瓜
投资金额：5000万元</t>
  </si>
  <si>
    <t>临河区</t>
  </si>
  <si>
    <t>干召庙镇</t>
  </si>
  <si>
    <t>民主村新型棉帘拱棚园区</t>
  </si>
  <si>
    <t>园区名称：民主村新型棉帘拱棚园区
园区面积：占地245亩
建设地点：干召庙镇民主村
主要种植作物：蔬菜
投资金额：1500万元</t>
  </si>
  <si>
    <t>五原县</t>
  </si>
  <si>
    <t>套海镇</t>
  </si>
  <si>
    <t>永生设施农业园区</t>
  </si>
  <si>
    <t>永生：108.148277</t>
  </si>
  <si>
    <t xml:space="preserve">永生：41.025766
</t>
  </si>
  <si>
    <t>园区名称：套海镇永生设施农业园区 
园区面积：与和平园区共占地950亩
建设地点：套海镇永生村
主要种植作物：西甜瓜</t>
  </si>
  <si>
    <t>和平设施农业园区</t>
  </si>
  <si>
    <t>和平：108.044646</t>
  </si>
  <si>
    <t>和平：40.953565</t>
  </si>
  <si>
    <t>园区名称：套海镇和平设施农业园区
园区面积：与永生园区共占地950亩
建设地点：套海镇和平村
主要种植作物：西甜瓜</t>
  </si>
  <si>
    <t>胜丰镇</t>
  </si>
  <si>
    <t>胜丰镇新华村设施农业园区</t>
  </si>
  <si>
    <t>园区名称：胜丰镇新华村设施农业园区
园区面积：占地200亩
建设地点：胜丰镇新华村
主要种植作物：西甜瓜</t>
  </si>
  <si>
    <t>丰裕办事处</t>
  </si>
  <si>
    <t>刀老召村现代设施农业示范园</t>
  </si>
  <si>
    <t>园区名称：刀老召村现代设施农业示范园 
园区面积：占地1000亩
建设地点：丰裕办事处刀老召村
主要种植作物：西甜瓜</t>
  </si>
  <si>
    <t>乌拉特前旗</t>
  </si>
  <si>
    <t>西山咀农场</t>
  </si>
  <si>
    <t>乌拉特前旗数智农业示范基地</t>
  </si>
  <si>
    <t>园区名称：乌拉特前旗数智农业示范基地
园区面积：占地1000亩
建设地点：西山咀农场
设施类型：智能温室
主要种植作物：蔬菜
投资金额：100000万元</t>
  </si>
  <si>
    <t>乌拉山镇</t>
  </si>
  <si>
    <t>乌拉山镇联光村设施农业园区</t>
  </si>
  <si>
    <t>园区名称：乌拉山镇联光村设施农业园区
园区面积：占地200亩
建设地点：乌拉山镇联光村
主要种植作物：西甜瓜
投资金额：450万元</t>
  </si>
  <si>
    <t>乌拉特中旗</t>
  </si>
  <si>
    <t>乌加河镇</t>
  </si>
  <si>
    <t>乌加河镇联丰奋斗村设施农业园区</t>
  </si>
  <si>
    <t>园区名称：乌加河镇联丰奋斗村设施农业园区
园区面积：占地3000亩
建设地点：乌加河镇奋斗村
主要种植作物：西甜瓜
投资金额：6000万元</t>
  </si>
  <si>
    <t>乌拉特后旗</t>
  </si>
  <si>
    <t>巴音镇</t>
  </si>
  <si>
    <t>乌拉特后旗数智绿色低碳循环现代设施国际农业博览园</t>
  </si>
  <si>
    <t>园区名称：乌拉特后旗数智绿色低碳循环现代设施国际农业博览园
园区面积：占地5000亩
建设地点：巴音镇
主要种植作物：西甜瓜
投资金额：4000万元</t>
  </si>
  <si>
    <t>呼和镇</t>
  </si>
  <si>
    <t>呼和镇设施农业产业园</t>
  </si>
  <si>
    <t>园区名称：呼和镇设施农业产业园
园区面积：占地5000亩
建设地点：呼和镇
主要种植作物：西甜瓜
投资金额：4000万元</t>
  </si>
  <si>
    <t>阿拉善</t>
  </si>
  <si>
    <t>孪井滩示范区</t>
  </si>
  <si>
    <t>嘉尔嘎勒赛汉镇</t>
  </si>
  <si>
    <t>设施园区</t>
  </si>
  <si>
    <t>园区名称：嘉镇设施农业园区 
园区面积：占地3000亩
建设地点：孪井滩示范区
设施类型：塑料大棚
主要种植作物：蔬菜
投资金额：15000万元</t>
  </si>
  <si>
    <t>阿拉善左旗</t>
  </si>
  <si>
    <t>巴润别立镇</t>
  </si>
  <si>
    <t>沙日霍德温室区</t>
  </si>
  <si>
    <t>园区名称：沙日霍德温室区 
园区面积：占地180亩
建设地点：巴润别立镇
设施类型：日光温室
主要种植作物：食用菌</t>
  </si>
  <si>
    <t>呼和浩特市</t>
  </si>
  <si>
    <t>园区名称：土左旗鲜农现代农业园区
园区面积：占地500亩
建设地点：白庙子镇耳林岱村
设施类型：智能温室
主要种植作物：麒麟瓜、蔬菜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</si>
</sst>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_);[Red]\(0.000000\)"/>
    <numFmt numFmtId="178" formatCode="0.0000_ "/>
  </numFmts>
  <fonts count="40">
    <font>
      <sz val="11"/>
      <color theme="1"/>
      <name val="宋体"/>
      <charset val="134"/>
      <scheme val="minor"/>
    </font>
    <font>
      <sz val="11"/>
      <name val="宋体"/>
      <charset val="134"/>
      <scheme val="minor"/>
    </font>
    <font>
      <sz val="10.5"/>
      <color theme="1"/>
      <name val="宋体"/>
      <charset val="134"/>
    </font>
    <font>
      <sz val="11"/>
      <name val="宋体"/>
      <charset val="134"/>
    </font>
    <font>
      <b/>
      <sz val="11"/>
      <color theme="1"/>
      <name val="宋体"/>
      <charset val="134"/>
      <scheme val="minor"/>
    </font>
    <font>
      <sz val="11"/>
      <color indexed="8"/>
      <name val="宋体"/>
      <charset val="134"/>
    </font>
    <font>
      <sz val="11"/>
      <name val="宋体"/>
      <charset val="134"/>
      <scheme val="major"/>
    </font>
    <font>
      <sz val="11"/>
      <color rgb="FFFF0000"/>
      <name val="宋体"/>
      <charset val="134"/>
    </font>
    <font>
      <sz val="11"/>
      <color rgb="FFFF0000"/>
      <name val="宋体"/>
      <charset val="134"/>
      <scheme val="minor"/>
    </font>
    <font>
      <sz val="11"/>
      <color rgb="FFFF0000"/>
      <name val="宋体"/>
      <charset val="134"/>
      <scheme val="major"/>
    </font>
    <font>
      <sz val="11"/>
      <color rgb="FF000000"/>
      <name val="宋体"/>
      <charset val="134"/>
    </font>
    <font>
      <sz val="11"/>
      <color theme="1"/>
      <name val="宋体"/>
      <charset val="134"/>
    </font>
    <font>
      <sz val="20"/>
      <color theme="1"/>
      <name val="黑体"/>
      <charset val="134"/>
    </font>
    <font>
      <sz val="12"/>
      <color theme="1"/>
      <name val="宋体"/>
      <charset val="134"/>
      <scheme val="minor"/>
    </font>
    <font>
      <sz val="12"/>
      <color theme="1"/>
      <name val="黑体"/>
      <charset val="134"/>
    </font>
    <font>
      <sz val="12"/>
      <name val="宋体"/>
      <charset val="134"/>
    </font>
    <font>
      <sz val="12"/>
      <name val="宋体"/>
      <charset val="134"/>
      <scheme val="minor"/>
    </font>
    <font>
      <sz val="14"/>
      <color rgb="FF000000"/>
      <name val="方正仿宋_GBK"/>
      <charset val="134"/>
    </font>
    <font>
      <sz val="14"/>
      <name val="方正仿宋_GBK"/>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方正仿宋_GBK"/>
      <charset val="134"/>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6" borderId="12" applyNumberFormat="0" applyAlignment="0" applyProtection="0">
      <alignment vertical="center"/>
    </xf>
    <xf numFmtId="0" fontId="29" fillId="7" borderId="13" applyNumberFormat="0" applyAlignment="0" applyProtection="0">
      <alignment vertical="center"/>
    </xf>
    <xf numFmtId="0" fontId="30" fillId="7" borderId="12" applyNumberFormat="0" applyAlignment="0" applyProtection="0">
      <alignment vertical="center"/>
    </xf>
    <xf numFmtId="0" fontId="31" fillId="8"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5" fillId="0" borderId="0">
      <alignment vertical="center"/>
    </xf>
  </cellStyleXfs>
  <cellXfs count="102">
    <xf numFmtId="0" fontId="0" fillId="0" borderId="0" xfId="0">
      <alignment vertical="center"/>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horizontal="justify"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lignment vertical="center"/>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2" xfId="0" applyFont="1" applyFill="1" applyBorder="1" applyAlignment="1">
      <alignment vertical="center" wrapText="1"/>
    </xf>
    <xf numFmtId="0" fontId="6" fillId="0" borderId="2" xfId="0" applyFont="1" applyFill="1" applyBorder="1" applyAlignment="1">
      <alignment vertical="center" wrapText="1"/>
    </xf>
    <xf numFmtId="0" fontId="3" fillId="0" borderId="2" xfId="0"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0" fillId="0" borderId="0" xfId="0" applyFill="1" applyAlignment="1">
      <alignmen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lignment vertical="center"/>
    </xf>
    <xf numFmtId="0" fontId="14" fillId="0" borderId="6"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lignment vertical="center"/>
    </xf>
    <xf numFmtId="0" fontId="0" fillId="0" borderId="1" xfId="0" applyNumberFormat="1" applyFill="1" applyBorder="1" applyAlignment="1">
      <alignment horizontal="center"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xf>
    <xf numFmtId="0"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3" borderId="1" xfId="0" applyNumberFormat="1" applyFont="1" applyFill="1" applyBorder="1" applyAlignment="1">
      <alignment horizontal="center" vertical="center" wrapText="1"/>
    </xf>
    <xf numFmtId="0" fontId="11" fillId="0" borderId="1" xfId="0" applyFont="1" applyBorder="1" applyAlignment="1">
      <alignment vertical="center"/>
    </xf>
    <xf numFmtId="0" fontId="3" fillId="0" borderId="1" xfId="0" applyFont="1" applyBorder="1" applyAlignment="1">
      <alignment vertical="center"/>
    </xf>
    <xf numFmtId="0" fontId="3" fillId="3"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Fill="1" applyAlignment="1">
      <alignment vertical="center"/>
    </xf>
    <xf numFmtId="0" fontId="1" fillId="0" borderId="1" xfId="0" applyFont="1" applyFill="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177" fontId="15" fillId="0" borderId="0"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6"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3" borderId="7"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xf>
    <xf numFmtId="0" fontId="16" fillId="0" borderId="1" xfId="49"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3" borderId="1" xfId="49" applyFont="1" applyFill="1" applyBorder="1" applyAlignment="1">
      <alignment horizontal="center" vertical="center" wrapText="1"/>
    </xf>
    <xf numFmtId="0" fontId="15" fillId="0" borderId="7" xfId="0" applyFont="1" applyFill="1" applyBorder="1" applyAlignment="1" applyProtection="1">
      <alignment horizontal="center" vertical="center"/>
    </xf>
    <xf numFmtId="0" fontId="17" fillId="0" borderId="1" xfId="0" applyFont="1" applyFill="1" applyBorder="1" applyAlignment="1">
      <alignment horizontal="center" vertical="center" wrapText="1"/>
    </xf>
    <xf numFmtId="0" fontId="15" fillId="0" borderId="8"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3"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7" fontId="0" fillId="0" borderId="0" xfId="0" applyNumberFormat="1" applyAlignment="1">
      <alignment horizontal="center" vertical="center"/>
    </xf>
    <xf numFmtId="0" fontId="0" fillId="0" borderId="2" xfId="0" applyBorder="1" applyAlignment="1">
      <alignment horizontal="center" vertical="center"/>
    </xf>
    <xf numFmtId="0" fontId="15" fillId="0"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protection locked="0"/>
    </xf>
    <xf numFmtId="178" fontId="15" fillId="0" borderId="0" xfId="0" applyNumberFormat="1" applyFont="1" applyFill="1" applyBorder="1" applyAlignment="1" applyProtection="1">
      <alignment horizontal="center"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workbookViewId="0">
      <selection activeCell="B5" sqref="B5:L5"/>
    </sheetView>
  </sheetViews>
  <sheetFormatPr defaultColWidth="9" defaultRowHeight="13.5"/>
  <cols>
    <col min="1" max="1" width="4.75" customWidth="1"/>
    <col min="2" max="2" width="8.125" customWidth="1"/>
    <col min="3" max="3" width="13" customWidth="1"/>
    <col min="4" max="4" width="19.125" style="68" customWidth="1"/>
    <col min="5" max="5" width="31" customWidth="1"/>
    <col min="6" max="6" width="11.5" customWidth="1"/>
    <col min="8" max="8" width="10.375" customWidth="1"/>
    <col min="9" max="9" width="11.5" customWidth="1"/>
    <col min="10" max="10" width="15.875" customWidth="1"/>
    <col min="11" max="11" width="49" customWidth="1"/>
    <col min="12" max="12" width="46.375" customWidth="1"/>
  </cols>
  <sheetData>
    <row r="1" spans="1:11">
      <c r="A1" s="32"/>
      <c r="B1" s="96" t="s">
        <v>0</v>
      </c>
      <c r="C1" s="96"/>
      <c r="D1" s="96"/>
      <c r="E1" s="96"/>
      <c r="F1" s="97"/>
      <c r="G1" s="96"/>
      <c r="H1" s="96"/>
      <c r="I1" s="96"/>
      <c r="J1" s="96"/>
      <c r="K1" s="101"/>
    </row>
    <row r="2" spans="1:12">
      <c r="A2" s="15" t="s">
        <v>1</v>
      </c>
      <c r="B2" s="1" t="s">
        <v>2</v>
      </c>
      <c r="C2" s="1" t="s">
        <v>3</v>
      </c>
      <c r="D2" s="1" t="s">
        <v>4</v>
      </c>
      <c r="E2" s="1" t="s">
        <v>5</v>
      </c>
      <c r="F2" s="2" t="s">
        <v>6</v>
      </c>
      <c r="G2" s="1" t="s">
        <v>7</v>
      </c>
      <c r="H2" s="1" t="s">
        <v>8</v>
      </c>
      <c r="I2" s="1" t="s">
        <v>9</v>
      </c>
      <c r="J2" s="1" t="s">
        <v>10</v>
      </c>
      <c r="K2" s="10" t="s">
        <v>11</v>
      </c>
      <c r="L2" s="11" t="s">
        <v>12</v>
      </c>
    </row>
    <row r="3" ht="67.5" spans="1:12">
      <c r="A3" s="15">
        <v>1</v>
      </c>
      <c r="B3" s="7" t="s">
        <v>13</v>
      </c>
      <c r="C3" s="6" t="s">
        <v>14</v>
      </c>
      <c r="D3" s="65" t="s">
        <v>15</v>
      </c>
      <c r="E3" s="6" t="s">
        <v>16</v>
      </c>
      <c r="F3" s="11">
        <v>111.223335</v>
      </c>
      <c r="G3" s="11"/>
      <c r="H3" s="11">
        <v>40.738773</v>
      </c>
      <c r="I3" s="11"/>
      <c r="J3" s="6">
        <v>6000</v>
      </c>
      <c r="K3" s="6"/>
      <c r="L3" s="12" t="s">
        <v>17</v>
      </c>
    </row>
    <row r="4" ht="67.5" spans="1:12">
      <c r="A4" s="15">
        <v>2</v>
      </c>
      <c r="B4" s="98" t="s">
        <v>13</v>
      </c>
      <c r="C4" s="6" t="s">
        <v>14</v>
      </c>
      <c r="D4" s="3" t="s">
        <v>18</v>
      </c>
      <c r="E4" s="7" t="s">
        <v>19</v>
      </c>
      <c r="F4" s="8">
        <v>111.506151</v>
      </c>
      <c r="G4" s="7"/>
      <c r="H4" s="7">
        <v>40.5615</v>
      </c>
      <c r="I4" s="7"/>
      <c r="J4" s="7">
        <v>50000</v>
      </c>
      <c r="K4" s="10"/>
      <c r="L4" s="12" t="s">
        <v>20</v>
      </c>
    </row>
    <row r="5" ht="81" spans="1:12">
      <c r="A5" s="15">
        <v>3</v>
      </c>
      <c r="B5" s="7" t="s">
        <v>13</v>
      </c>
      <c r="C5" s="3" t="s">
        <v>21</v>
      </c>
      <c r="D5" s="3" t="s">
        <v>22</v>
      </c>
      <c r="E5" s="9" t="s">
        <v>23</v>
      </c>
      <c r="F5" s="8">
        <v>111.820491</v>
      </c>
      <c r="G5" s="7"/>
      <c r="H5" s="7">
        <v>40.512196</v>
      </c>
      <c r="I5" s="7"/>
      <c r="J5" s="7">
        <v>1033</v>
      </c>
      <c r="K5" s="10" t="s">
        <v>24</v>
      </c>
      <c r="L5" s="12" t="s">
        <v>25</v>
      </c>
    </row>
    <row r="6" ht="81" spans="1:12">
      <c r="A6" s="15">
        <v>4</v>
      </c>
      <c r="B6" s="7" t="s">
        <v>13</v>
      </c>
      <c r="C6" s="7" t="s">
        <v>26</v>
      </c>
      <c r="D6" s="3" t="s">
        <v>27</v>
      </c>
      <c r="E6" s="7" t="s">
        <v>28</v>
      </c>
      <c r="F6" s="33">
        <v>111.86732</v>
      </c>
      <c r="G6" s="7"/>
      <c r="H6" s="34">
        <v>40.726768</v>
      </c>
      <c r="I6" s="34"/>
      <c r="J6" s="7">
        <v>1076</v>
      </c>
      <c r="K6" s="10" t="s">
        <v>29</v>
      </c>
      <c r="L6" s="12" t="s">
        <v>30</v>
      </c>
    </row>
    <row r="7" ht="81" spans="1:12">
      <c r="A7" s="15">
        <v>5</v>
      </c>
      <c r="B7" s="98" t="s">
        <v>13</v>
      </c>
      <c r="C7" s="7" t="s">
        <v>26</v>
      </c>
      <c r="D7" s="6" t="s">
        <v>31</v>
      </c>
      <c r="E7" s="6" t="s">
        <v>32</v>
      </c>
      <c r="F7" s="6">
        <v>111.875124</v>
      </c>
      <c r="G7" s="11"/>
      <c r="H7" s="11">
        <v>40.831204</v>
      </c>
      <c r="I7" s="11"/>
      <c r="J7" s="6">
        <v>100</v>
      </c>
      <c r="K7" s="6"/>
      <c r="L7" s="12" t="s">
        <v>33</v>
      </c>
    </row>
    <row r="8" ht="81" spans="1:12">
      <c r="A8" s="15">
        <v>6</v>
      </c>
      <c r="B8" s="98" t="s">
        <v>13</v>
      </c>
      <c r="C8" s="7" t="s">
        <v>26</v>
      </c>
      <c r="D8" s="6" t="s">
        <v>34</v>
      </c>
      <c r="E8" s="6" t="s">
        <v>35</v>
      </c>
      <c r="F8" s="6">
        <v>111.800261</v>
      </c>
      <c r="G8" s="11"/>
      <c r="H8" s="11">
        <v>40.725384</v>
      </c>
      <c r="I8" s="11"/>
      <c r="J8" s="6">
        <v>150</v>
      </c>
      <c r="K8" s="6"/>
      <c r="L8" s="12" t="s">
        <v>36</v>
      </c>
    </row>
    <row r="9" ht="81" spans="1:12">
      <c r="A9" s="15">
        <v>7</v>
      </c>
      <c r="B9" s="98" t="s">
        <v>13</v>
      </c>
      <c r="C9" s="7" t="s">
        <v>26</v>
      </c>
      <c r="D9" s="6" t="s">
        <v>37</v>
      </c>
      <c r="E9" s="6" t="s">
        <v>38</v>
      </c>
      <c r="F9" s="6">
        <v>111.79353</v>
      </c>
      <c r="G9" s="11"/>
      <c r="H9" s="11">
        <v>40.792563</v>
      </c>
      <c r="I9" s="11"/>
      <c r="J9" s="6">
        <v>200</v>
      </c>
      <c r="K9" s="6"/>
      <c r="L9" s="12" t="s">
        <v>39</v>
      </c>
    </row>
    <row r="10" ht="81" spans="1:12">
      <c r="A10" s="15">
        <v>8</v>
      </c>
      <c r="B10" s="98" t="s">
        <v>13</v>
      </c>
      <c r="C10" s="7" t="s">
        <v>26</v>
      </c>
      <c r="D10" s="6" t="s">
        <v>40</v>
      </c>
      <c r="E10" s="6" t="s">
        <v>41</v>
      </c>
      <c r="F10" s="6">
        <v>111.800458</v>
      </c>
      <c r="G10" s="11"/>
      <c r="H10" s="11">
        <v>40.810072</v>
      </c>
      <c r="I10" s="11"/>
      <c r="J10" s="6">
        <v>500</v>
      </c>
      <c r="K10" s="6"/>
      <c r="L10" s="12" t="s">
        <v>42</v>
      </c>
    </row>
    <row r="11" ht="81" spans="1:12">
      <c r="A11" s="15">
        <v>9</v>
      </c>
      <c r="B11" s="98" t="s">
        <v>13</v>
      </c>
      <c r="C11" s="7" t="s">
        <v>26</v>
      </c>
      <c r="D11" s="6" t="s">
        <v>43</v>
      </c>
      <c r="E11" s="6" t="s">
        <v>44</v>
      </c>
      <c r="F11" s="6">
        <v>111.829301</v>
      </c>
      <c r="G11" s="11"/>
      <c r="H11" s="11">
        <v>40.812354</v>
      </c>
      <c r="I11" s="11"/>
      <c r="J11" s="6">
        <v>380</v>
      </c>
      <c r="K11" s="6"/>
      <c r="L11" s="12" t="s">
        <v>45</v>
      </c>
    </row>
    <row r="12" ht="81" spans="1:12">
      <c r="A12" s="15">
        <v>10</v>
      </c>
      <c r="B12" s="98" t="s">
        <v>13</v>
      </c>
      <c r="C12" s="7" t="s">
        <v>26</v>
      </c>
      <c r="D12" s="99" t="s">
        <v>46</v>
      </c>
      <c r="E12" s="99" t="s">
        <v>47</v>
      </c>
      <c r="F12" s="99">
        <v>111.915144</v>
      </c>
      <c r="G12" s="11"/>
      <c r="H12" s="11">
        <v>40.735346</v>
      </c>
      <c r="I12" s="11"/>
      <c r="J12" s="6">
        <v>200</v>
      </c>
      <c r="K12" s="6"/>
      <c r="L12" s="12" t="s">
        <v>48</v>
      </c>
    </row>
    <row r="13" ht="67.5" spans="1:12">
      <c r="A13" s="15">
        <v>11</v>
      </c>
      <c r="B13" s="98" t="s">
        <v>13</v>
      </c>
      <c r="C13" s="6" t="s">
        <v>26</v>
      </c>
      <c r="D13" s="65" t="s">
        <v>49</v>
      </c>
      <c r="E13" s="6" t="s">
        <v>50</v>
      </c>
      <c r="F13" s="11">
        <v>111.800458</v>
      </c>
      <c r="G13" s="11"/>
      <c r="H13" s="11">
        <v>40.810072</v>
      </c>
      <c r="I13" s="11"/>
      <c r="J13" s="6">
        <v>1188</v>
      </c>
      <c r="K13" s="6" t="s">
        <v>51</v>
      </c>
      <c r="L13" s="12" t="s">
        <v>52</v>
      </c>
    </row>
    <row r="14" ht="67.5" spans="1:12">
      <c r="A14" s="15">
        <v>12</v>
      </c>
      <c r="B14" s="7" t="s">
        <v>13</v>
      </c>
      <c r="C14" s="6" t="s">
        <v>26</v>
      </c>
      <c r="D14" s="65" t="s">
        <v>53</v>
      </c>
      <c r="E14" s="6" t="s">
        <v>54</v>
      </c>
      <c r="F14" s="11">
        <v>111.7633</v>
      </c>
      <c r="G14" s="11"/>
      <c r="H14" s="11">
        <v>40.80207</v>
      </c>
      <c r="I14" s="11"/>
      <c r="J14" s="6">
        <v>1700</v>
      </c>
      <c r="K14" s="6"/>
      <c r="L14" s="12" t="s">
        <v>55</v>
      </c>
    </row>
    <row r="15" ht="67.5" spans="1:12">
      <c r="A15" s="15">
        <v>13</v>
      </c>
      <c r="B15" s="7" t="s">
        <v>13</v>
      </c>
      <c r="C15" s="6" t="s">
        <v>26</v>
      </c>
      <c r="D15" s="65" t="s">
        <v>56</v>
      </c>
      <c r="E15" s="6" t="s">
        <v>57</v>
      </c>
      <c r="F15" s="11">
        <v>111.780953</v>
      </c>
      <c r="G15" s="11"/>
      <c r="H15" s="11">
        <v>40.766258</v>
      </c>
      <c r="I15" s="11"/>
      <c r="J15" s="6">
        <v>200</v>
      </c>
      <c r="K15" s="6"/>
      <c r="L15" s="12" t="s">
        <v>58</v>
      </c>
    </row>
    <row r="16" ht="67.5" spans="1:12">
      <c r="A16" s="15">
        <v>14</v>
      </c>
      <c r="B16" s="7" t="s">
        <v>13</v>
      </c>
      <c r="C16" s="6" t="s">
        <v>26</v>
      </c>
      <c r="D16" s="65" t="s">
        <v>59</v>
      </c>
      <c r="E16" s="6" t="s">
        <v>60</v>
      </c>
      <c r="F16" s="11">
        <v>111.869309</v>
      </c>
      <c r="G16" s="11"/>
      <c r="H16" s="11">
        <v>40.806465</v>
      </c>
      <c r="I16" s="11"/>
      <c r="J16" s="6">
        <v>150</v>
      </c>
      <c r="K16" s="6"/>
      <c r="L16" s="12" t="s">
        <v>61</v>
      </c>
    </row>
    <row r="17" ht="67.5" spans="1:13">
      <c r="A17" s="15">
        <v>15</v>
      </c>
      <c r="B17" s="7" t="s">
        <v>13</v>
      </c>
      <c r="C17" s="6" t="s">
        <v>62</v>
      </c>
      <c r="D17" s="65" t="s">
        <v>63</v>
      </c>
      <c r="E17" s="6" t="s">
        <v>64</v>
      </c>
      <c r="F17" s="11">
        <v>111.821161</v>
      </c>
      <c r="G17" s="11"/>
      <c r="H17" s="11">
        <v>40.919631</v>
      </c>
      <c r="I17" s="11"/>
      <c r="J17" s="6">
        <v>500</v>
      </c>
      <c r="K17" s="6"/>
      <c r="L17" s="12" t="s">
        <v>65</v>
      </c>
      <c r="M17" t="s">
        <v>66</v>
      </c>
    </row>
    <row r="18" ht="67.5" spans="1:12">
      <c r="A18" s="15">
        <v>16</v>
      </c>
      <c r="B18" s="98" t="s">
        <v>13</v>
      </c>
      <c r="C18" s="6" t="s">
        <v>67</v>
      </c>
      <c r="D18" s="65" t="s">
        <v>68</v>
      </c>
      <c r="E18" s="6" t="s">
        <v>69</v>
      </c>
      <c r="F18" s="11">
        <v>111.679203</v>
      </c>
      <c r="G18" s="11"/>
      <c r="H18" s="11">
        <v>40.681677</v>
      </c>
      <c r="I18" s="11"/>
      <c r="J18" s="6">
        <v>1200</v>
      </c>
      <c r="K18" s="6"/>
      <c r="L18" s="12" t="s">
        <v>70</v>
      </c>
    </row>
    <row r="19" ht="67.5" spans="1:12">
      <c r="A19" s="15">
        <v>17</v>
      </c>
      <c r="B19" s="98" t="s">
        <v>13</v>
      </c>
      <c r="C19" s="6" t="s">
        <v>67</v>
      </c>
      <c r="D19" s="65" t="s">
        <v>71</v>
      </c>
      <c r="E19" s="6" t="s">
        <v>72</v>
      </c>
      <c r="F19" s="11">
        <v>111.672872</v>
      </c>
      <c r="G19" s="11"/>
      <c r="H19" s="11">
        <v>40.698785</v>
      </c>
      <c r="I19" s="11"/>
      <c r="J19" s="6">
        <v>1000</v>
      </c>
      <c r="K19" s="6"/>
      <c r="L19" s="12" t="s">
        <v>73</v>
      </c>
    </row>
    <row r="20" ht="67.5" spans="1:12">
      <c r="A20" s="15">
        <v>18</v>
      </c>
      <c r="B20" s="7" t="s">
        <v>13</v>
      </c>
      <c r="C20" s="6" t="s">
        <v>74</v>
      </c>
      <c r="D20" s="65" t="s">
        <v>75</v>
      </c>
      <c r="E20" s="6" t="s">
        <v>76</v>
      </c>
      <c r="F20" s="11">
        <v>111.405592</v>
      </c>
      <c r="G20" s="11"/>
      <c r="H20" s="11">
        <v>41.173</v>
      </c>
      <c r="I20" s="11"/>
      <c r="J20" s="6">
        <v>150</v>
      </c>
      <c r="K20" s="6"/>
      <c r="L20" s="12" t="s">
        <v>77</v>
      </c>
    </row>
    <row r="21" ht="67.5" spans="1:12">
      <c r="A21" s="15">
        <v>19</v>
      </c>
      <c r="B21" s="98" t="s">
        <v>13</v>
      </c>
      <c r="C21" s="6" t="s">
        <v>74</v>
      </c>
      <c r="D21" s="65" t="s">
        <v>78</v>
      </c>
      <c r="E21" t="s">
        <v>79</v>
      </c>
      <c r="F21">
        <v>111.40587</v>
      </c>
      <c r="H21">
        <v>41.101115</v>
      </c>
      <c r="J21">
        <v>100</v>
      </c>
      <c r="L21" s="12" t="s">
        <v>80</v>
      </c>
    </row>
    <row r="22" ht="81" spans="1:12">
      <c r="A22" s="15">
        <v>20</v>
      </c>
      <c r="B22" s="98" t="s">
        <v>13</v>
      </c>
      <c r="C22" t="s">
        <v>81</v>
      </c>
      <c r="D22" s="100" t="s">
        <v>82</v>
      </c>
      <c r="E22" s="4" t="s">
        <v>83</v>
      </c>
      <c r="F22">
        <v>111.194671</v>
      </c>
      <c r="H22">
        <v>40.255529</v>
      </c>
      <c r="J22">
        <v>156</v>
      </c>
      <c r="L22" s="12" t="s">
        <v>84</v>
      </c>
    </row>
    <row r="23" ht="67.5" spans="1:12">
      <c r="A23" s="15">
        <v>21</v>
      </c>
      <c r="B23" s="98" t="s">
        <v>13</v>
      </c>
      <c r="C23" t="s">
        <v>81</v>
      </c>
      <c r="D23" s="100" t="s">
        <v>85</v>
      </c>
      <c r="E23" t="s">
        <v>86</v>
      </c>
      <c r="F23">
        <v>111.237855</v>
      </c>
      <c r="H23">
        <v>40.501863</v>
      </c>
      <c r="J23">
        <v>300</v>
      </c>
      <c r="L23" s="12" t="s">
        <v>87</v>
      </c>
    </row>
    <row r="37" spans="10:10">
      <c r="J37">
        <f>SUM(J3:J36)</f>
        <v>66283</v>
      </c>
    </row>
  </sheetData>
  <mergeCells count="1">
    <mergeCell ref="B1:J1"/>
  </mergeCells>
  <dataValidations count="1">
    <dataValidation type="list" allowBlank="1" showInputMessage="1" showErrorMessage="1" sqref="C5">
      <formula1>INDIRECT(#REF!)</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C8" sqref="C8"/>
    </sheetView>
  </sheetViews>
  <sheetFormatPr defaultColWidth="9" defaultRowHeight="13.5" outlineLevelRow="7"/>
  <cols>
    <col min="3" max="3" width="10.875" customWidth="1"/>
    <col min="12" max="12" width="41.87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94.5" spans="1:13">
      <c r="A3" s="11">
        <v>1</v>
      </c>
      <c r="B3" s="3" t="s">
        <v>519</v>
      </c>
      <c r="C3" s="3" t="s">
        <v>520</v>
      </c>
      <c r="D3" s="3" t="s">
        <v>521</v>
      </c>
      <c r="E3" s="3" t="s">
        <v>522</v>
      </c>
      <c r="F3" s="20">
        <v>110.0188</v>
      </c>
      <c r="G3" s="3"/>
      <c r="H3" s="3">
        <v>40.4559</v>
      </c>
      <c r="I3" s="3"/>
      <c r="J3" s="3">
        <v>1000</v>
      </c>
      <c r="K3" s="12"/>
      <c r="L3" s="10" t="s">
        <v>523</v>
      </c>
      <c r="M3" t="s">
        <v>401</v>
      </c>
    </row>
    <row r="4" ht="67.5" spans="1:13">
      <c r="A4" s="11">
        <v>2</v>
      </c>
      <c r="B4" s="3" t="s">
        <v>519</v>
      </c>
      <c r="C4" s="3" t="s">
        <v>524</v>
      </c>
      <c r="D4" s="3" t="s">
        <v>525</v>
      </c>
      <c r="E4" s="3" t="s">
        <v>526</v>
      </c>
      <c r="F4" s="20">
        <v>110.7219</v>
      </c>
      <c r="G4" s="3"/>
      <c r="H4" s="3">
        <v>40.2402</v>
      </c>
      <c r="I4" s="3"/>
      <c r="J4" s="3">
        <v>2000</v>
      </c>
      <c r="K4" s="12"/>
      <c r="L4" s="10" t="s">
        <v>527</v>
      </c>
      <c r="M4" t="s">
        <v>401</v>
      </c>
    </row>
    <row r="5" ht="81" spans="1:15">
      <c r="A5" s="11">
        <v>3</v>
      </c>
      <c r="B5" s="3" t="s">
        <v>519</v>
      </c>
      <c r="C5" t="s">
        <v>528</v>
      </c>
      <c r="D5" t="s">
        <v>529</v>
      </c>
      <c r="E5" s="4" t="s">
        <v>530</v>
      </c>
      <c r="J5">
        <v>20675</v>
      </c>
      <c r="L5" s="10" t="s">
        <v>531</v>
      </c>
      <c r="M5">
        <v>150</v>
      </c>
      <c r="N5">
        <v>20000</v>
      </c>
      <c r="O5">
        <v>525</v>
      </c>
    </row>
    <row r="6" ht="81" spans="1:15">
      <c r="A6" s="11">
        <v>4</v>
      </c>
      <c r="B6" s="3" t="s">
        <v>519</v>
      </c>
      <c r="C6" t="s">
        <v>532</v>
      </c>
      <c r="D6" s="5" t="s">
        <v>533</v>
      </c>
      <c r="E6" s="4" t="s">
        <v>534</v>
      </c>
      <c r="J6">
        <v>20300</v>
      </c>
      <c r="L6" s="10" t="s">
        <v>535</v>
      </c>
      <c r="M6">
        <v>150</v>
      </c>
      <c r="N6">
        <v>20000</v>
      </c>
      <c r="O6">
        <v>150</v>
      </c>
    </row>
    <row r="7" ht="67.5" spans="1:12">
      <c r="A7">
        <v>5</v>
      </c>
      <c r="B7" s="4" t="s">
        <v>519</v>
      </c>
      <c r="C7" t="s">
        <v>520</v>
      </c>
      <c r="E7" s="4" t="s">
        <v>536</v>
      </c>
      <c r="J7">
        <v>10000</v>
      </c>
      <c r="L7" s="10" t="s">
        <v>537</v>
      </c>
    </row>
    <row r="8" ht="67.5" spans="1:12">
      <c r="A8">
        <v>6</v>
      </c>
      <c r="B8" s="4" t="s">
        <v>519</v>
      </c>
      <c r="C8" t="s">
        <v>524</v>
      </c>
      <c r="E8" s="4" t="s">
        <v>536</v>
      </c>
      <c r="J8">
        <v>5000</v>
      </c>
      <c r="L8" s="10" t="s">
        <v>538</v>
      </c>
    </row>
  </sheetData>
  <mergeCells count="1">
    <mergeCell ref="B1:J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opLeftCell="A5" workbookViewId="0">
      <selection activeCell="L3" sqref="L3"/>
    </sheetView>
  </sheetViews>
  <sheetFormatPr defaultColWidth="9" defaultRowHeight="13.5"/>
  <cols>
    <col min="6" max="6" width="12.625"/>
    <col min="8" max="8" width="11.5"/>
    <col min="12" max="12" width="41.37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54" spans="1:12">
      <c r="A3">
        <v>1</v>
      </c>
      <c r="B3" s="3" t="s">
        <v>539</v>
      </c>
      <c r="C3" s="3" t="s">
        <v>540</v>
      </c>
      <c r="D3" s="19" t="s">
        <v>541</v>
      </c>
      <c r="E3" s="3" t="s">
        <v>542</v>
      </c>
      <c r="F3" s="20">
        <v>106.47</v>
      </c>
      <c r="G3" s="21"/>
      <c r="H3" s="3">
        <v>40.41</v>
      </c>
      <c r="I3" s="21"/>
      <c r="J3" s="3">
        <v>200</v>
      </c>
      <c r="K3" s="31"/>
      <c r="L3" s="32" t="s">
        <v>543</v>
      </c>
    </row>
    <row r="4" ht="67.5" spans="1:12">
      <c r="A4">
        <v>2</v>
      </c>
      <c r="B4" s="3" t="s">
        <v>539</v>
      </c>
      <c r="C4" s="3" t="s">
        <v>540</v>
      </c>
      <c r="D4" s="19" t="s">
        <v>544</v>
      </c>
      <c r="E4" s="3" t="s">
        <v>545</v>
      </c>
      <c r="F4" s="20">
        <v>107.1</v>
      </c>
      <c r="G4" s="21"/>
      <c r="H4" s="3">
        <v>40.25</v>
      </c>
      <c r="I4" s="21"/>
      <c r="J4" s="7">
        <v>1000</v>
      </c>
      <c r="K4" s="31"/>
      <c r="L4" s="32" t="s">
        <v>546</v>
      </c>
    </row>
    <row r="5" ht="54" spans="1:12">
      <c r="A5">
        <v>3</v>
      </c>
      <c r="B5" s="3" t="s">
        <v>539</v>
      </c>
      <c r="C5" s="3" t="s">
        <v>540</v>
      </c>
      <c r="D5" s="19" t="s">
        <v>547</v>
      </c>
      <c r="E5" s="3" t="s">
        <v>548</v>
      </c>
      <c r="F5" s="20">
        <v>106.58</v>
      </c>
      <c r="G5" s="21"/>
      <c r="H5" s="3">
        <v>40.18</v>
      </c>
      <c r="I5" s="21"/>
      <c r="J5" s="3">
        <v>300</v>
      </c>
      <c r="K5" s="31"/>
      <c r="L5" s="32" t="s">
        <v>549</v>
      </c>
    </row>
    <row r="6" ht="67.5" spans="1:12">
      <c r="A6">
        <v>4</v>
      </c>
      <c r="B6" s="3" t="s">
        <v>539</v>
      </c>
      <c r="C6" s="3" t="s">
        <v>550</v>
      </c>
      <c r="D6" s="19" t="s">
        <v>551</v>
      </c>
      <c r="E6" s="3" t="s">
        <v>552</v>
      </c>
      <c r="F6" s="20">
        <v>106.5831733</v>
      </c>
      <c r="G6" s="21"/>
      <c r="H6" s="3">
        <v>40.4431289</v>
      </c>
      <c r="I6" s="21"/>
      <c r="J6" s="7">
        <v>3000</v>
      </c>
      <c r="K6" s="31"/>
      <c r="L6" s="32" t="s">
        <v>553</v>
      </c>
    </row>
    <row r="7" ht="67.5" spans="1:13">
      <c r="A7">
        <v>5</v>
      </c>
      <c r="B7" s="3" t="s">
        <v>539</v>
      </c>
      <c r="C7" s="3" t="s">
        <v>550</v>
      </c>
      <c r="D7" s="19" t="s">
        <v>554</v>
      </c>
      <c r="E7" s="3" t="s">
        <v>555</v>
      </c>
      <c r="F7" s="22">
        <v>107.070068</v>
      </c>
      <c r="G7" s="21"/>
      <c r="H7" s="23">
        <v>40.684483</v>
      </c>
      <c r="I7" s="21"/>
      <c r="J7" s="7">
        <v>800</v>
      </c>
      <c r="K7" s="31"/>
      <c r="L7" s="32" t="s">
        <v>556</v>
      </c>
      <c r="M7" t="s">
        <v>401</v>
      </c>
    </row>
    <row r="8" ht="67.5" spans="1:13">
      <c r="A8">
        <v>6</v>
      </c>
      <c r="B8" s="3" t="s">
        <v>539</v>
      </c>
      <c r="C8" s="3" t="s">
        <v>550</v>
      </c>
      <c r="D8" s="19" t="s">
        <v>557</v>
      </c>
      <c r="E8" s="3" t="s">
        <v>558</v>
      </c>
      <c r="F8" s="20">
        <v>107.124836</v>
      </c>
      <c r="G8" s="3"/>
      <c r="H8" s="3">
        <v>40.5220462</v>
      </c>
      <c r="I8" s="3"/>
      <c r="J8" s="7">
        <v>2000</v>
      </c>
      <c r="K8" s="31"/>
      <c r="L8" s="32" t="s">
        <v>559</v>
      </c>
      <c r="M8" t="s">
        <v>401</v>
      </c>
    </row>
    <row r="9" ht="67.5" spans="1:12">
      <c r="A9">
        <v>7</v>
      </c>
      <c r="B9" s="3" t="s">
        <v>539</v>
      </c>
      <c r="C9" s="3" t="s">
        <v>560</v>
      </c>
      <c r="D9" s="3" t="s">
        <v>561</v>
      </c>
      <c r="E9" s="3" t="s">
        <v>562</v>
      </c>
      <c r="F9" s="20">
        <v>107.2790745</v>
      </c>
      <c r="G9" s="3"/>
      <c r="H9" s="3">
        <v>40.7842752</v>
      </c>
      <c r="I9" s="3"/>
      <c r="J9" s="3">
        <v>245</v>
      </c>
      <c r="K9" s="31"/>
      <c r="L9" s="32" t="s">
        <v>563</v>
      </c>
    </row>
    <row r="10" ht="54" spans="1:12">
      <c r="A10">
        <v>8</v>
      </c>
      <c r="B10" s="24" t="s">
        <v>539</v>
      </c>
      <c r="C10" s="24" t="s">
        <v>564</v>
      </c>
      <c r="D10" s="25" t="s">
        <v>565</v>
      </c>
      <c r="E10" s="26" t="s">
        <v>566</v>
      </c>
      <c r="F10" s="27" t="s">
        <v>567</v>
      </c>
      <c r="G10" s="28"/>
      <c r="H10" s="28" t="s">
        <v>568</v>
      </c>
      <c r="I10" s="28"/>
      <c r="J10" s="26">
        <v>950</v>
      </c>
      <c r="K10" s="31"/>
      <c r="L10" s="32" t="s">
        <v>569</v>
      </c>
    </row>
    <row r="11" ht="54" spans="1:12">
      <c r="A11">
        <v>9</v>
      </c>
      <c r="B11" s="24" t="s">
        <v>539</v>
      </c>
      <c r="C11" s="24" t="s">
        <v>564</v>
      </c>
      <c r="D11" s="25" t="s">
        <v>565</v>
      </c>
      <c r="E11" s="26" t="s">
        <v>570</v>
      </c>
      <c r="F11" s="27" t="s">
        <v>571</v>
      </c>
      <c r="G11" s="28"/>
      <c r="H11" s="28" t="s">
        <v>572</v>
      </c>
      <c r="I11" s="28"/>
      <c r="J11" s="26"/>
      <c r="K11" s="31"/>
      <c r="L11" s="32" t="s">
        <v>573</v>
      </c>
    </row>
    <row r="12" ht="54" spans="1:12">
      <c r="A12">
        <v>10</v>
      </c>
      <c r="B12" s="3" t="s">
        <v>539</v>
      </c>
      <c r="C12" s="3" t="s">
        <v>564</v>
      </c>
      <c r="D12" s="19" t="s">
        <v>574</v>
      </c>
      <c r="E12" s="7" t="s">
        <v>575</v>
      </c>
      <c r="F12" s="20">
        <v>108.434983</v>
      </c>
      <c r="G12" s="3"/>
      <c r="H12" s="3">
        <v>41.036652</v>
      </c>
      <c r="I12" s="3"/>
      <c r="J12" s="7">
        <v>200</v>
      </c>
      <c r="K12" s="31"/>
      <c r="L12" s="32" t="s">
        <v>576</v>
      </c>
    </row>
    <row r="13" ht="54" spans="1:12">
      <c r="A13">
        <v>11</v>
      </c>
      <c r="B13" s="3" t="s">
        <v>539</v>
      </c>
      <c r="C13" s="3" t="s">
        <v>564</v>
      </c>
      <c r="D13" s="19" t="s">
        <v>577</v>
      </c>
      <c r="E13" s="7" t="s">
        <v>578</v>
      </c>
      <c r="F13" s="20">
        <v>107.8489</v>
      </c>
      <c r="G13" s="3"/>
      <c r="H13" s="3">
        <v>41.0407</v>
      </c>
      <c r="I13" s="3"/>
      <c r="J13" s="7">
        <v>1000</v>
      </c>
      <c r="K13" s="31"/>
      <c r="L13" s="32" t="s">
        <v>579</v>
      </c>
    </row>
    <row r="14" ht="81" spans="1:12">
      <c r="A14">
        <v>12</v>
      </c>
      <c r="B14" s="3" t="s">
        <v>539</v>
      </c>
      <c r="C14" s="19" t="s">
        <v>580</v>
      </c>
      <c r="D14" s="19" t="s">
        <v>581</v>
      </c>
      <c r="E14" s="7" t="s">
        <v>582</v>
      </c>
      <c r="F14" s="20">
        <v>1083847.4047</v>
      </c>
      <c r="G14" s="7">
        <f>MID(F14,1,3)+MID(F14,4,2)/60+MID(F14,6,4)/3600</f>
        <v>108.6465</v>
      </c>
      <c r="H14" s="3">
        <v>404467.7577</v>
      </c>
      <c r="I14" s="7">
        <f>MID(H14,1,2)+MID(H14,3,2)/60+MID(H14,5,4)/3600</f>
        <v>40.7521388888889</v>
      </c>
      <c r="J14" s="7">
        <v>1000</v>
      </c>
      <c r="K14" s="31"/>
      <c r="L14" s="32" t="s">
        <v>583</v>
      </c>
    </row>
    <row r="15" ht="67.5" spans="1:12">
      <c r="A15">
        <v>13</v>
      </c>
      <c r="B15" s="3" t="s">
        <v>539</v>
      </c>
      <c r="C15" s="19" t="s">
        <v>580</v>
      </c>
      <c r="D15" s="19" t="s">
        <v>584</v>
      </c>
      <c r="E15" s="7" t="s">
        <v>585</v>
      </c>
      <c r="F15" s="20">
        <v>1085249.5546</v>
      </c>
      <c r="G15" s="7">
        <f>MID(F15,1,3)+MID(F15,4,2)/60+MID(F15,6,4)/3600</f>
        <v>108.880416666667</v>
      </c>
      <c r="H15" s="3">
        <v>403728.7454</v>
      </c>
      <c r="I15" s="7">
        <f>MID(H15,1,2)+MID(H15,3,2)/60+MID(H15,5,4)/3600</f>
        <v>40.6246388888889</v>
      </c>
      <c r="J15" s="7">
        <v>200</v>
      </c>
      <c r="K15" s="31"/>
      <c r="L15" s="32" t="s">
        <v>586</v>
      </c>
    </row>
    <row r="16" ht="67.5" spans="1:12">
      <c r="A16">
        <v>14</v>
      </c>
      <c r="B16" s="3" t="s">
        <v>539</v>
      </c>
      <c r="C16" s="19" t="s">
        <v>587</v>
      </c>
      <c r="D16" s="19" t="s">
        <v>588</v>
      </c>
      <c r="E16" s="3" t="s">
        <v>589</v>
      </c>
      <c r="F16" s="20">
        <v>107.9822</v>
      </c>
      <c r="G16" s="3"/>
      <c r="H16" s="3">
        <v>41.27677</v>
      </c>
      <c r="I16" s="3"/>
      <c r="J16" s="3">
        <v>3000</v>
      </c>
      <c r="K16" s="31"/>
      <c r="L16" s="32" t="s">
        <v>590</v>
      </c>
    </row>
    <row r="17" ht="81" spans="1:13">
      <c r="A17">
        <v>15</v>
      </c>
      <c r="B17" s="3" t="s">
        <v>539</v>
      </c>
      <c r="C17" s="19" t="s">
        <v>591</v>
      </c>
      <c r="D17" s="19" t="s">
        <v>592</v>
      </c>
      <c r="E17" s="3" t="s">
        <v>593</v>
      </c>
      <c r="F17" s="20">
        <v>107.0695</v>
      </c>
      <c r="G17" s="3"/>
      <c r="H17" s="3">
        <v>41.0549</v>
      </c>
      <c r="I17" s="3"/>
      <c r="J17" s="7">
        <v>5000</v>
      </c>
      <c r="K17" s="31"/>
      <c r="L17" s="32" t="s">
        <v>594</v>
      </c>
      <c r="M17" t="s">
        <v>401</v>
      </c>
    </row>
    <row r="18" ht="67.5" spans="1:13">
      <c r="A18">
        <v>16</v>
      </c>
      <c r="B18" s="3" t="s">
        <v>539</v>
      </c>
      <c r="C18" s="29" t="s">
        <v>591</v>
      </c>
      <c r="D18" s="29" t="s">
        <v>595</v>
      </c>
      <c r="E18" s="29" t="s">
        <v>596</v>
      </c>
      <c r="F18" s="30">
        <v>106.828</v>
      </c>
      <c r="G18" s="19"/>
      <c r="H18" s="19">
        <v>40.9108</v>
      </c>
      <c r="I18" s="19"/>
      <c r="J18" s="7">
        <v>5000</v>
      </c>
      <c r="K18" s="31"/>
      <c r="L18" s="32" t="s">
        <v>597</v>
      </c>
      <c r="M18" t="s">
        <v>401</v>
      </c>
    </row>
    <row r="19" spans="10:10">
      <c r="J19">
        <f>SUM(J3:J18)</f>
        <v>23895</v>
      </c>
    </row>
  </sheetData>
  <mergeCells count="1">
    <mergeCell ref="B1:J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L4" sqref="L4"/>
    </sheetView>
  </sheetViews>
  <sheetFormatPr defaultColWidth="9" defaultRowHeight="13.5" outlineLevelRow="3"/>
  <cols>
    <col min="6" max="6" width="12.625"/>
    <col min="8" max="8" width="12.625"/>
    <col min="12" max="12" width="25.62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81" spans="1:12">
      <c r="A3" s="16">
        <v>1</v>
      </c>
      <c r="B3" s="3" t="s">
        <v>598</v>
      </c>
      <c r="C3" s="3" t="s">
        <v>599</v>
      </c>
      <c r="D3" s="3" t="s">
        <v>600</v>
      </c>
      <c r="E3" s="3" t="s">
        <v>601</v>
      </c>
      <c r="F3" s="17">
        <v>105.448622</v>
      </c>
      <c r="G3" s="18"/>
      <c r="H3" s="18">
        <v>37.900548</v>
      </c>
      <c r="I3" s="18"/>
      <c r="J3" s="3">
        <v>3000</v>
      </c>
      <c r="K3" s="10"/>
      <c r="L3" s="12" t="s">
        <v>602</v>
      </c>
    </row>
    <row r="4" ht="67.5" spans="1:12">
      <c r="A4" s="16">
        <v>2</v>
      </c>
      <c r="B4" s="3" t="s">
        <v>598</v>
      </c>
      <c r="C4" s="4" t="s">
        <v>603</v>
      </c>
      <c r="D4" s="4" t="s">
        <v>604</v>
      </c>
      <c r="E4" s="4" t="s">
        <v>605</v>
      </c>
      <c r="F4" s="4">
        <v>105.64895185</v>
      </c>
      <c r="G4" s="4"/>
      <c r="H4" s="4">
        <v>38.83398577</v>
      </c>
      <c r="I4" s="4"/>
      <c r="J4" s="4">
        <v>180</v>
      </c>
      <c r="K4" s="4"/>
      <c r="L4" s="12" t="s">
        <v>606</v>
      </c>
    </row>
  </sheetData>
  <mergeCells count="1">
    <mergeCell ref="B1:J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K5" sqref="K5"/>
    </sheetView>
  </sheetViews>
  <sheetFormatPr defaultColWidth="9" defaultRowHeight="13.5" outlineLevelRow="4"/>
  <cols>
    <col min="1" max="11" width="25.125" customWidth="1"/>
  </cols>
  <sheetData>
    <row r="1" spans="1:11">
      <c r="A1" t="s">
        <v>2</v>
      </c>
      <c r="B1" s="1" t="s">
        <v>3</v>
      </c>
      <c r="C1" s="1" t="s">
        <v>4</v>
      </c>
      <c r="D1" s="1" t="s">
        <v>5</v>
      </c>
      <c r="E1" s="2" t="s">
        <v>6</v>
      </c>
      <c r="F1" s="1" t="s">
        <v>7</v>
      </c>
      <c r="G1" s="1" t="s">
        <v>8</v>
      </c>
      <c r="H1" s="1" t="s">
        <v>9</v>
      </c>
      <c r="I1" s="1" t="s">
        <v>10</v>
      </c>
      <c r="J1" s="10" t="s">
        <v>11</v>
      </c>
      <c r="K1" s="11" t="s">
        <v>12</v>
      </c>
    </row>
    <row r="2" ht="27" spans="1:9">
      <c r="A2" s="3" t="s">
        <v>519</v>
      </c>
      <c r="B2" t="s">
        <v>528</v>
      </c>
      <c r="C2" t="s">
        <v>529</v>
      </c>
      <c r="D2" s="4" t="s">
        <v>530</v>
      </c>
      <c r="I2">
        <v>525</v>
      </c>
    </row>
    <row r="3" ht="27" spans="1:9">
      <c r="A3" s="3" t="s">
        <v>519</v>
      </c>
      <c r="B3" t="s">
        <v>532</v>
      </c>
      <c r="C3" s="5" t="s">
        <v>533</v>
      </c>
      <c r="D3" s="4" t="s">
        <v>534</v>
      </c>
      <c r="I3">
        <v>150</v>
      </c>
    </row>
    <row r="4" ht="81" spans="1:11">
      <c r="A4" t="s">
        <v>607</v>
      </c>
      <c r="B4" s="6" t="s">
        <v>14</v>
      </c>
      <c r="C4" s="3" t="s">
        <v>18</v>
      </c>
      <c r="D4" s="7" t="s">
        <v>19</v>
      </c>
      <c r="E4" s="8">
        <v>111.506151</v>
      </c>
      <c r="F4" s="7"/>
      <c r="G4" s="7">
        <v>40.5615</v>
      </c>
      <c r="H4" s="7"/>
      <c r="I4" s="7">
        <v>500</v>
      </c>
      <c r="J4" s="10"/>
      <c r="K4" s="12" t="s">
        <v>608</v>
      </c>
    </row>
    <row r="5" ht="94.5" spans="1:11">
      <c r="A5" s="7" t="s">
        <v>13</v>
      </c>
      <c r="B5" s="3" t="s">
        <v>21</v>
      </c>
      <c r="C5" s="3" t="s">
        <v>22</v>
      </c>
      <c r="D5" s="9" t="s">
        <v>23</v>
      </c>
      <c r="E5" s="8">
        <v>111.820491</v>
      </c>
      <c r="F5" s="7"/>
      <c r="G5" s="7">
        <v>40.512196</v>
      </c>
      <c r="H5" s="7"/>
      <c r="I5" s="7">
        <v>1033</v>
      </c>
      <c r="J5" s="10"/>
      <c r="K5" s="12" t="s">
        <v>25</v>
      </c>
    </row>
  </sheetData>
  <dataValidations count="1">
    <dataValidation type="list" allowBlank="1" showInputMessage="1" showErrorMessage="1" sqref="B5">
      <formula1>INDIRECT(#REF!)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opLeftCell="E35" workbookViewId="0">
      <selection activeCell="J39" sqref="J39"/>
    </sheetView>
  </sheetViews>
  <sheetFormatPr defaultColWidth="9" defaultRowHeight="13.5"/>
  <cols>
    <col min="1" max="12" width="23.875" style="68" customWidth="1"/>
    <col min="13" max="13" width="23.875" customWidth="1"/>
  </cols>
  <sheetData>
    <row r="1" spans="1:11">
      <c r="A1" s="15"/>
      <c r="B1" s="13" t="s">
        <v>0</v>
      </c>
      <c r="C1" s="13"/>
      <c r="D1" s="13"/>
      <c r="E1" s="13"/>
      <c r="F1" s="14"/>
      <c r="G1" s="13"/>
      <c r="H1" s="13"/>
      <c r="I1" s="13"/>
      <c r="J1" s="13"/>
      <c r="K1" s="87"/>
    </row>
    <row r="2" spans="1:12">
      <c r="A2" s="15" t="s">
        <v>1</v>
      </c>
      <c r="B2" s="1" t="s">
        <v>2</v>
      </c>
      <c r="C2" s="1" t="s">
        <v>3</v>
      </c>
      <c r="D2" s="1" t="s">
        <v>4</v>
      </c>
      <c r="E2" s="1" t="s">
        <v>5</v>
      </c>
      <c r="F2" s="2" t="s">
        <v>6</v>
      </c>
      <c r="G2" s="1" t="s">
        <v>7</v>
      </c>
      <c r="H2" s="1" t="s">
        <v>8</v>
      </c>
      <c r="I2" s="1" t="s">
        <v>9</v>
      </c>
      <c r="J2" s="1" t="s">
        <v>10</v>
      </c>
      <c r="K2" s="65" t="s">
        <v>11</v>
      </c>
      <c r="L2" s="65" t="s">
        <v>12</v>
      </c>
    </row>
    <row r="3" ht="114" spans="1:13">
      <c r="A3" s="15">
        <v>1</v>
      </c>
      <c r="B3" s="1" t="s">
        <v>88</v>
      </c>
      <c r="C3" s="69" t="s">
        <v>89</v>
      </c>
      <c r="D3" s="69" t="s">
        <v>90</v>
      </c>
      <c r="E3" s="1" t="s">
        <v>91</v>
      </c>
      <c r="F3" s="70" t="s">
        <v>92</v>
      </c>
      <c r="G3" s="71">
        <f t="shared" ref="G3:G6" si="0">MID(F3,1,3)+MID(F3,5,2)/60+MID(F3,8,5)/3600</f>
        <v>110.2978</v>
      </c>
      <c r="H3" s="70" t="s">
        <v>93</v>
      </c>
      <c r="I3" s="70">
        <f t="shared" ref="I3:I6" si="1">MID(H3,1,2)+MID(H3,4,2)/60+MID(H3,7,5)/3600</f>
        <v>40.5754333333333</v>
      </c>
      <c r="J3" s="88">
        <v>1280</v>
      </c>
      <c r="K3" s="89" t="s">
        <v>94</v>
      </c>
      <c r="L3" s="90" t="s">
        <v>95</v>
      </c>
      <c r="M3" s="12"/>
    </row>
    <row r="4" ht="128.25" spans="1:13">
      <c r="A4" s="15">
        <v>2</v>
      </c>
      <c r="B4" s="1" t="s">
        <v>88</v>
      </c>
      <c r="C4" s="69" t="s">
        <v>89</v>
      </c>
      <c r="D4" s="69" t="s">
        <v>90</v>
      </c>
      <c r="E4" s="1" t="s">
        <v>96</v>
      </c>
      <c r="F4" s="70" t="s">
        <v>97</v>
      </c>
      <c r="G4" s="71">
        <f t="shared" si="0"/>
        <v>110.342330555556</v>
      </c>
      <c r="H4" s="70" t="s">
        <v>98</v>
      </c>
      <c r="I4" s="70">
        <f t="shared" si="1"/>
        <v>40.5180916666667</v>
      </c>
      <c r="J4" s="88">
        <v>560</v>
      </c>
      <c r="K4" s="91" t="s">
        <v>99</v>
      </c>
      <c r="L4" s="90" t="s">
        <v>100</v>
      </c>
      <c r="M4" s="12" t="s">
        <v>101</v>
      </c>
    </row>
    <row r="5" ht="128.25" spans="1:13">
      <c r="A5" s="15">
        <v>3</v>
      </c>
      <c r="B5" s="1" t="s">
        <v>88</v>
      </c>
      <c r="C5" s="69" t="s">
        <v>89</v>
      </c>
      <c r="D5" s="69" t="s">
        <v>90</v>
      </c>
      <c r="E5" s="1" t="s">
        <v>102</v>
      </c>
      <c r="F5" s="70" t="s">
        <v>103</v>
      </c>
      <c r="G5" s="71">
        <f t="shared" si="0"/>
        <v>110.338288888889</v>
      </c>
      <c r="H5" s="70" t="s">
        <v>104</v>
      </c>
      <c r="I5" s="70">
        <f t="shared" si="1"/>
        <v>40.54565</v>
      </c>
      <c r="J5" s="88">
        <v>240</v>
      </c>
      <c r="K5" s="91" t="s">
        <v>105</v>
      </c>
      <c r="L5" s="90" t="s">
        <v>106</v>
      </c>
      <c r="M5" s="12" t="s">
        <v>107</v>
      </c>
    </row>
    <row r="6" ht="156.75" spans="1:13">
      <c r="A6" s="15">
        <v>4</v>
      </c>
      <c r="B6" s="1" t="s">
        <v>88</v>
      </c>
      <c r="C6" s="69" t="s">
        <v>89</v>
      </c>
      <c r="D6" s="69" t="s">
        <v>90</v>
      </c>
      <c r="E6" s="1" t="s">
        <v>108</v>
      </c>
      <c r="F6" s="70" t="s">
        <v>109</v>
      </c>
      <c r="G6" s="71">
        <f t="shared" si="0"/>
        <v>110.228286111111</v>
      </c>
      <c r="H6" s="70" t="s">
        <v>110</v>
      </c>
      <c r="I6" s="70">
        <f t="shared" si="1"/>
        <v>40.5683833333333</v>
      </c>
      <c r="J6" s="88">
        <v>360</v>
      </c>
      <c r="K6" s="91" t="s">
        <v>111</v>
      </c>
      <c r="L6" s="90" t="s">
        <v>112</v>
      </c>
      <c r="M6" s="12" t="s">
        <v>101</v>
      </c>
    </row>
    <row r="7" ht="171" spans="1:13">
      <c r="A7" s="15">
        <v>5</v>
      </c>
      <c r="B7" s="1" t="s">
        <v>88</v>
      </c>
      <c r="C7" s="69" t="s">
        <v>89</v>
      </c>
      <c r="D7" s="69" t="s">
        <v>90</v>
      </c>
      <c r="E7" s="1" t="s">
        <v>113</v>
      </c>
      <c r="F7" s="70" t="s">
        <v>114</v>
      </c>
      <c r="G7" s="71">
        <f>MID(F7,1,3)+MID(F7,5,2)/60+MID(F7,8,4)/3600</f>
        <v>110.329083333333</v>
      </c>
      <c r="H7" s="70" t="s">
        <v>115</v>
      </c>
      <c r="I7" s="70">
        <f>MID(H7,1,2)+MID(H7,4,2)/60+MID(H7,7,4)/3600</f>
        <v>40.5180416666667</v>
      </c>
      <c r="J7" s="69">
        <v>220</v>
      </c>
      <c r="K7" s="91" t="s">
        <v>116</v>
      </c>
      <c r="L7" s="90" t="s">
        <v>117</v>
      </c>
      <c r="M7" s="12" t="s">
        <v>107</v>
      </c>
    </row>
    <row r="8" ht="114" spans="1:13">
      <c r="A8" s="15">
        <v>6</v>
      </c>
      <c r="B8" s="1" t="s">
        <v>88</v>
      </c>
      <c r="C8" s="69" t="s">
        <v>89</v>
      </c>
      <c r="D8" s="69" t="s">
        <v>90</v>
      </c>
      <c r="E8" s="1" t="s">
        <v>118</v>
      </c>
      <c r="F8" s="70" t="s">
        <v>119</v>
      </c>
      <c r="G8" s="71">
        <f>MID(F8,1,3)+MID(F8,5,2)/60+MID(F8,8,4)/3600</f>
        <v>110.067352777778</v>
      </c>
      <c r="H8" s="70" t="s">
        <v>120</v>
      </c>
      <c r="I8" s="70">
        <f t="shared" ref="I8:I15" si="2">MID(H8,1,2)+MID(H8,4,2)/60+MID(H8,7,5)/3600</f>
        <v>40.5529027777778</v>
      </c>
      <c r="J8" s="69">
        <v>360</v>
      </c>
      <c r="K8" s="91" t="s">
        <v>121</v>
      </c>
      <c r="L8" s="90" t="s">
        <v>122</v>
      </c>
      <c r="M8" s="66"/>
    </row>
    <row r="9" ht="114" spans="1:12">
      <c r="A9" s="15">
        <v>7</v>
      </c>
      <c r="B9" s="1" t="s">
        <v>88</v>
      </c>
      <c r="C9" s="69" t="s">
        <v>89</v>
      </c>
      <c r="D9" s="69" t="s">
        <v>90</v>
      </c>
      <c r="E9" s="1" t="s">
        <v>123</v>
      </c>
      <c r="F9" s="70" t="s">
        <v>124</v>
      </c>
      <c r="G9" s="71">
        <f t="shared" ref="G9:G17" si="3">MID(F9,1,3)+MID(F9,5,2)/60+MID(F9,8,5)/3600</f>
        <v>110.126780555556</v>
      </c>
      <c r="H9" s="70" t="s">
        <v>125</v>
      </c>
      <c r="I9" s="70">
        <f>MID(H9,1,2)+MID(H9,4,2)/60+MID(H9,7,4)/3600</f>
        <v>40.5374166666667</v>
      </c>
      <c r="J9" s="69">
        <v>540</v>
      </c>
      <c r="K9" s="91" t="s">
        <v>126</v>
      </c>
      <c r="L9" s="90" t="s">
        <v>127</v>
      </c>
    </row>
    <row r="10" ht="156.75" spans="1:12">
      <c r="A10" s="15">
        <v>8</v>
      </c>
      <c r="B10" s="1" t="s">
        <v>88</v>
      </c>
      <c r="C10" s="69" t="s">
        <v>128</v>
      </c>
      <c r="D10" s="72" t="s">
        <v>129</v>
      </c>
      <c r="E10" s="73" t="s">
        <v>130</v>
      </c>
      <c r="F10" s="70" t="s">
        <v>131</v>
      </c>
      <c r="G10" s="71">
        <f t="shared" si="3"/>
        <v>109.698936111111</v>
      </c>
      <c r="H10" s="70" t="s">
        <v>132</v>
      </c>
      <c r="I10" s="70">
        <f t="shared" si="2"/>
        <v>44.5560194444444</v>
      </c>
      <c r="J10" s="84">
        <v>186</v>
      </c>
      <c r="K10" s="91" t="s">
        <v>133</v>
      </c>
      <c r="L10" s="90" t="s">
        <v>134</v>
      </c>
    </row>
    <row r="11" ht="114" spans="1:12">
      <c r="A11" s="15">
        <v>9</v>
      </c>
      <c r="B11" s="1" t="s">
        <v>88</v>
      </c>
      <c r="C11" s="69" t="s">
        <v>128</v>
      </c>
      <c r="D11" s="72" t="s">
        <v>129</v>
      </c>
      <c r="E11" s="74" t="s">
        <v>135</v>
      </c>
      <c r="F11" s="70" t="s">
        <v>136</v>
      </c>
      <c r="G11" s="71">
        <f t="shared" si="3"/>
        <v>109.705825</v>
      </c>
      <c r="H11" s="70" t="s">
        <v>137</v>
      </c>
      <c r="I11" s="70">
        <f t="shared" si="2"/>
        <v>40.5592805555556</v>
      </c>
      <c r="J11" s="84">
        <v>100</v>
      </c>
      <c r="K11" s="91" t="s">
        <v>138</v>
      </c>
      <c r="L11" s="90" t="s">
        <v>139</v>
      </c>
    </row>
    <row r="12" ht="114" spans="1:13">
      <c r="A12" s="15">
        <v>10</v>
      </c>
      <c r="B12" s="1" t="s">
        <v>88</v>
      </c>
      <c r="C12" s="69" t="s">
        <v>128</v>
      </c>
      <c r="D12" s="72" t="s">
        <v>129</v>
      </c>
      <c r="E12" s="75" t="s">
        <v>140</v>
      </c>
      <c r="F12" s="70" t="s">
        <v>141</v>
      </c>
      <c r="G12" s="71">
        <f t="shared" si="3"/>
        <v>109.462558333333</v>
      </c>
      <c r="H12" s="70" t="s">
        <v>142</v>
      </c>
      <c r="I12" s="70">
        <f t="shared" si="2"/>
        <v>40.5532055555556</v>
      </c>
      <c r="J12" s="92">
        <v>126</v>
      </c>
      <c r="K12" s="91" t="s">
        <v>143</v>
      </c>
      <c r="L12" s="90" t="s">
        <v>144</v>
      </c>
      <c r="M12" t="s">
        <v>101</v>
      </c>
    </row>
    <row r="13" ht="156.75" spans="1:12">
      <c r="A13" s="15">
        <v>11</v>
      </c>
      <c r="B13" s="1" t="s">
        <v>88</v>
      </c>
      <c r="C13" s="69" t="s">
        <v>128</v>
      </c>
      <c r="D13" s="76" t="s">
        <v>145</v>
      </c>
      <c r="E13" s="72" t="s">
        <v>146</v>
      </c>
      <c r="F13" s="70" t="s">
        <v>147</v>
      </c>
      <c r="G13" s="71">
        <f t="shared" si="3"/>
        <v>109.444572222222</v>
      </c>
      <c r="H13" s="70" t="s">
        <v>148</v>
      </c>
      <c r="I13" s="70">
        <f t="shared" si="2"/>
        <v>40.6103527777778</v>
      </c>
      <c r="J13" s="69">
        <v>260</v>
      </c>
      <c r="K13" s="91" t="s">
        <v>149</v>
      </c>
      <c r="L13" s="90" t="s">
        <v>150</v>
      </c>
    </row>
    <row r="14" ht="156.75" spans="1:12">
      <c r="A14" s="15">
        <v>12</v>
      </c>
      <c r="B14" s="1" t="s">
        <v>88</v>
      </c>
      <c r="C14" s="69" t="s">
        <v>128</v>
      </c>
      <c r="D14" s="76" t="s">
        <v>145</v>
      </c>
      <c r="E14" s="72" t="s">
        <v>151</v>
      </c>
      <c r="F14" s="70" t="s">
        <v>152</v>
      </c>
      <c r="G14" s="71">
        <f t="shared" si="3"/>
        <v>109.473769444444</v>
      </c>
      <c r="H14" s="70" t="s">
        <v>153</v>
      </c>
      <c r="I14" s="70">
        <f t="shared" si="2"/>
        <v>40.6122388888889</v>
      </c>
      <c r="J14" s="69">
        <v>120</v>
      </c>
      <c r="K14" s="91" t="s">
        <v>154</v>
      </c>
      <c r="L14" s="90" t="s">
        <v>155</v>
      </c>
    </row>
    <row r="15" ht="156.75" spans="1:13">
      <c r="A15" s="15">
        <v>13</v>
      </c>
      <c r="B15" s="1" t="s">
        <v>88</v>
      </c>
      <c r="C15" s="69" t="s">
        <v>128</v>
      </c>
      <c r="D15" s="76" t="s">
        <v>145</v>
      </c>
      <c r="E15" s="72" t="s">
        <v>156</v>
      </c>
      <c r="F15" s="70" t="s">
        <v>157</v>
      </c>
      <c r="G15" s="71">
        <f t="shared" si="3"/>
        <v>109.463247222222</v>
      </c>
      <c r="H15" s="70" t="s">
        <v>158</v>
      </c>
      <c r="I15" s="70">
        <f t="shared" si="2"/>
        <v>40.5376111111111</v>
      </c>
      <c r="J15" s="69">
        <v>260</v>
      </c>
      <c r="K15" s="91" t="s">
        <v>159</v>
      </c>
      <c r="L15" s="90" t="s">
        <v>160</v>
      </c>
      <c r="M15" t="s">
        <v>101</v>
      </c>
    </row>
    <row r="16" ht="256.5" spans="1:12">
      <c r="A16" s="15">
        <v>14</v>
      </c>
      <c r="B16" s="1" t="s">
        <v>88</v>
      </c>
      <c r="C16" s="69" t="s">
        <v>128</v>
      </c>
      <c r="D16" s="76" t="s">
        <v>145</v>
      </c>
      <c r="E16" s="77" t="s">
        <v>161</v>
      </c>
      <c r="F16" s="70" t="s">
        <v>162</v>
      </c>
      <c r="G16" s="71">
        <f t="shared" si="3"/>
        <v>109.519766666667</v>
      </c>
      <c r="H16" s="70" t="s">
        <v>163</v>
      </c>
      <c r="I16" s="70">
        <f>MID(H16,1,2)+MID(H16,4,2)/60+MID(H16,7,4)/3600</f>
        <v>40.6334305555556</v>
      </c>
      <c r="J16" s="69">
        <v>278</v>
      </c>
      <c r="K16" s="91" t="s">
        <v>164</v>
      </c>
      <c r="L16" s="90" t="s">
        <v>165</v>
      </c>
    </row>
    <row r="17" ht="114" spans="1:12">
      <c r="A17" s="15">
        <v>15</v>
      </c>
      <c r="B17" s="1" t="s">
        <v>88</v>
      </c>
      <c r="C17" s="69" t="s">
        <v>128</v>
      </c>
      <c r="D17" s="76" t="s">
        <v>145</v>
      </c>
      <c r="E17" s="1" t="s">
        <v>166</v>
      </c>
      <c r="F17" s="70" t="s">
        <v>167</v>
      </c>
      <c r="G17" s="71">
        <f t="shared" si="3"/>
        <v>109.508458333333</v>
      </c>
      <c r="H17" s="70" t="s">
        <v>168</v>
      </c>
      <c r="I17" s="70">
        <f t="shared" ref="I17:I19" si="4">MID(H17,1,2)+MID(H17,4,2)/60+MID(H17,7,5)/3600</f>
        <v>40.6389666666667</v>
      </c>
      <c r="J17" s="69">
        <v>180</v>
      </c>
      <c r="K17" s="91" t="s">
        <v>169</v>
      </c>
      <c r="L17" s="90" t="s">
        <v>170</v>
      </c>
    </row>
    <row r="18" ht="114" spans="1:12">
      <c r="A18" s="15">
        <v>16</v>
      </c>
      <c r="B18" s="1" t="s">
        <v>88</v>
      </c>
      <c r="C18" s="69" t="s">
        <v>128</v>
      </c>
      <c r="D18" s="76" t="s">
        <v>145</v>
      </c>
      <c r="E18" s="77" t="s">
        <v>171</v>
      </c>
      <c r="F18" s="70" t="s">
        <v>172</v>
      </c>
      <c r="G18" s="71">
        <f>MID(F18,1,3)+MID(F18,5,2)/60+MID(F18,8,3)/3600</f>
        <v>109.485194444444</v>
      </c>
      <c r="H18" s="70" t="s">
        <v>173</v>
      </c>
      <c r="I18" s="70">
        <f t="shared" si="4"/>
        <v>40.6302888888889</v>
      </c>
      <c r="J18" s="69">
        <v>270</v>
      </c>
      <c r="K18" s="91" t="s">
        <v>174</v>
      </c>
      <c r="L18" s="90" t="s">
        <v>175</v>
      </c>
    </row>
    <row r="19" ht="114" spans="1:12">
      <c r="A19" s="15">
        <v>17</v>
      </c>
      <c r="B19" s="1" t="s">
        <v>88</v>
      </c>
      <c r="C19" s="69" t="s">
        <v>128</v>
      </c>
      <c r="D19" s="76" t="s">
        <v>145</v>
      </c>
      <c r="E19" s="78" t="s">
        <v>176</v>
      </c>
      <c r="F19" s="70" t="s">
        <v>177</v>
      </c>
      <c r="G19" s="71">
        <f>MID(F19,1,3)+MID(F19,5,2)/60+MID(F19,8,3)/3600</f>
        <v>109.485083333333</v>
      </c>
      <c r="H19" s="70" t="s">
        <v>178</v>
      </c>
      <c r="I19" s="70">
        <f t="shared" si="4"/>
        <v>40.6319416666667</v>
      </c>
      <c r="J19" s="69">
        <v>228</v>
      </c>
      <c r="K19" s="91" t="s">
        <v>179</v>
      </c>
      <c r="L19" s="90" t="s">
        <v>180</v>
      </c>
    </row>
    <row r="20" ht="114" spans="1:12">
      <c r="A20" s="15">
        <v>18</v>
      </c>
      <c r="B20" s="1" t="s">
        <v>88</v>
      </c>
      <c r="C20" s="69" t="s">
        <v>128</v>
      </c>
      <c r="D20" s="76" t="s">
        <v>181</v>
      </c>
      <c r="E20" s="1" t="s">
        <v>182</v>
      </c>
      <c r="F20" s="70" t="s">
        <v>183</v>
      </c>
      <c r="G20" s="71">
        <f t="shared" ref="G20:G23" si="5">MID(F20,1,3)+MID(F20,5,2)/60+MID(F20,8,5)/3600</f>
        <v>109.609941666667</v>
      </c>
      <c r="H20" s="70" t="s">
        <v>184</v>
      </c>
      <c r="I20" s="70">
        <f>MID(H20,1,2)+MID(H20,4,2)/60+MID(H20,7,4)/3600</f>
        <v>40.6521555555556</v>
      </c>
      <c r="J20" s="69">
        <v>180</v>
      </c>
      <c r="K20" s="91" t="s">
        <v>185</v>
      </c>
      <c r="L20" s="90" t="s">
        <v>186</v>
      </c>
    </row>
    <row r="21" ht="114" spans="1:12">
      <c r="A21" s="15">
        <v>19</v>
      </c>
      <c r="B21" s="1" t="s">
        <v>88</v>
      </c>
      <c r="C21" s="69" t="s">
        <v>128</v>
      </c>
      <c r="D21" s="76" t="s">
        <v>181</v>
      </c>
      <c r="E21" s="79" t="s">
        <v>187</v>
      </c>
      <c r="F21" s="70" t="s">
        <v>188</v>
      </c>
      <c r="G21" s="71">
        <f t="shared" si="5"/>
        <v>109.605316666667</v>
      </c>
      <c r="H21" s="70" t="s">
        <v>189</v>
      </c>
      <c r="I21" s="70">
        <f t="shared" ref="I21:I27" si="6">MID(H21,1,2)+MID(H21,4,2)/60+MID(H21,7,5)/3600</f>
        <v>40.644975</v>
      </c>
      <c r="J21" s="69">
        <v>180</v>
      </c>
      <c r="K21" s="91" t="s">
        <v>190</v>
      </c>
      <c r="L21" s="90" t="s">
        <v>191</v>
      </c>
    </row>
    <row r="22" ht="114" spans="1:12">
      <c r="A22" s="15">
        <v>20</v>
      </c>
      <c r="B22" s="1" t="s">
        <v>88</v>
      </c>
      <c r="C22" s="69" t="s">
        <v>128</v>
      </c>
      <c r="D22" s="76" t="s">
        <v>181</v>
      </c>
      <c r="E22" s="1" t="s">
        <v>192</v>
      </c>
      <c r="F22" s="70" t="s">
        <v>193</v>
      </c>
      <c r="G22" s="71">
        <f t="shared" si="5"/>
        <v>109.521161111111</v>
      </c>
      <c r="H22" s="70" t="s">
        <v>194</v>
      </c>
      <c r="I22" s="70">
        <f t="shared" si="6"/>
        <v>40.6575916666667</v>
      </c>
      <c r="J22" s="69">
        <v>150</v>
      </c>
      <c r="K22" s="91" t="s">
        <v>195</v>
      </c>
      <c r="L22" s="90" t="s">
        <v>196</v>
      </c>
    </row>
    <row r="23" ht="256.5" spans="1:12">
      <c r="A23" s="15">
        <v>21</v>
      </c>
      <c r="B23" s="1" t="s">
        <v>88</v>
      </c>
      <c r="C23" s="69" t="s">
        <v>128</v>
      </c>
      <c r="D23" s="76" t="s">
        <v>181</v>
      </c>
      <c r="E23" s="58" t="s">
        <v>197</v>
      </c>
      <c r="F23" s="70" t="s">
        <v>198</v>
      </c>
      <c r="G23" s="71">
        <f t="shared" si="5"/>
        <v>109.606505555556</v>
      </c>
      <c r="H23" s="70" t="s">
        <v>199</v>
      </c>
      <c r="I23" s="70">
        <f>MID(H23,1,2)+MID(H23,4,2)/60+MID(H23,7,4)/3600</f>
        <v>40.64025</v>
      </c>
      <c r="J23" s="69">
        <v>220</v>
      </c>
      <c r="K23" s="91" t="s">
        <v>200</v>
      </c>
      <c r="L23" s="90" t="s">
        <v>201</v>
      </c>
    </row>
    <row r="24" ht="142.5" spans="1:12">
      <c r="A24" s="15">
        <v>22</v>
      </c>
      <c r="B24" s="1" t="s">
        <v>88</v>
      </c>
      <c r="C24" s="69" t="s">
        <v>128</v>
      </c>
      <c r="D24" s="76" t="s">
        <v>181</v>
      </c>
      <c r="E24" s="74" t="s">
        <v>202</v>
      </c>
      <c r="F24" s="70" t="s">
        <v>203</v>
      </c>
      <c r="G24" s="71">
        <f t="shared" ref="G24:G28" si="7">MID(F24,1,3)+MID(F24,5,2)/60+MID(F24,8,4)/3600</f>
        <v>109.451408333333</v>
      </c>
      <c r="H24" s="70" t="s">
        <v>204</v>
      </c>
      <c r="I24" s="70">
        <f t="shared" si="6"/>
        <v>40.6413416666667</v>
      </c>
      <c r="J24" s="69">
        <v>180</v>
      </c>
      <c r="K24" s="91" t="s">
        <v>205</v>
      </c>
      <c r="L24" s="90" t="s">
        <v>206</v>
      </c>
    </row>
    <row r="25" ht="242.25" spans="1:12">
      <c r="A25" s="15">
        <v>23</v>
      </c>
      <c r="B25" s="1" t="s">
        <v>88</v>
      </c>
      <c r="C25" s="69" t="s">
        <v>207</v>
      </c>
      <c r="D25" s="80" t="s">
        <v>208</v>
      </c>
      <c r="E25" s="81" t="s">
        <v>209</v>
      </c>
      <c r="F25" s="70" t="s">
        <v>210</v>
      </c>
      <c r="G25" s="71">
        <f t="shared" ref="G25:G29" si="8">MID(F25,1,3)+MID(F25,5,2)/60+MID(F25,8,5)/3600</f>
        <v>110.614952777778</v>
      </c>
      <c r="H25" s="70" t="s">
        <v>211</v>
      </c>
      <c r="I25" s="70">
        <f t="shared" si="6"/>
        <v>40.5975222222222</v>
      </c>
      <c r="J25" s="69">
        <v>200</v>
      </c>
      <c r="K25" s="91" t="s">
        <v>212</v>
      </c>
      <c r="L25" s="90" t="s">
        <v>213</v>
      </c>
    </row>
    <row r="26" ht="99.75" spans="1:12">
      <c r="A26" s="15">
        <v>24</v>
      </c>
      <c r="B26" s="1" t="s">
        <v>88</v>
      </c>
      <c r="C26" s="69" t="s">
        <v>207</v>
      </c>
      <c r="D26" s="82" t="s">
        <v>208</v>
      </c>
      <c r="E26" s="81" t="s">
        <v>214</v>
      </c>
      <c r="F26" s="70" t="s">
        <v>215</v>
      </c>
      <c r="G26" s="71">
        <f t="shared" si="7"/>
        <v>110.484008333333</v>
      </c>
      <c r="H26" s="70" t="s">
        <v>216</v>
      </c>
      <c r="I26" s="70">
        <f t="shared" si="6"/>
        <v>40.5723694444444</v>
      </c>
      <c r="J26" s="69">
        <v>134</v>
      </c>
      <c r="K26" s="91" t="s">
        <v>217</v>
      </c>
      <c r="L26" s="90" t="s">
        <v>218</v>
      </c>
    </row>
    <row r="27" ht="114" spans="1:12">
      <c r="A27" s="15">
        <v>25</v>
      </c>
      <c r="B27" s="1" t="s">
        <v>88</v>
      </c>
      <c r="C27" s="69" t="s">
        <v>207</v>
      </c>
      <c r="D27" s="83" t="s">
        <v>219</v>
      </c>
      <c r="E27" s="74" t="s">
        <v>220</v>
      </c>
      <c r="F27" s="70" t="s">
        <v>221</v>
      </c>
      <c r="G27" s="71">
        <f t="shared" si="8"/>
        <v>110.970347222222</v>
      </c>
      <c r="H27" s="70" t="s">
        <v>222</v>
      </c>
      <c r="I27" s="70">
        <f t="shared" si="6"/>
        <v>40.3315694444444</v>
      </c>
      <c r="J27" s="69">
        <v>120</v>
      </c>
      <c r="K27" s="91" t="s">
        <v>223</v>
      </c>
      <c r="L27" s="90" t="s">
        <v>224</v>
      </c>
    </row>
    <row r="28" ht="114" spans="1:12">
      <c r="A28" s="15">
        <v>26</v>
      </c>
      <c r="B28" s="1" t="s">
        <v>88</v>
      </c>
      <c r="C28" s="69" t="s">
        <v>207</v>
      </c>
      <c r="D28" s="83" t="s">
        <v>219</v>
      </c>
      <c r="E28" s="74" t="s">
        <v>225</v>
      </c>
      <c r="F28" s="70" t="s">
        <v>226</v>
      </c>
      <c r="G28" s="71">
        <f t="shared" si="7"/>
        <v>110.834733333333</v>
      </c>
      <c r="H28" s="70" t="s">
        <v>227</v>
      </c>
      <c r="I28" s="70">
        <f>MID(H28,1,2)+MID(H28,4,2)/60+MID(H28,7,4)/3600</f>
        <v>40.4023083333333</v>
      </c>
      <c r="J28" s="69">
        <v>138</v>
      </c>
      <c r="K28" s="91" t="s">
        <v>228</v>
      </c>
      <c r="L28" s="90" t="s">
        <v>229</v>
      </c>
    </row>
    <row r="29" ht="114" spans="1:12">
      <c r="A29" s="15">
        <v>27</v>
      </c>
      <c r="B29" s="1" t="s">
        <v>88</v>
      </c>
      <c r="C29" s="69" t="s">
        <v>207</v>
      </c>
      <c r="D29" s="83" t="s">
        <v>219</v>
      </c>
      <c r="E29" s="81" t="s">
        <v>230</v>
      </c>
      <c r="F29" s="70" t="s">
        <v>231</v>
      </c>
      <c r="G29" s="71">
        <f t="shared" si="8"/>
        <v>110.830366666667</v>
      </c>
      <c r="H29" s="70" t="s">
        <v>232</v>
      </c>
      <c r="I29" s="70">
        <f t="shared" ref="I29:I39" si="9">MID(H29,1,2)+MID(H29,4,2)/60+MID(H29,7,5)/3600</f>
        <v>40.4140916666667</v>
      </c>
      <c r="J29" s="69">
        <v>110</v>
      </c>
      <c r="K29" s="91" t="s">
        <v>233</v>
      </c>
      <c r="L29" s="90" t="s">
        <v>234</v>
      </c>
    </row>
    <row r="30" ht="114" spans="1:12">
      <c r="A30" s="15">
        <v>28</v>
      </c>
      <c r="B30" s="1" t="s">
        <v>88</v>
      </c>
      <c r="C30" s="69" t="s">
        <v>207</v>
      </c>
      <c r="D30" s="69" t="s">
        <v>235</v>
      </c>
      <c r="E30" s="81" t="s">
        <v>236</v>
      </c>
      <c r="F30" s="70" t="s">
        <v>237</v>
      </c>
      <c r="G30" s="71">
        <f>MID(F30,1,3)+MID(F30,5,2)/60+MID(F30,8,4)/3600</f>
        <v>110.699472222222</v>
      </c>
      <c r="H30" s="70" t="s">
        <v>238</v>
      </c>
      <c r="I30" s="70">
        <f t="shared" si="9"/>
        <v>40.5469694444444</v>
      </c>
      <c r="J30" s="69">
        <v>200</v>
      </c>
      <c r="K30" s="91" t="s">
        <v>239</v>
      </c>
      <c r="L30" s="90" t="s">
        <v>240</v>
      </c>
    </row>
    <row r="31" ht="128.25" spans="1:12">
      <c r="A31" s="15">
        <v>29</v>
      </c>
      <c r="B31" s="1" t="s">
        <v>88</v>
      </c>
      <c r="C31" s="83" t="s">
        <v>241</v>
      </c>
      <c r="D31" s="80" t="s">
        <v>242</v>
      </c>
      <c r="E31" s="81" t="s">
        <v>243</v>
      </c>
      <c r="F31" s="70" t="s">
        <v>244</v>
      </c>
      <c r="G31" s="71">
        <f t="shared" ref="G31:G34" si="10">MID(F31,1,3)+MID(F31,5,2)/60+MID(F31,8,5)/3600</f>
        <v>109.865513888889</v>
      </c>
      <c r="H31" s="70" t="s">
        <v>245</v>
      </c>
      <c r="I31" s="70">
        <f t="shared" si="9"/>
        <v>40.9710888888889</v>
      </c>
      <c r="J31" s="69">
        <v>128</v>
      </c>
      <c r="K31" s="91" t="s">
        <v>246</v>
      </c>
      <c r="L31" s="90" t="s">
        <v>247</v>
      </c>
    </row>
    <row r="32" ht="128.25" spans="1:12">
      <c r="A32" s="15">
        <v>30</v>
      </c>
      <c r="B32" s="1" t="s">
        <v>88</v>
      </c>
      <c r="C32" s="69" t="s">
        <v>248</v>
      </c>
      <c r="D32" s="72" t="s">
        <v>249</v>
      </c>
      <c r="E32" s="84" t="s">
        <v>250</v>
      </c>
      <c r="F32" s="70" t="s">
        <v>251</v>
      </c>
      <c r="G32" s="71">
        <f t="shared" si="10"/>
        <v>109.932838888889</v>
      </c>
      <c r="H32" s="70" t="s">
        <v>252</v>
      </c>
      <c r="I32" s="70">
        <f t="shared" si="9"/>
        <v>40.69815</v>
      </c>
      <c r="J32" s="69">
        <v>260</v>
      </c>
      <c r="K32" s="91" t="s">
        <v>253</v>
      </c>
      <c r="L32" s="90" t="s">
        <v>254</v>
      </c>
    </row>
    <row r="33" ht="128.25" spans="1:12">
      <c r="A33" s="15">
        <v>31</v>
      </c>
      <c r="B33" s="1" t="s">
        <v>88</v>
      </c>
      <c r="C33" s="69" t="s">
        <v>248</v>
      </c>
      <c r="D33" s="72" t="s">
        <v>249</v>
      </c>
      <c r="E33" s="84" t="s">
        <v>255</v>
      </c>
      <c r="F33" s="70" t="s">
        <v>256</v>
      </c>
      <c r="G33" s="71">
        <f>MID(F33,1,3)+MID(F33,5,2)/60+MID(F33,8,4)/3600</f>
        <v>109.958388888889</v>
      </c>
      <c r="H33" s="70" t="s">
        <v>257</v>
      </c>
      <c r="I33" s="70">
        <f t="shared" si="9"/>
        <v>40.6721416666667</v>
      </c>
      <c r="J33" s="69">
        <v>220</v>
      </c>
      <c r="K33" s="91" t="s">
        <v>258</v>
      </c>
      <c r="L33" s="90" t="s">
        <v>259</v>
      </c>
    </row>
    <row r="34" ht="114" spans="1:12">
      <c r="A34" s="15">
        <v>32</v>
      </c>
      <c r="B34" s="1" t="s">
        <v>88</v>
      </c>
      <c r="C34" s="69" t="s">
        <v>260</v>
      </c>
      <c r="D34" s="69" t="s">
        <v>261</v>
      </c>
      <c r="E34" s="72" t="s">
        <v>262</v>
      </c>
      <c r="F34" s="70" t="s">
        <v>263</v>
      </c>
      <c r="G34" s="71">
        <f t="shared" si="10"/>
        <v>110.104758333333</v>
      </c>
      <c r="H34" s="70" t="s">
        <v>264</v>
      </c>
      <c r="I34" s="70">
        <f t="shared" si="9"/>
        <v>40.6661916666667</v>
      </c>
      <c r="J34" s="69">
        <v>230</v>
      </c>
      <c r="K34" s="91" t="s">
        <v>265</v>
      </c>
      <c r="L34" s="90" t="s">
        <v>266</v>
      </c>
    </row>
    <row r="35" ht="142.5" spans="1:12">
      <c r="A35" s="68">
        <v>33</v>
      </c>
      <c r="B35" s="1" t="s">
        <v>88</v>
      </c>
      <c r="C35" s="69" t="s">
        <v>267</v>
      </c>
      <c r="D35" s="85" t="s">
        <v>268</v>
      </c>
      <c r="E35" s="72" t="s">
        <v>269</v>
      </c>
      <c r="F35" s="69" t="s">
        <v>270</v>
      </c>
      <c r="G35" s="71">
        <f>MID(F35,1,3)+MID(F35,5,2)/60+MID(F35,8,4)/3600</f>
        <v>109.667502777778</v>
      </c>
      <c r="H35" s="68" t="s">
        <v>271</v>
      </c>
      <c r="I35" s="93">
        <f t="shared" si="9"/>
        <v>40.6798</v>
      </c>
      <c r="J35" s="69">
        <v>240</v>
      </c>
      <c r="K35" s="91" t="s">
        <v>272</v>
      </c>
      <c r="L35" s="94" t="s">
        <v>273</v>
      </c>
    </row>
    <row r="36" ht="94.5" spans="1:12">
      <c r="A36" s="68">
        <v>34</v>
      </c>
      <c r="B36" s="68" t="s">
        <v>88</v>
      </c>
      <c r="C36" s="68" t="s">
        <v>207</v>
      </c>
      <c r="D36" s="68" t="s">
        <v>208</v>
      </c>
      <c r="E36" s="81" t="s">
        <v>274</v>
      </c>
      <c r="F36" s="69" t="s">
        <v>275</v>
      </c>
      <c r="G36" s="71">
        <f>MID(F36,1,3)+MID(F36,5,2)/60+MID(F36,8,4)/3600</f>
        <v>110.473527777778</v>
      </c>
      <c r="H36" s="68" t="s">
        <v>276</v>
      </c>
      <c r="I36" s="93">
        <f t="shared" si="9"/>
        <v>40.5783833333333</v>
      </c>
      <c r="J36" s="69">
        <v>240</v>
      </c>
      <c r="K36" s="91" t="s">
        <v>277</v>
      </c>
      <c r="L36" s="94" t="s">
        <v>278</v>
      </c>
    </row>
    <row r="37" ht="94.5" spans="1:12">
      <c r="A37" s="68">
        <v>35</v>
      </c>
      <c r="B37" s="68" t="s">
        <v>88</v>
      </c>
      <c r="C37" s="68" t="s">
        <v>128</v>
      </c>
      <c r="D37" s="68" t="s">
        <v>279</v>
      </c>
      <c r="E37" s="68" t="s">
        <v>280</v>
      </c>
      <c r="F37" s="68" t="s">
        <v>281</v>
      </c>
      <c r="G37" s="71">
        <f>MID(F37,1,3)+MID(F37,5,2)/60+MID(F37,8,4)/3600</f>
        <v>109.81525</v>
      </c>
      <c r="H37" s="68" t="s">
        <v>282</v>
      </c>
      <c r="I37" s="93">
        <f t="shared" si="9"/>
        <v>40.5380361111111</v>
      </c>
      <c r="J37" s="68">
        <v>136</v>
      </c>
      <c r="L37" s="94" t="s">
        <v>283</v>
      </c>
    </row>
    <row r="38" ht="94.5" spans="1:12">
      <c r="A38" s="68">
        <v>36</v>
      </c>
      <c r="B38" s="68" t="s">
        <v>88</v>
      </c>
      <c r="C38" s="68" t="s">
        <v>128</v>
      </c>
      <c r="D38" s="68" t="s">
        <v>145</v>
      </c>
      <c r="E38" s="68" t="s">
        <v>284</v>
      </c>
      <c r="F38" s="68" t="s">
        <v>285</v>
      </c>
      <c r="G38" s="71">
        <f>MID(F38,1,3)+MID(F38,5,2)/60+MID(F38,8,4)/3600</f>
        <v>109.585638888889</v>
      </c>
      <c r="H38" s="68" t="s">
        <v>286</v>
      </c>
      <c r="I38" s="93">
        <f t="shared" si="9"/>
        <v>40.6500388888889</v>
      </c>
      <c r="J38" s="68">
        <v>1354</v>
      </c>
      <c r="L38" s="94" t="s">
        <v>287</v>
      </c>
    </row>
    <row r="39" ht="94.5" spans="1:12">
      <c r="A39" s="68">
        <v>37</v>
      </c>
      <c r="B39" s="68" t="s">
        <v>88</v>
      </c>
      <c r="C39" s="68" t="s">
        <v>207</v>
      </c>
      <c r="D39" s="68" t="s">
        <v>288</v>
      </c>
      <c r="E39" s="68" t="s">
        <v>289</v>
      </c>
      <c r="F39" s="68" t="s">
        <v>290</v>
      </c>
      <c r="G39" s="71">
        <f>MID(F39,1,3)+MID(F39,5,2)/60+MID(F39,8,4)/3600</f>
        <v>110.659777777778</v>
      </c>
      <c r="H39" s="68" t="s">
        <v>291</v>
      </c>
      <c r="I39" s="93">
        <f t="shared" si="9"/>
        <v>40.5794111111111</v>
      </c>
      <c r="J39" s="68">
        <v>7100</v>
      </c>
      <c r="L39" s="94" t="s">
        <v>292</v>
      </c>
    </row>
    <row r="40" spans="7:9">
      <c r="G40" s="86"/>
      <c r="I40" s="95"/>
    </row>
  </sheetData>
  <mergeCells count="1">
    <mergeCell ref="B1:J1"/>
  </mergeCells>
  <conditionalFormatting sqref="E24">
    <cfRule type="duplicateValues" dxfId="0" priority="13"/>
    <cfRule type="duplicateValues" dxfId="0" priority="12"/>
    <cfRule type="duplicateValues" dxfId="0" priority="11"/>
    <cfRule type="duplicateValues" dxfId="0" priority="10"/>
  </conditionalFormatting>
  <conditionalFormatting sqref="E10:E12">
    <cfRule type="duplicateValues" dxfId="0" priority="24"/>
    <cfRule type="duplicateValues" dxfId="0" priority="23"/>
    <cfRule type="duplicateValues" dxfId="0" priority="22"/>
    <cfRule type="duplicateValues" dxfId="0" priority="21"/>
    <cfRule type="duplicateValues" dxfId="0" priority="20"/>
  </conditionalFormatting>
  <conditionalFormatting sqref="E16:E19">
    <cfRule type="duplicateValues" dxfId="0" priority="19"/>
  </conditionalFormatting>
  <conditionalFormatting sqref="E20:E24">
    <cfRule type="duplicateValues" dxfId="0" priority="14"/>
  </conditionalFormatting>
  <conditionalFormatting sqref="E27:E28">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E16 E18:E19">
    <cfRule type="duplicateValues" dxfId="0" priority="18"/>
    <cfRule type="duplicateValues" dxfId="0" priority="17"/>
    <cfRule type="duplicateValues" dxfId="0" priority="16"/>
    <cfRule type="duplicateValues" dxfId="0" priority="15"/>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L3" sqref="L3"/>
    </sheetView>
  </sheetViews>
  <sheetFormatPr defaultColWidth="9" defaultRowHeight="13.5" outlineLevelRow="2"/>
  <cols>
    <col min="11" max="11" width="32.875" customWidth="1"/>
    <col min="12" max="12" width="44.37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337.5" spans="1:12">
      <c r="A3" s="11">
        <v>1</v>
      </c>
      <c r="B3" s="3" t="s">
        <v>293</v>
      </c>
      <c r="C3" s="3" t="s">
        <v>294</v>
      </c>
      <c r="D3" s="3" t="s">
        <v>295</v>
      </c>
      <c r="E3" s="67" t="s">
        <v>296</v>
      </c>
      <c r="F3" s="1">
        <v>106.731885</v>
      </c>
      <c r="G3" s="1"/>
      <c r="H3" s="1">
        <v>39.511655</v>
      </c>
      <c r="I3" s="1"/>
      <c r="J3" s="3">
        <v>110</v>
      </c>
      <c r="K3" s="10" t="s">
        <v>297</v>
      </c>
      <c r="L3" s="12" t="s">
        <v>298</v>
      </c>
    </row>
  </sheetData>
  <mergeCells count="1">
    <mergeCell ref="B1:J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opLeftCell="B45" workbookViewId="0">
      <selection activeCell="M46" sqref="M46"/>
    </sheetView>
  </sheetViews>
  <sheetFormatPr defaultColWidth="9" defaultRowHeight="13.5"/>
  <cols>
    <col min="4" max="4" width="10.875" customWidth="1"/>
    <col min="5" max="5" width="29.625" customWidth="1"/>
    <col min="6" max="9" width="12.625"/>
    <col min="11" max="11" width="40.5" customWidth="1"/>
    <col min="12" max="12" width="40.7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81" spans="1:13">
      <c r="A3" s="11">
        <v>1</v>
      </c>
      <c r="B3" s="1" t="s">
        <v>299</v>
      </c>
      <c r="C3" s="1" t="s">
        <v>300</v>
      </c>
      <c r="D3" s="1" t="s">
        <v>301</v>
      </c>
      <c r="E3" s="35" t="s">
        <v>302</v>
      </c>
      <c r="F3" s="55">
        <v>119.62294</v>
      </c>
      <c r="G3" s="1"/>
      <c r="H3" s="1">
        <v>42.46471</v>
      </c>
      <c r="I3" s="1"/>
      <c r="J3" s="1">
        <v>160</v>
      </c>
      <c r="K3" s="10" t="s">
        <v>303</v>
      </c>
      <c r="L3" s="12" t="s">
        <v>304</v>
      </c>
      <c r="M3">
        <v>160</v>
      </c>
    </row>
    <row r="4" ht="81" spans="1:12">
      <c r="A4" s="11">
        <v>2</v>
      </c>
      <c r="B4" s="1" t="s">
        <v>299</v>
      </c>
      <c r="C4" s="1" t="s">
        <v>300</v>
      </c>
      <c r="D4" s="1" t="s">
        <v>305</v>
      </c>
      <c r="E4" s="35" t="s">
        <v>306</v>
      </c>
      <c r="F4" s="55">
        <v>119.87234</v>
      </c>
      <c r="G4" s="1"/>
      <c r="H4" s="1">
        <v>42.33125</v>
      </c>
      <c r="I4" s="1"/>
      <c r="J4" s="1">
        <v>100</v>
      </c>
      <c r="K4" s="10" t="s">
        <v>307</v>
      </c>
      <c r="L4" s="12" t="s">
        <v>308</v>
      </c>
    </row>
    <row r="5" ht="94.5" spans="1:13">
      <c r="A5" s="11">
        <v>3</v>
      </c>
      <c r="B5" s="1" t="s">
        <v>299</v>
      </c>
      <c r="C5" s="1" t="s">
        <v>300</v>
      </c>
      <c r="D5" s="1" t="s">
        <v>309</v>
      </c>
      <c r="E5" s="35" t="s">
        <v>310</v>
      </c>
      <c r="F5" s="55">
        <v>120.18125</v>
      </c>
      <c r="G5" s="1"/>
      <c r="H5" s="1">
        <v>42.84598</v>
      </c>
      <c r="I5" s="1"/>
      <c r="J5" s="1">
        <v>690</v>
      </c>
      <c r="K5" s="10" t="s">
        <v>311</v>
      </c>
      <c r="L5" s="12" t="s">
        <v>312</v>
      </c>
      <c r="M5">
        <v>600</v>
      </c>
    </row>
    <row r="6" ht="81" spans="1:13">
      <c r="A6" s="11">
        <v>4</v>
      </c>
      <c r="B6" s="1" t="s">
        <v>299</v>
      </c>
      <c r="C6" s="1" t="s">
        <v>300</v>
      </c>
      <c r="D6" s="1" t="s">
        <v>313</v>
      </c>
      <c r="E6" s="35" t="s">
        <v>314</v>
      </c>
      <c r="F6" s="56">
        <v>120.68593</v>
      </c>
      <c r="G6" s="1"/>
      <c r="H6" s="1">
        <v>42.31851</v>
      </c>
      <c r="I6" s="1"/>
      <c r="J6" s="1">
        <v>255</v>
      </c>
      <c r="K6" s="10" t="s">
        <v>315</v>
      </c>
      <c r="L6" s="12" t="s">
        <v>316</v>
      </c>
      <c r="M6">
        <v>255</v>
      </c>
    </row>
    <row r="7" ht="94.5" spans="1:12">
      <c r="A7" s="11">
        <v>5</v>
      </c>
      <c r="B7" s="1" t="s">
        <v>299</v>
      </c>
      <c r="C7" s="1" t="s">
        <v>300</v>
      </c>
      <c r="D7" s="1" t="s">
        <v>317</v>
      </c>
      <c r="E7" s="35" t="s">
        <v>318</v>
      </c>
      <c r="F7" s="56">
        <v>120.23491</v>
      </c>
      <c r="G7" s="1"/>
      <c r="H7" s="1">
        <v>42.62766</v>
      </c>
      <c r="I7" s="1"/>
      <c r="J7" s="1">
        <v>175</v>
      </c>
      <c r="K7" s="10" t="s">
        <v>319</v>
      </c>
      <c r="L7" s="12" t="s">
        <v>320</v>
      </c>
    </row>
    <row r="8" ht="94.5" spans="1:13">
      <c r="A8" s="11">
        <v>6</v>
      </c>
      <c r="B8" s="1" t="s">
        <v>299</v>
      </c>
      <c r="C8" s="1" t="s">
        <v>321</v>
      </c>
      <c r="D8" s="1" t="s">
        <v>322</v>
      </c>
      <c r="E8" s="35" t="s">
        <v>323</v>
      </c>
      <c r="F8" s="2">
        <v>118.99379927</v>
      </c>
      <c r="G8" s="1"/>
      <c r="H8" s="1">
        <v>42.21935043</v>
      </c>
      <c r="I8" s="1"/>
      <c r="J8" s="1">
        <v>200</v>
      </c>
      <c r="K8" s="10" t="s">
        <v>324</v>
      </c>
      <c r="L8" s="12" t="s">
        <v>325</v>
      </c>
      <c r="M8">
        <v>500</v>
      </c>
    </row>
    <row r="9" ht="81" spans="1:13">
      <c r="A9" s="11">
        <v>7</v>
      </c>
      <c r="B9" s="1" t="s">
        <v>299</v>
      </c>
      <c r="C9" s="1" t="s">
        <v>326</v>
      </c>
      <c r="D9" s="1" t="s">
        <v>327</v>
      </c>
      <c r="E9" s="1" t="s">
        <v>328</v>
      </c>
      <c r="F9" s="2">
        <v>118.300438</v>
      </c>
      <c r="G9" s="1"/>
      <c r="H9" s="1">
        <v>43.681374</v>
      </c>
      <c r="I9" s="1"/>
      <c r="J9" s="1">
        <v>500</v>
      </c>
      <c r="K9" s="10" t="s">
        <v>329</v>
      </c>
      <c r="L9" s="12" t="s">
        <v>330</v>
      </c>
      <c r="M9">
        <v>500</v>
      </c>
    </row>
    <row r="10" ht="81" spans="1:13">
      <c r="A10" s="11">
        <v>8</v>
      </c>
      <c r="B10" s="1" t="s">
        <v>299</v>
      </c>
      <c r="C10" s="1" t="s">
        <v>326</v>
      </c>
      <c r="D10" s="1" t="s">
        <v>331</v>
      </c>
      <c r="E10" s="1" t="s">
        <v>332</v>
      </c>
      <c r="F10" s="2">
        <v>117.99973</v>
      </c>
      <c r="G10" s="1"/>
      <c r="H10" s="1">
        <v>43.970967</v>
      </c>
      <c r="I10" s="1"/>
      <c r="J10" s="1">
        <v>500</v>
      </c>
      <c r="K10" s="10" t="s">
        <v>333</v>
      </c>
      <c r="L10" s="12" t="s">
        <v>334</v>
      </c>
      <c r="M10">
        <v>500</v>
      </c>
    </row>
    <row r="11" ht="81" spans="1:13">
      <c r="A11" s="11">
        <v>9</v>
      </c>
      <c r="B11" s="1" t="s">
        <v>299</v>
      </c>
      <c r="C11" s="1" t="s">
        <v>326</v>
      </c>
      <c r="D11" s="1" t="s">
        <v>335</v>
      </c>
      <c r="E11" s="1" t="s">
        <v>336</v>
      </c>
      <c r="F11" s="2">
        <v>118.18433</v>
      </c>
      <c r="G11" s="1"/>
      <c r="H11" s="1">
        <v>43.580002</v>
      </c>
      <c r="I11" s="1"/>
      <c r="J11" s="1">
        <v>500</v>
      </c>
      <c r="K11" s="10" t="s">
        <v>337</v>
      </c>
      <c r="L11" s="12" t="s">
        <v>338</v>
      </c>
      <c r="M11">
        <v>500</v>
      </c>
    </row>
    <row r="12" ht="81" spans="1:12">
      <c r="A12" s="11">
        <v>10</v>
      </c>
      <c r="B12" s="1" t="s">
        <v>299</v>
      </c>
      <c r="C12" s="1" t="s">
        <v>339</v>
      </c>
      <c r="D12" s="1" t="s">
        <v>340</v>
      </c>
      <c r="E12" s="1" t="s">
        <v>341</v>
      </c>
      <c r="F12" s="57">
        <v>118.403178</v>
      </c>
      <c r="G12" s="58"/>
      <c r="H12" s="58">
        <v>42.798436</v>
      </c>
      <c r="I12" s="58"/>
      <c r="J12" s="1">
        <v>300</v>
      </c>
      <c r="K12" s="10" t="s">
        <v>342</v>
      </c>
      <c r="L12" s="12" t="s">
        <v>343</v>
      </c>
    </row>
    <row r="13" ht="135" spans="1:13">
      <c r="A13" s="11">
        <v>11</v>
      </c>
      <c r="B13" s="1" t="s">
        <v>299</v>
      </c>
      <c r="C13" s="1" t="s">
        <v>344</v>
      </c>
      <c r="D13" s="1" t="s">
        <v>345</v>
      </c>
      <c r="E13" s="1" t="s">
        <v>346</v>
      </c>
      <c r="F13" s="2">
        <v>119.28</v>
      </c>
      <c r="G13" s="1"/>
      <c r="H13" s="1">
        <v>42.03</v>
      </c>
      <c r="I13" s="1"/>
      <c r="J13" s="1">
        <v>100</v>
      </c>
      <c r="K13" s="10" t="s">
        <v>347</v>
      </c>
      <c r="L13" s="12" t="s">
        <v>348</v>
      </c>
      <c r="M13">
        <v>100</v>
      </c>
    </row>
    <row r="14" ht="135" spans="1:13">
      <c r="A14" s="11">
        <v>12</v>
      </c>
      <c r="B14" s="1" t="s">
        <v>299</v>
      </c>
      <c r="C14" s="1" t="s">
        <v>344</v>
      </c>
      <c r="D14" s="1" t="s">
        <v>349</v>
      </c>
      <c r="E14" s="1" t="s">
        <v>350</v>
      </c>
      <c r="F14" s="2">
        <v>119.28</v>
      </c>
      <c r="G14" s="1"/>
      <c r="H14" s="1">
        <v>42.04</v>
      </c>
      <c r="I14" s="1"/>
      <c r="J14" s="1">
        <v>100</v>
      </c>
      <c r="K14" s="10" t="s">
        <v>351</v>
      </c>
      <c r="L14" s="12" t="s">
        <v>352</v>
      </c>
      <c r="M14">
        <v>100</v>
      </c>
    </row>
    <row r="15" ht="81" spans="1:13">
      <c r="A15" s="11">
        <v>13</v>
      </c>
      <c r="B15" s="1" t="s">
        <v>299</v>
      </c>
      <c r="C15" s="1" t="s">
        <v>344</v>
      </c>
      <c r="D15" s="1" t="s">
        <v>353</v>
      </c>
      <c r="E15" s="1" t="s">
        <v>354</v>
      </c>
      <c r="F15" s="2">
        <v>119.4</v>
      </c>
      <c r="G15" s="1"/>
      <c r="H15" s="1">
        <v>42.4</v>
      </c>
      <c r="I15" s="1"/>
      <c r="J15" s="1">
        <v>480</v>
      </c>
      <c r="K15" s="32"/>
      <c r="L15" s="32" t="s">
        <v>355</v>
      </c>
      <c r="M15">
        <v>480</v>
      </c>
    </row>
    <row r="16" ht="81" spans="1:13">
      <c r="A16" s="11">
        <v>14</v>
      </c>
      <c r="B16" s="1" t="s">
        <v>299</v>
      </c>
      <c r="C16" s="1" t="s">
        <v>356</v>
      </c>
      <c r="D16" s="1" t="s">
        <v>357</v>
      </c>
      <c r="E16" s="7" t="s">
        <v>358</v>
      </c>
      <c r="F16" s="2">
        <v>118.685818</v>
      </c>
      <c r="G16" s="1"/>
      <c r="H16" s="1">
        <v>42.138873</v>
      </c>
      <c r="I16" s="1"/>
      <c r="J16" s="1">
        <v>500</v>
      </c>
      <c r="K16" s="10" t="s">
        <v>359</v>
      </c>
      <c r="L16" s="12" t="s">
        <v>360</v>
      </c>
      <c r="M16">
        <v>500</v>
      </c>
    </row>
    <row r="17" ht="81" spans="1:13">
      <c r="A17" s="11">
        <v>15</v>
      </c>
      <c r="B17" s="1" t="s">
        <v>299</v>
      </c>
      <c r="C17" s="1" t="s">
        <v>356</v>
      </c>
      <c r="D17" s="1" t="s">
        <v>357</v>
      </c>
      <c r="E17" s="7" t="s">
        <v>361</v>
      </c>
      <c r="F17" s="2">
        <v>118.681741</v>
      </c>
      <c r="G17" s="1"/>
      <c r="H17" s="1">
        <v>42.110751</v>
      </c>
      <c r="I17" s="1"/>
      <c r="J17" s="1">
        <v>500</v>
      </c>
      <c r="K17" s="10" t="s">
        <v>362</v>
      </c>
      <c r="L17" s="12" t="s">
        <v>363</v>
      </c>
      <c r="M17">
        <v>500</v>
      </c>
    </row>
    <row r="18" ht="81" spans="1:13">
      <c r="A18" s="11">
        <v>16</v>
      </c>
      <c r="B18" s="1" t="s">
        <v>299</v>
      </c>
      <c r="C18" s="1" t="s">
        <v>356</v>
      </c>
      <c r="D18" s="1" t="s">
        <v>357</v>
      </c>
      <c r="E18" s="7" t="s">
        <v>364</v>
      </c>
      <c r="F18" s="2">
        <v>118.624341</v>
      </c>
      <c r="G18" s="1"/>
      <c r="H18" s="1">
        <v>42.113664</v>
      </c>
      <c r="I18" s="1"/>
      <c r="J18" s="1">
        <v>200</v>
      </c>
      <c r="K18" s="10" t="s">
        <v>365</v>
      </c>
      <c r="L18" s="12" t="s">
        <v>366</v>
      </c>
      <c r="M18">
        <v>200</v>
      </c>
    </row>
    <row r="19" ht="81" spans="1:13">
      <c r="A19" s="11">
        <v>17</v>
      </c>
      <c r="B19" s="1" t="s">
        <v>299</v>
      </c>
      <c r="C19" s="1" t="s">
        <v>356</v>
      </c>
      <c r="D19" s="1" t="s">
        <v>357</v>
      </c>
      <c r="E19" s="7" t="s">
        <v>367</v>
      </c>
      <c r="F19" s="2">
        <v>118.720601</v>
      </c>
      <c r="G19" s="1"/>
      <c r="H19" s="1">
        <v>42.146208</v>
      </c>
      <c r="I19" s="1"/>
      <c r="J19" s="1">
        <v>500</v>
      </c>
      <c r="K19" s="10"/>
      <c r="L19" s="12" t="s">
        <v>368</v>
      </c>
      <c r="M19">
        <v>500</v>
      </c>
    </row>
    <row r="20" ht="81" spans="1:13">
      <c r="A20" s="11">
        <v>18</v>
      </c>
      <c r="B20" s="1" t="s">
        <v>299</v>
      </c>
      <c r="C20" s="1" t="s">
        <v>356</v>
      </c>
      <c r="D20" s="1" t="s">
        <v>357</v>
      </c>
      <c r="E20" s="1" t="s">
        <v>369</v>
      </c>
      <c r="F20" s="2">
        <v>118.598571</v>
      </c>
      <c r="G20" s="1"/>
      <c r="H20" s="59">
        <v>42.115177</v>
      </c>
      <c r="I20" s="59"/>
      <c r="J20" s="1">
        <v>200</v>
      </c>
      <c r="K20" s="10"/>
      <c r="L20" s="12" t="s">
        <v>370</v>
      </c>
      <c r="M20">
        <v>200</v>
      </c>
    </row>
    <row r="21" ht="81" spans="1:13">
      <c r="A21" s="11">
        <v>19</v>
      </c>
      <c r="B21" s="1" t="s">
        <v>299</v>
      </c>
      <c r="C21" s="1" t="s">
        <v>356</v>
      </c>
      <c r="D21" s="1" t="s">
        <v>357</v>
      </c>
      <c r="E21" s="1" t="s">
        <v>371</v>
      </c>
      <c r="F21" s="2">
        <v>118.613516</v>
      </c>
      <c r="G21" s="1"/>
      <c r="H21" s="59">
        <v>42.161264</v>
      </c>
      <c r="I21" s="59"/>
      <c r="J21" s="1">
        <v>200</v>
      </c>
      <c r="K21" s="10"/>
      <c r="L21" s="12" t="s">
        <v>372</v>
      </c>
      <c r="M21">
        <v>200</v>
      </c>
    </row>
    <row r="22" ht="81" spans="1:12">
      <c r="A22" s="11">
        <v>20</v>
      </c>
      <c r="B22" s="1" t="s">
        <v>299</v>
      </c>
      <c r="C22" s="1" t="s">
        <v>356</v>
      </c>
      <c r="D22" s="1" t="s">
        <v>373</v>
      </c>
      <c r="E22" s="1" t="s">
        <v>374</v>
      </c>
      <c r="F22" s="2">
        <v>118.374081</v>
      </c>
      <c r="G22" s="1"/>
      <c r="H22" s="59">
        <v>42.40489</v>
      </c>
      <c r="I22" s="59"/>
      <c r="J22" s="1">
        <v>800</v>
      </c>
      <c r="K22" s="10" t="s">
        <v>375</v>
      </c>
      <c r="L22" s="12" t="s">
        <v>376</v>
      </c>
    </row>
    <row r="23" ht="81" spans="1:12">
      <c r="A23" s="11">
        <v>21</v>
      </c>
      <c r="B23" s="1" t="s">
        <v>299</v>
      </c>
      <c r="C23" s="1" t="s">
        <v>356</v>
      </c>
      <c r="D23" s="7" t="s">
        <v>377</v>
      </c>
      <c r="E23" s="7" t="s">
        <v>378</v>
      </c>
      <c r="F23" s="2">
        <v>118.615265</v>
      </c>
      <c r="G23" s="1"/>
      <c r="H23" s="1">
        <v>42.312481</v>
      </c>
      <c r="I23" s="1"/>
      <c r="J23" s="1">
        <v>500</v>
      </c>
      <c r="K23" s="10" t="s">
        <v>379</v>
      </c>
      <c r="L23" s="12" t="s">
        <v>380</v>
      </c>
    </row>
    <row r="24" ht="81" spans="1:13">
      <c r="A24" s="11">
        <v>22</v>
      </c>
      <c r="B24" s="1" t="s">
        <v>299</v>
      </c>
      <c r="C24" s="1" t="s">
        <v>356</v>
      </c>
      <c r="D24" s="1" t="s">
        <v>381</v>
      </c>
      <c r="E24" s="7" t="s">
        <v>382</v>
      </c>
      <c r="F24" s="57">
        <v>118.258295</v>
      </c>
      <c r="G24" s="58"/>
      <c r="H24" s="58">
        <v>42.200992</v>
      </c>
      <c r="I24" s="58"/>
      <c r="J24" s="1">
        <v>500</v>
      </c>
      <c r="K24" s="10"/>
      <c r="L24" s="12" t="s">
        <v>383</v>
      </c>
      <c r="M24">
        <v>500</v>
      </c>
    </row>
    <row r="25" ht="81" spans="1:13">
      <c r="A25" s="11">
        <v>23</v>
      </c>
      <c r="B25" s="1" t="s">
        <v>299</v>
      </c>
      <c r="C25" s="1" t="s">
        <v>356</v>
      </c>
      <c r="D25" s="1" t="s">
        <v>384</v>
      </c>
      <c r="E25" s="35" t="s">
        <v>371</v>
      </c>
      <c r="F25" s="57">
        <v>118.917475</v>
      </c>
      <c r="G25" s="58"/>
      <c r="H25" s="58">
        <v>42.348712</v>
      </c>
      <c r="I25" s="58"/>
      <c r="J25" s="1">
        <v>300</v>
      </c>
      <c r="K25" s="10"/>
      <c r="L25" s="12" t="s">
        <v>385</v>
      </c>
      <c r="M25">
        <v>300</v>
      </c>
    </row>
    <row r="26" ht="81" spans="1:13">
      <c r="A26" s="11">
        <v>24</v>
      </c>
      <c r="B26" s="1" t="s">
        <v>299</v>
      </c>
      <c r="C26" s="1" t="s">
        <v>356</v>
      </c>
      <c r="D26" s="1" t="s">
        <v>384</v>
      </c>
      <c r="E26" s="35" t="s">
        <v>386</v>
      </c>
      <c r="F26" s="57">
        <v>118.948116</v>
      </c>
      <c r="G26" s="58"/>
      <c r="H26" s="60">
        <v>42.34719</v>
      </c>
      <c r="I26" s="58"/>
      <c r="J26" s="1">
        <v>300</v>
      </c>
      <c r="K26" s="10"/>
      <c r="L26" s="12" t="s">
        <v>387</v>
      </c>
      <c r="M26">
        <v>300</v>
      </c>
    </row>
    <row r="27" ht="67.5" spans="1:13">
      <c r="A27" s="11">
        <v>25</v>
      </c>
      <c r="B27" s="1" t="s">
        <v>299</v>
      </c>
      <c r="C27" s="61" t="s">
        <v>388</v>
      </c>
      <c r="D27" s="1" t="s">
        <v>389</v>
      </c>
      <c r="E27" s="35" t="s">
        <v>390</v>
      </c>
      <c r="F27" s="57">
        <v>119.203333333333</v>
      </c>
      <c r="G27" s="58"/>
      <c r="H27" s="58">
        <v>43.87</v>
      </c>
      <c r="I27" s="58"/>
      <c r="J27" s="1">
        <v>650</v>
      </c>
      <c r="K27" s="10"/>
      <c r="L27" s="12" t="s">
        <v>391</v>
      </c>
      <c r="M27">
        <v>650</v>
      </c>
    </row>
    <row r="28" ht="67.5" spans="1:13">
      <c r="A28" s="11">
        <v>26</v>
      </c>
      <c r="B28" s="1" t="s">
        <v>299</v>
      </c>
      <c r="C28" s="61" t="s">
        <v>388</v>
      </c>
      <c r="D28" s="1" t="s">
        <v>392</v>
      </c>
      <c r="E28" s="35" t="s">
        <v>393</v>
      </c>
      <c r="F28" s="57">
        <v>119.225326</v>
      </c>
      <c r="G28" s="58"/>
      <c r="H28" s="58">
        <v>44.295187</v>
      </c>
      <c r="I28" s="58"/>
      <c r="J28" s="1">
        <v>150</v>
      </c>
      <c r="K28" s="10"/>
      <c r="L28" s="12" t="s">
        <v>394</v>
      </c>
      <c r="M28">
        <v>150</v>
      </c>
    </row>
    <row r="29" ht="67.5" spans="1:13">
      <c r="A29" s="11">
        <v>27</v>
      </c>
      <c r="B29" s="1" t="s">
        <v>299</v>
      </c>
      <c r="C29" s="61" t="s">
        <v>388</v>
      </c>
      <c r="D29" s="1" t="s">
        <v>392</v>
      </c>
      <c r="E29" s="35" t="s">
        <v>395</v>
      </c>
      <c r="F29" s="57">
        <v>119.296775</v>
      </c>
      <c r="G29" s="58"/>
      <c r="H29" s="58">
        <v>44.264308</v>
      </c>
      <c r="I29" s="58"/>
      <c r="J29" s="1">
        <v>150</v>
      </c>
      <c r="K29" s="10"/>
      <c r="L29" s="12" t="s">
        <v>396</v>
      </c>
      <c r="M29">
        <v>150</v>
      </c>
    </row>
    <row r="30" ht="67.5" spans="1:13">
      <c r="A30" s="11">
        <v>28</v>
      </c>
      <c r="B30" s="1" t="s">
        <v>299</v>
      </c>
      <c r="C30" s="62" t="s">
        <v>397</v>
      </c>
      <c r="D30" s="63" t="s">
        <v>398</v>
      </c>
      <c r="E30" s="63" t="s">
        <v>399</v>
      </c>
      <c r="F30" s="57">
        <v>119.086789</v>
      </c>
      <c r="G30" s="58"/>
      <c r="H30" s="58">
        <v>43.503128</v>
      </c>
      <c r="I30" s="58"/>
      <c r="J30" s="1">
        <v>240</v>
      </c>
      <c r="K30" s="10"/>
      <c r="L30" s="12" t="s">
        <v>400</v>
      </c>
      <c r="M30" t="s">
        <v>401</v>
      </c>
    </row>
    <row r="31" ht="67.5" spans="1:13">
      <c r="A31" s="11">
        <v>29</v>
      </c>
      <c r="B31" s="1" t="s">
        <v>299</v>
      </c>
      <c r="C31" s="62" t="s">
        <v>397</v>
      </c>
      <c r="D31" s="63" t="s">
        <v>402</v>
      </c>
      <c r="E31" s="63" t="s">
        <v>403</v>
      </c>
      <c r="F31" s="57">
        <v>118.763833</v>
      </c>
      <c r="G31" s="58"/>
      <c r="H31" s="58">
        <v>43.534083</v>
      </c>
      <c r="I31" s="58"/>
      <c r="J31" s="63">
        <v>500</v>
      </c>
      <c r="K31" s="10"/>
      <c r="L31" s="12" t="s">
        <v>404</v>
      </c>
      <c r="M31">
        <v>500</v>
      </c>
    </row>
    <row r="32" ht="67.5" spans="1:13">
      <c r="A32" s="11">
        <v>30</v>
      </c>
      <c r="B32" s="1" t="s">
        <v>299</v>
      </c>
      <c r="C32" s="62" t="s">
        <v>397</v>
      </c>
      <c r="D32" s="63" t="s">
        <v>405</v>
      </c>
      <c r="E32" s="63" t="s">
        <v>406</v>
      </c>
      <c r="F32" s="57">
        <v>118.693056</v>
      </c>
      <c r="G32" s="58"/>
      <c r="H32" s="58">
        <v>43.515389</v>
      </c>
      <c r="I32" s="58"/>
      <c r="J32" s="63">
        <v>500</v>
      </c>
      <c r="K32" s="10"/>
      <c r="L32" s="12" t="s">
        <v>407</v>
      </c>
      <c r="M32">
        <v>500</v>
      </c>
    </row>
    <row r="33" ht="67.5" spans="1:13">
      <c r="A33" s="11">
        <v>31</v>
      </c>
      <c r="B33" s="1" t="s">
        <v>299</v>
      </c>
      <c r="C33" s="62" t="s">
        <v>397</v>
      </c>
      <c r="D33" s="63" t="s">
        <v>408</v>
      </c>
      <c r="E33" s="63" t="s">
        <v>409</v>
      </c>
      <c r="F33" s="57">
        <v>118.718056</v>
      </c>
      <c r="G33" s="58"/>
      <c r="H33" s="58">
        <v>44.029444</v>
      </c>
      <c r="I33" s="58"/>
      <c r="J33" s="63">
        <v>260</v>
      </c>
      <c r="K33" s="10"/>
      <c r="L33" s="12" t="s">
        <v>410</v>
      </c>
      <c r="M33">
        <v>260</v>
      </c>
    </row>
    <row r="34" ht="135" spans="1:12">
      <c r="A34" s="11">
        <v>32</v>
      </c>
      <c r="B34" s="1" t="s">
        <v>299</v>
      </c>
      <c r="C34" s="1" t="s">
        <v>411</v>
      </c>
      <c r="D34" s="1" t="s">
        <v>412</v>
      </c>
      <c r="E34" s="35" t="s">
        <v>413</v>
      </c>
      <c r="F34" s="57">
        <v>119.25541</v>
      </c>
      <c r="G34" s="58"/>
      <c r="H34" s="58">
        <v>41.58424</v>
      </c>
      <c r="I34" s="58">
        <v>400</v>
      </c>
      <c r="J34" s="1"/>
      <c r="K34" s="10" t="s">
        <v>414</v>
      </c>
      <c r="L34" s="12" t="s">
        <v>415</v>
      </c>
    </row>
    <row r="35" ht="67.5" spans="1:12">
      <c r="A35" s="11">
        <v>33</v>
      </c>
      <c r="B35" s="1" t="s">
        <v>299</v>
      </c>
      <c r="C35" s="1" t="s">
        <v>411</v>
      </c>
      <c r="D35" s="1" t="s">
        <v>412</v>
      </c>
      <c r="E35" s="35" t="s">
        <v>416</v>
      </c>
      <c r="F35" s="57">
        <v>119.25289</v>
      </c>
      <c r="G35" s="58"/>
      <c r="H35" s="58">
        <v>41.58773</v>
      </c>
      <c r="I35" s="58">
        <v>100</v>
      </c>
      <c r="J35" s="1">
        <v>100</v>
      </c>
      <c r="K35" s="10"/>
      <c r="L35" s="12" t="s">
        <v>417</v>
      </c>
    </row>
    <row r="36" ht="67.5" spans="1:12">
      <c r="A36" s="11">
        <v>34</v>
      </c>
      <c r="B36" s="1" t="s">
        <v>299</v>
      </c>
      <c r="C36" s="1" t="s">
        <v>411</v>
      </c>
      <c r="D36" s="1" t="s">
        <v>418</v>
      </c>
      <c r="E36" s="64" t="s">
        <v>419</v>
      </c>
      <c r="F36" s="57">
        <v>119.234519995</v>
      </c>
      <c r="G36" s="7"/>
      <c r="H36" s="57">
        <v>41.804772121</v>
      </c>
      <c r="I36" s="7"/>
      <c r="J36" s="1">
        <v>500</v>
      </c>
      <c r="K36" s="10"/>
      <c r="L36" s="12" t="s">
        <v>420</v>
      </c>
    </row>
    <row r="37" ht="81" spans="1:12">
      <c r="A37" s="11">
        <v>35</v>
      </c>
      <c r="B37" s="1" t="s">
        <v>299</v>
      </c>
      <c r="C37" s="1" t="s">
        <v>411</v>
      </c>
      <c r="D37" s="7" t="s">
        <v>421</v>
      </c>
      <c r="E37" s="1" t="s">
        <v>422</v>
      </c>
      <c r="F37" s="57">
        <v>118.941659</v>
      </c>
      <c r="G37" s="7"/>
      <c r="H37" s="57">
        <v>41.715183</v>
      </c>
      <c r="I37" s="7"/>
      <c r="J37" s="1">
        <v>1000</v>
      </c>
      <c r="K37" s="10" t="s">
        <v>423</v>
      </c>
      <c r="L37" s="12" t="s">
        <v>424</v>
      </c>
    </row>
    <row r="38" ht="67.5" spans="1:13">
      <c r="A38" s="11">
        <v>36</v>
      </c>
      <c r="B38" s="1" t="s">
        <v>299</v>
      </c>
      <c r="C38" s="1" t="s">
        <v>411</v>
      </c>
      <c r="D38" s="65" t="s">
        <v>425</v>
      </c>
      <c r="E38" s="65" t="s">
        <v>426</v>
      </c>
      <c r="F38" s="11">
        <v>118.7370981</v>
      </c>
      <c r="G38" s="11"/>
      <c r="H38" s="11">
        <v>41.5303844</v>
      </c>
      <c r="I38" s="11"/>
      <c r="J38" s="65">
        <v>505</v>
      </c>
      <c r="K38" s="11"/>
      <c r="L38" s="12" t="s">
        <v>427</v>
      </c>
      <c r="M38" s="66"/>
    </row>
    <row r="39" ht="67.5" spans="1:13">
      <c r="A39" s="11">
        <v>37</v>
      </c>
      <c r="B39" s="1" t="s">
        <v>299</v>
      </c>
      <c r="C39" s="1" t="s">
        <v>411</v>
      </c>
      <c r="D39" s="58" t="s">
        <v>428</v>
      </c>
      <c r="E39" s="58" t="s">
        <v>429</v>
      </c>
      <c r="F39" s="57">
        <v>119.184568</v>
      </c>
      <c r="G39" s="58"/>
      <c r="H39" s="58">
        <v>41.404279</v>
      </c>
      <c r="I39" s="58"/>
      <c r="J39" s="58">
        <v>350</v>
      </c>
      <c r="K39" s="10"/>
      <c r="L39" s="12" t="s">
        <v>430</v>
      </c>
      <c r="M39" s="66"/>
    </row>
    <row r="40" ht="67.5" spans="1:13">
      <c r="A40" s="11">
        <v>38</v>
      </c>
      <c r="B40" s="1" t="s">
        <v>299</v>
      </c>
      <c r="C40" s="1" t="s">
        <v>411</v>
      </c>
      <c r="D40" s="58" t="s">
        <v>431</v>
      </c>
      <c r="E40" s="58" t="s">
        <v>432</v>
      </c>
      <c r="F40" s="57">
        <v>119.213538</v>
      </c>
      <c r="G40" s="58"/>
      <c r="H40" s="58">
        <v>41.608881</v>
      </c>
      <c r="I40" s="58"/>
      <c r="J40" s="58">
        <v>300</v>
      </c>
      <c r="K40" s="10"/>
      <c r="L40" s="12" t="s">
        <v>433</v>
      </c>
      <c r="M40" s="66">
        <v>300</v>
      </c>
    </row>
    <row r="41" ht="67.5" spans="1:13">
      <c r="A41" s="11">
        <v>39</v>
      </c>
      <c r="B41" s="1" t="s">
        <v>299</v>
      </c>
      <c r="C41" s="1" t="s">
        <v>411</v>
      </c>
      <c r="D41" s="58" t="s">
        <v>431</v>
      </c>
      <c r="E41" s="58" t="s">
        <v>434</v>
      </c>
      <c r="F41" s="57">
        <v>119.184884</v>
      </c>
      <c r="G41" s="58"/>
      <c r="H41" s="58">
        <v>41.59617</v>
      </c>
      <c r="I41" s="58"/>
      <c r="J41" s="58">
        <v>200</v>
      </c>
      <c r="K41" s="10"/>
      <c r="L41" s="12" t="s">
        <v>435</v>
      </c>
      <c r="M41" s="66">
        <v>200</v>
      </c>
    </row>
    <row r="42" ht="67.5" spans="1:13">
      <c r="A42" s="11">
        <v>40</v>
      </c>
      <c r="B42" s="1" t="s">
        <v>299</v>
      </c>
      <c r="C42" s="1" t="s">
        <v>411</v>
      </c>
      <c r="D42" s="58" t="s">
        <v>431</v>
      </c>
      <c r="E42" s="58" t="s">
        <v>436</v>
      </c>
      <c r="F42" s="57">
        <v>119.117513</v>
      </c>
      <c r="G42" s="58"/>
      <c r="H42" s="58">
        <v>41.594107</v>
      </c>
      <c r="I42" s="58"/>
      <c r="J42" s="58">
        <v>100</v>
      </c>
      <c r="K42" s="10"/>
      <c r="L42" s="12" t="s">
        <v>437</v>
      </c>
      <c r="M42" s="66">
        <v>100</v>
      </c>
    </row>
    <row r="43" ht="81" spans="1:13">
      <c r="A43" s="11">
        <v>41</v>
      </c>
      <c r="B43" s="1" t="s">
        <v>299</v>
      </c>
      <c r="C43" s="1" t="s">
        <v>438</v>
      </c>
      <c r="D43" s="58" t="s">
        <v>439</v>
      </c>
      <c r="E43" s="58" t="s">
        <v>440</v>
      </c>
      <c r="F43" s="57"/>
      <c r="G43" s="58"/>
      <c r="H43" s="58"/>
      <c r="I43" s="58">
        <v>225</v>
      </c>
      <c r="J43" s="58"/>
      <c r="K43" s="10" t="s">
        <v>441</v>
      </c>
      <c r="L43" s="32" t="s">
        <v>442</v>
      </c>
      <c r="M43" s="66"/>
    </row>
    <row r="44" ht="108" spans="1:13">
      <c r="A44" s="11">
        <v>42</v>
      </c>
      <c r="B44" s="1" t="s">
        <v>299</v>
      </c>
      <c r="C44" s="1" t="s">
        <v>438</v>
      </c>
      <c r="D44" s="58" t="s">
        <v>443</v>
      </c>
      <c r="E44" s="58" t="s">
        <v>444</v>
      </c>
      <c r="F44" s="57">
        <v>118.566883</v>
      </c>
      <c r="G44" s="58"/>
      <c r="H44" s="58">
        <v>41.859882</v>
      </c>
      <c r="I44" s="58"/>
      <c r="J44" s="58">
        <v>115</v>
      </c>
      <c r="K44" s="10" t="s">
        <v>445</v>
      </c>
      <c r="L44" s="32" t="s">
        <v>446</v>
      </c>
      <c r="M44" s="66"/>
    </row>
    <row r="45" ht="67.5" spans="1:13">
      <c r="A45" s="11">
        <v>43</v>
      </c>
      <c r="B45" s="1" t="s">
        <v>299</v>
      </c>
      <c r="C45" s="1" t="s">
        <v>438</v>
      </c>
      <c r="D45" s="64" t="s">
        <v>447</v>
      </c>
      <c r="E45" s="58" t="s">
        <v>448</v>
      </c>
      <c r="F45" s="57">
        <v>119.080121</v>
      </c>
      <c r="G45" s="58"/>
      <c r="H45" s="58">
        <v>41.880684</v>
      </c>
      <c r="I45" s="58"/>
      <c r="J45" s="58">
        <v>600</v>
      </c>
      <c r="K45" s="10"/>
      <c r="L45" s="32" t="s">
        <v>449</v>
      </c>
      <c r="M45" s="66">
        <v>600</v>
      </c>
    </row>
    <row r="46" ht="67.5" spans="1:13">
      <c r="A46" s="11">
        <v>44</v>
      </c>
      <c r="B46" s="1" t="s">
        <v>299</v>
      </c>
      <c r="C46" s="2" t="s">
        <v>438</v>
      </c>
      <c r="D46" s="1" t="s">
        <v>450</v>
      </c>
      <c r="E46" s="1" t="s">
        <v>451</v>
      </c>
      <c r="F46" s="1">
        <v>118.344351</v>
      </c>
      <c r="G46" s="1"/>
      <c r="H46" s="1">
        <v>41.718357</v>
      </c>
      <c r="I46" s="1"/>
      <c r="J46" s="1">
        <v>100</v>
      </c>
      <c r="K46" s="1"/>
      <c r="L46" s="32" t="s">
        <v>452</v>
      </c>
      <c r="M46" s="66">
        <v>100</v>
      </c>
    </row>
    <row r="47" ht="67.5" spans="1:13">
      <c r="A47" s="11">
        <v>45</v>
      </c>
      <c r="B47" s="1" t="s">
        <v>299</v>
      </c>
      <c r="C47" s="2" t="s">
        <v>438</v>
      </c>
      <c r="D47" s="1" t="s">
        <v>453</v>
      </c>
      <c r="E47" s="1" t="s">
        <v>454</v>
      </c>
      <c r="F47" s="1">
        <v>118.706045</v>
      </c>
      <c r="G47" s="1"/>
      <c r="H47" s="1">
        <v>41.97293</v>
      </c>
      <c r="I47" s="1"/>
      <c r="J47" s="1">
        <v>100</v>
      </c>
      <c r="K47" s="1"/>
      <c r="L47" s="32" t="s">
        <v>455</v>
      </c>
      <c r="M47" s="66"/>
    </row>
    <row r="48" ht="81" spans="1:13">
      <c r="A48" s="11">
        <v>46</v>
      </c>
      <c r="B48" s="1" t="s">
        <v>299</v>
      </c>
      <c r="C48" s="1" t="s">
        <v>456</v>
      </c>
      <c r="D48" s="1" t="s">
        <v>457</v>
      </c>
      <c r="E48" s="1" t="s">
        <v>458</v>
      </c>
      <c r="F48" s="1">
        <v>119.798362</v>
      </c>
      <c r="G48" s="1"/>
      <c r="H48" s="1">
        <v>44.06123</v>
      </c>
      <c r="I48" s="1"/>
      <c r="J48" s="1">
        <v>280</v>
      </c>
      <c r="K48" s="1" t="s">
        <v>459</v>
      </c>
      <c r="L48" s="32" t="s">
        <v>460</v>
      </c>
      <c r="M48" s="66"/>
    </row>
    <row r="49" spans="10:12">
      <c r="J49">
        <f>SUM(J3:J48)</f>
        <v>15260</v>
      </c>
      <c r="L49" s="32"/>
    </row>
    <row r="51" spans="10:11">
      <c r="J51">
        <v>5165</v>
      </c>
      <c r="K51">
        <v>10495</v>
      </c>
    </row>
  </sheetData>
  <mergeCells count="1">
    <mergeCell ref="B1:J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A3" sqref="A3:L3"/>
    </sheetView>
  </sheetViews>
  <sheetFormatPr defaultColWidth="9" defaultRowHeight="13.5" outlineLevelRow="2"/>
  <cols>
    <col min="11" max="11" width="29.5" customWidth="1"/>
    <col min="12" max="12" width="34.12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spans="2:12">
      <c r="B3" s="1"/>
      <c r="C3" s="1"/>
      <c r="D3" s="1"/>
      <c r="E3" s="1"/>
      <c r="F3" s="1"/>
      <c r="G3" s="1"/>
      <c r="H3" s="1"/>
      <c r="I3" s="1"/>
      <c r="J3" s="1"/>
      <c r="K3" s="1"/>
      <c r="L3" s="32"/>
    </row>
  </sheetData>
  <mergeCells count="1">
    <mergeCell ref="B1:J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L3" sqref="L3"/>
    </sheetView>
  </sheetViews>
  <sheetFormatPr defaultColWidth="9" defaultRowHeight="13.5" outlineLevelRow="2"/>
  <cols>
    <col min="11" max="11" width="37.5" customWidth="1"/>
    <col min="12" max="12" width="42.37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189" spans="1:12">
      <c r="A3">
        <v>1</v>
      </c>
      <c r="B3" s="3" t="s">
        <v>461</v>
      </c>
      <c r="C3" s="3" t="s">
        <v>462</v>
      </c>
      <c r="D3" s="3" t="s">
        <v>463</v>
      </c>
      <c r="E3" s="3" t="s">
        <v>464</v>
      </c>
      <c r="F3" s="54">
        <v>122.889959</v>
      </c>
      <c r="G3" s="15"/>
      <c r="H3" s="15">
        <v>46.631859</v>
      </c>
      <c r="I3" s="15"/>
      <c r="J3" s="3">
        <v>610.38</v>
      </c>
      <c r="K3" s="10" t="s">
        <v>465</v>
      </c>
      <c r="L3" s="32" t="s">
        <v>466</v>
      </c>
    </row>
  </sheetData>
  <mergeCells count="1">
    <mergeCell ref="B1:J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workbookViewId="0">
      <pane ySplit="6" topLeftCell="A7" activePane="bottomLeft" state="frozen"/>
      <selection/>
      <selection pane="bottomLeft" activeCell="A1" sqref="A1:R1"/>
    </sheetView>
  </sheetViews>
  <sheetFormatPr defaultColWidth="9" defaultRowHeight="13.5" outlineLevelRow="7"/>
  <cols>
    <col min="1" max="5" width="9" style="4"/>
    <col min="6" max="6" width="6.125" customWidth="1"/>
    <col min="7" max="8" width="10.8333333333333"/>
    <col min="9" max="9" width="5.125" customWidth="1"/>
    <col min="10" max="12" width="10.8333333333333"/>
    <col min="13" max="13" width="5.5" customWidth="1"/>
    <col min="14" max="16" width="10.8333333333333"/>
    <col min="17" max="17" width="14.25" customWidth="1"/>
    <col min="18" max="18" width="18" customWidth="1"/>
  </cols>
  <sheetData>
    <row r="1" ht="43" customHeight="1" spans="1:18">
      <c r="A1" s="37" t="s">
        <v>467</v>
      </c>
      <c r="B1" s="38"/>
      <c r="C1" s="38"/>
      <c r="D1" s="38"/>
      <c r="E1" s="38"/>
      <c r="F1" s="38"/>
      <c r="G1" s="38"/>
      <c r="H1" s="38"/>
      <c r="I1" s="38"/>
      <c r="J1" s="38"/>
      <c r="K1" s="38"/>
      <c r="L1" s="38"/>
      <c r="M1" s="38"/>
      <c r="N1" s="38"/>
      <c r="O1" s="38"/>
      <c r="P1" s="38"/>
      <c r="Q1" s="38"/>
      <c r="R1" s="38"/>
    </row>
    <row r="2" ht="43" customHeight="1" spans="1:18">
      <c r="A2" s="39" t="s">
        <v>468</v>
      </c>
      <c r="B2" s="39"/>
      <c r="C2" s="39"/>
      <c r="D2" s="39"/>
      <c r="E2" s="39"/>
      <c r="F2" s="39"/>
      <c r="G2" s="40"/>
      <c r="H2" s="40"/>
      <c r="I2" s="40"/>
      <c r="J2" s="40"/>
      <c r="K2" s="40"/>
      <c r="L2" s="40"/>
      <c r="M2" s="40"/>
      <c r="N2" s="40"/>
      <c r="O2" s="39" t="s">
        <v>469</v>
      </c>
      <c r="P2" s="39"/>
      <c r="Q2" s="39"/>
      <c r="R2" s="39"/>
    </row>
    <row r="3" ht="22" customHeight="1" spans="1:18">
      <c r="A3" s="39"/>
      <c r="B3" s="39"/>
      <c r="C3" s="39"/>
      <c r="D3" s="39"/>
      <c r="E3" s="39"/>
      <c r="F3" s="39"/>
      <c r="G3" s="40"/>
      <c r="H3" s="40"/>
      <c r="I3" s="40"/>
      <c r="J3" s="40"/>
      <c r="K3" s="40"/>
      <c r="L3" s="40"/>
      <c r="M3" s="40"/>
      <c r="N3" s="40"/>
      <c r="O3" s="39"/>
      <c r="P3" s="39"/>
      <c r="Q3" s="40" t="s">
        <v>470</v>
      </c>
      <c r="R3" s="40"/>
    </row>
    <row r="4" ht="20" customHeight="1" spans="1:18">
      <c r="A4" s="41" t="s">
        <v>1</v>
      </c>
      <c r="B4" s="41" t="s">
        <v>3</v>
      </c>
      <c r="C4" s="41" t="s">
        <v>4</v>
      </c>
      <c r="D4" s="41" t="s">
        <v>471</v>
      </c>
      <c r="E4" s="41" t="s">
        <v>5</v>
      </c>
      <c r="F4" s="42" t="s">
        <v>472</v>
      </c>
      <c r="G4" s="43"/>
      <c r="H4" s="43"/>
      <c r="I4" s="43"/>
      <c r="J4" s="43"/>
      <c r="K4" s="43"/>
      <c r="L4" s="43"/>
      <c r="M4" s="43"/>
      <c r="N4" s="43"/>
      <c r="O4" s="50"/>
      <c r="P4" s="51" t="s">
        <v>473</v>
      </c>
      <c r="Q4" s="51" t="s">
        <v>474</v>
      </c>
      <c r="R4" s="51" t="s">
        <v>475</v>
      </c>
    </row>
    <row r="5" ht="20" customHeight="1" spans="1:18">
      <c r="A5" s="41"/>
      <c r="B5" s="41"/>
      <c r="C5" s="41"/>
      <c r="D5" s="41"/>
      <c r="E5" s="41"/>
      <c r="F5" s="41" t="s">
        <v>476</v>
      </c>
      <c r="G5" s="41"/>
      <c r="H5" s="41"/>
      <c r="I5" s="41" t="s">
        <v>477</v>
      </c>
      <c r="J5" s="41"/>
      <c r="K5" s="41"/>
      <c r="L5" s="52" t="s">
        <v>478</v>
      </c>
      <c r="M5" s="52"/>
      <c r="N5" s="52"/>
      <c r="O5" s="52"/>
      <c r="P5" s="51"/>
      <c r="Q5" s="51"/>
      <c r="R5" s="52"/>
    </row>
    <row r="6" ht="20" customHeight="1" spans="1:18">
      <c r="A6" s="41"/>
      <c r="B6" s="41"/>
      <c r="C6" s="41"/>
      <c r="D6" s="41"/>
      <c r="E6" s="41"/>
      <c r="F6" s="44" t="s">
        <v>479</v>
      </c>
      <c r="G6" s="44" t="s">
        <v>480</v>
      </c>
      <c r="H6" s="44" t="s">
        <v>481</v>
      </c>
      <c r="I6" s="44" t="s">
        <v>479</v>
      </c>
      <c r="J6" s="44" t="s">
        <v>480</v>
      </c>
      <c r="K6" s="44" t="s">
        <v>481</v>
      </c>
      <c r="L6" s="53" t="s">
        <v>482</v>
      </c>
      <c r="M6" s="44" t="s">
        <v>479</v>
      </c>
      <c r="N6" s="44" t="s">
        <v>480</v>
      </c>
      <c r="O6" s="44" t="s">
        <v>481</v>
      </c>
      <c r="P6" s="51"/>
      <c r="Q6" s="51"/>
      <c r="R6" s="52"/>
    </row>
    <row r="7" ht="150" customHeight="1" spans="1:18">
      <c r="A7" s="45">
        <v>1</v>
      </c>
      <c r="B7" s="45" t="s">
        <v>483</v>
      </c>
      <c r="C7" s="45" t="s">
        <v>484</v>
      </c>
      <c r="D7" s="45" t="s">
        <v>485</v>
      </c>
      <c r="E7" s="46" t="s">
        <v>486</v>
      </c>
      <c r="F7" s="47">
        <v>50</v>
      </c>
      <c r="G7" s="47">
        <v>100</v>
      </c>
      <c r="H7" s="47">
        <v>75</v>
      </c>
      <c r="I7" s="47">
        <v>20</v>
      </c>
      <c r="J7" s="47">
        <v>120</v>
      </c>
      <c r="K7" s="47">
        <v>30</v>
      </c>
      <c r="L7" s="45" t="s">
        <v>487</v>
      </c>
      <c r="M7" s="47">
        <v>2</v>
      </c>
      <c r="N7" s="47">
        <v>10</v>
      </c>
      <c r="O7" s="47">
        <v>6</v>
      </c>
      <c r="P7" s="46" t="s">
        <v>488</v>
      </c>
      <c r="Q7" s="45" t="s">
        <v>489</v>
      </c>
      <c r="R7" s="47" t="s">
        <v>490</v>
      </c>
    </row>
    <row r="8" ht="150" customHeight="1" spans="1:18">
      <c r="A8" s="48"/>
      <c r="B8" s="48" t="s">
        <v>491</v>
      </c>
      <c r="C8" s="48" t="s">
        <v>492</v>
      </c>
      <c r="D8" s="48" t="s">
        <v>493</v>
      </c>
      <c r="E8" s="48" t="s">
        <v>494</v>
      </c>
      <c r="F8" s="49">
        <v>50</v>
      </c>
      <c r="G8" s="49">
        <v>110</v>
      </c>
      <c r="H8" s="49">
        <v>80</v>
      </c>
      <c r="I8" s="49"/>
      <c r="J8" s="49"/>
      <c r="K8" s="49"/>
      <c r="L8" s="49"/>
      <c r="M8" s="49"/>
      <c r="N8" s="49"/>
      <c r="O8" s="49"/>
      <c r="P8" s="49" t="s">
        <v>495</v>
      </c>
      <c r="Q8" s="49" t="s">
        <v>496</v>
      </c>
      <c r="R8" s="49" t="s">
        <v>497</v>
      </c>
    </row>
  </sheetData>
  <mergeCells count="16">
    <mergeCell ref="A1:R1"/>
    <mergeCell ref="A2:F2"/>
    <mergeCell ref="O2:R2"/>
    <mergeCell ref="Q3:R3"/>
    <mergeCell ref="F4:O4"/>
    <mergeCell ref="F5:H5"/>
    <mergeCell ref="I5:K5"/>
    <mergeCell ref="L5:O5"/>
    <mergeCell ref="A4:A6"/>
    <mergeCell ref="B4:B6"/>
    <mergeCell ref="C4:C6"/>
    <mergeCell ref="D4:D6"/>
    <mergeCell ref="E4:E6"/>
    <mergeCell ref="P4:P6"/>
    <mergeCell ref="Q4:Q6"/>
    <mergeCell ref="R4:R6"/>
  </mergeCells>
  <pageMargins left="0.75" right="0.75" top="1" bottom="1" header="0.5" foot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E4" sqref="E4"/>
    </sheetView>
  </sheetViews>
  <sheetFormatPr defaultColWidth="9" defaultRowHeight="13.5" outlineLevelRow="3"/>
  <cols>
    <col min="1" max="1" width="2.375" customWidth="1"/>
    <col min="2" max="2" width="8.125" customWidth="1"/>
    <col min="5" max="5" width="13.75" customWidth="1"/>
    <col min="6" max="6" width="11.5"/>
    <col min="8" max="8" width="10.375"/>
    <col min="11" max="11" width="42.625" customWidth="1"/>
    <col min="12" max="12" width="27.2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202.5" spans="1:12">
      <c r="A3" s="11">
        <v>1</v>
      </c>
      <c r="B3" s="3" t="s">
        <v>498</v>
      </c>
      <c r="C3" s="3" t="s">
        <v>499</v>
      </c>
      <c r="D3" s="3" t="s">
        <v>500</v>
      </c>
      <c r="E3" s="35" t="s">
        <v>501</v>
      </c>
      <c r="F3" s="36">
        <v>115.355866</v>
      </c>
      <c r="G3" s="35"/>
      <c r="H3" s="35">
        <v>41.858982</v>
      </c>
      <c r="I3" s="35"/>
      <c r="J3" s="7">
        <v>100</v>
      </c>
      <c r="K3" s="10" t="s">
        <v>502</v>
      </c>
      <c r="L3" s="12" t="s">
        <v>503</v>
      </c>
    </row>
    <row r="4" ht="94.5" spans="1:13">
      <c r="A4">
        <v>2</v>
      </c>
      <c r="B4" s="3" t="s">
        <v>498</v>
      </c>
      <c r="C4" t="s">
        <v>504</v>
      </c>
      <c r="D4" t="s">
        <v>505</v>
      </c>
      <c r="E4" s="4" t="s">
        <v>506</v>
      </c>
      <c r="F4">
        <v>116.297348</v>
      </c>
      <c r="H4">
        <v>42.306103</v>
      </c>
      <c r="J4">
        <v>377</v>
      </c>
      <c r="L4" s="12" t="s">
        <v>507</v>
      </c>
      <c r="M4" t="s">
        <v>508</v>
      </c>
    </row>
  </sheetData>
  <mergeCells count="1">
    <mergeCell ref="B1:J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L5" sqref="L5"/>
    </sheetView>
  </sheetViews>
  <sheetFormatPr defaultColWidth="9" defaultRowHeight="13.5" outlineLevelRow="4"/>
  <cols>
    <col min="5" max="5" width="14.625" customWidth="1"/>
    <col min="11" max="11" width="40.125" customWidth="1"/>
    <col min="12" max="12" width="35.625" customWidth="1"/>
  </cols>
  <sheetData>
    <row r="1" spans="1:12">
      <c r="A1" s="12"/>
      <c r="B1" s="13" t="s">
        <v>0</v>
      </c>
      <c r="C1" s="13"/>
      <c r="D1" s="13"/>
      <c r="E1" s="13"/>
      <c r="F1" s="14"/>
      <c r="G1" s="13"/>
      <c r="H1" s="13"/>
      <c r="I1" s="13"/>
      <c r="J1" s="13"/>
      <c r="K1" s="10"/>
      <c r="L1" s="11"/>
    </row>
    <row r="2" ht="27" spans="1:12">
      <c r="A2" s="15" t="s">
        <v>1</v>
      </c>
      <c r="B2" s="1" t="s">
        <v>2</v>
      </c>
      <c r="C2" s="1" t="s">
        <v>3</v>
      </c>
      <c r="D2" s="1" t="s">
        <v>4</v>
      </c>
      <c r="E2" s="1" t="s">
        <v>5</v>
      </c>
      <c r="F2" s="2" t="s">
        <v>6</v>
      </c>
      <c r="G2" s="1" t="s">
        <v>7</v>
      </c>
      <c r="H2" s="1" t="s">
        <v>8</v>
      </c>
      <c r="I2" s="1" t="s">
        <v>9</v>
      </c>
      <c r="J2" s="1" t="s">
        <v>10</v>
      </c>
      <c r="K2" s="10" t="s">
        <v>11</v>
      </c>
      <c r="L2" s="11" t="s">
        <v>12</v>
      </c>
    </row>
    <row r="3" ht="94.5" spans="1:12">
      <c r="A3" s="11">
        <v>1</v>
      </c>
      <c r="B3" s="3" t="s">
        <v>509</v>
      </c>
      <c r="C3" s="3" t="s">
        <v>510</v>
      </c>
      <c r="D3" s="3" t="s">
        <v>511</v>
      </c>
      <c r="E3" s="3" t="s">
        <v>512</v>
      </c>
      <c r="F3" s="33">
        <v>113.949981</v>
      </c>
      <c r="G3" s="11"/>
      <c r="H3" s="34">
        <v>40.658802</v>
      </c>
      <c r="I3" s="11"/>
      <c r="J3" s="11">
        <v>150</v>
      </c>
      <c r="K3" s="10" t="s">
        <v>513</v>
      </c>
      <c r="L3" s="16" t="s">
        <v>514</v>
      </c>
    </row>
    <row r="4" ht="94.5" spans="2:12">
      <c r="B4" t="s">
        <v>509</v>
      </c>
      <c r="C4" s="3" t="s">
        <v>510</v>
      </c>
      <c r="D4" t="s">
        <v>515</v>
      </c>
      <c r="E4" s="4" t="s">
        <v>516</v>
      </c>
      <c r="F4">
        <v>113.797340405</v>
      </c>
      <c r="H4">
        <v>40.849180625</v>
      </c>
      <c r="J4">
        <v>175</v>
      </c>
      <c r="L4" s="16" t="s">
        <v>517</v>
      </c>
    </row>
    <row r="5" ht="94.5" spans="12:12">
      <c r="L5" s="16" t="s">
        <v>518</v>
      </c>
    </row>
  </sheetData>
  <mergeCells count="1">
    <mergeCell ref="B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呼和浩特</vt:lpstr>
      <vt:lpstr>包头</vt:lpstr>
      <vt:lpstr>乌海</vt:lpstr>
      <vt:lpstr>赤峰</vt:lpstr>
      <vt:lpstr>呼伦贝尔</vt:lpstr>
      <vt:lpstr>兴安盟</vt:lpstr>
      <vt:lpstr>通辽</vt:lpstr>
      <vt:lpstr>锡林郭勒盟</vt:lpstr>
      <vt:lpstr>乌兰察布</vt:lpstr>
      <vt:lpstr>鄂尔多斯</vt:lpstr>
      <vt:lpstr>巴彦淖尔</vt:lpstr>
      <vt:lpstr>阿拉善盟</vt:lpstr>
      <vt:lpstr>智能温室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0</cp:revision>
  <dcterms:created xsi:type="dcterms:W3CDTF">2024-03-06T00:35:25Z</dcterms:created>
  <dcterms:modified xsi:type="dcterms:W3CDTF">2024-03-06T00:36:06Z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CB27DD31252049EE8AD58096E4D191B2_12</vt:lpwstr>
  </property>
  <property fmtid="{D5CDD505-2E9C-101B-9397-08002B2CF9AE}" pid="3" name="KSOProductBuildVer">
    <vt:lpwstr>2052-12.1.0.16388</vt:lpwstr>
  </property>
</Properties>
</file>