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tabRatio="712" activeTab="3"/>
  </bookViews>
  <sheets>
    <sheet name="51年之后出生的、系统未暂停人员" sheetId="9" r:id="rId1"/>
    <sheet name="更改卡号" sheetId="2" r:id="rId2"/>
    <sheet name="卡里少钱" sheetId="4" r:id="rId3"/>
    <sheet name="暂停人员" sheetId="6" r:id="rId4"/>
  </sheets>
  <definedNames>
    <definedName name="_xlnm._FilterDatabase" localSheetId="0" hidden="1">'51年之后出生的、系统未暂停人员'!$A$3:$M$51</definedName>
  </definedNames>
  <calcPr calcId="144525"/>
</workbook>
</file>

<file path=xl/sharedStrings.xml><?xml version="1.0" encoding="utf-8"?>
<sst xmlns="http://schemas.openxmlformats.org/spreadsheetml/2006/main" count="533" uniqueCount="183">
  <si>
    <t>2月10日份待遇申请名单</t>
  </si>
  <si>
    <t xml:space="preserve">   所属乡镇：东明镇       （盖章）</t>
  </si>
  <si>
    <t>序号</t>
  </si>
  <si>
    <t>姓名</t>
  </si>
  <si>
    <t>身份证号</t>
  </si>
  <si>
    <t>社保卡号</t>
  </si>
  <si>
    <t>缴费档次</t>
  </si>
  <si>
    <t>缴费年限</t>
  </si>
  <si>
    <t>是否享受其他养老保险待遇</t>
  </si>
  <si>
    <t>是否做过生存认证</t>
  </si>
  <si>
    <t>是否健在</t>
  </si>
  <si>
    <t>村名</t>
  </si>
  <si>
    <t>是否申请待遇</t>
  </si>
  <si>
    <t>核定是否通过</t>
  </si>
  <si>
    <t>备注</t>
  </si>
  <si>
    <t>郭玉德</t>
  </si>
  <si>
    <t>6217370140500301239</t>
  </si>
  <si>
    <t>200</t>
  </si>
  <si>
    <t>否</t>
  </si>
  <si>
    <t>是</t>
  </si>
  <si>
    <t>代筒村委会</t>
  </si>
  <si>
    <t>有待遇领取通知书</t>
  </si>
  <si>
    <t>张宝仁</t>
  </si>
  <si>
    <t>6217370140500419411</t>
  </si>
  <si>
    <t>塔布朗村委会</t>
  </si>
  <si>
    <t>王淑芹</t>
  </si>
  <si>
    <t>6217370140500420914</t>
  </si>
  <si>
    <t>季云军</t>
  </si>
  <si>
    <t>6217370140500416193</t>
  </si>
  <si>
    <t>闫素芝</t>
  </si>
  <si>
    <t>15232619630101410X</t>
  </si>
  <si>
    <t>6217370140502550288</t>
  </si>
  <si>
    <t>姜海龙</t>
  </si>
  <si>
    <t>6217370140501594824</t>
  </si>
  <si>
    <t>小吉尔仁达朗村委会</t>
  </si>
  <si>
    <t>张淑贤</t>
  </si>
  <si>
    <t>6217370140500306337</t>
  </si>
  <si>
    <t>达木嘎筒村委会</t>
  </si>
  <si>
    <t>吉国英</t>
  </si>
  <si>
    <t>6217370140500297312</t>
  </si>
  <si>
    <t>宋金</t>
  </si>
  <si>
    <t>6217370140502834732</t>
  </si>
  <si>
    <t>大吉尔仁达朗村委会</t>
  </si>
  <si>
    <t>魏艳华</t>
  </si>
  <si>
    <t>6217370140502550296</t>
  </si>
  <si>
    <t>干苏村委会</t>
  </si>
  <si>
    <t>冯万永</t>
  </si>
  <si>
    <t>6217370140504195926</t>
  </si>
  <si>
    <t>英图村委会</t>
  </si>
  <si>
    <t>刘青</t>
  </si>
  <si>
    <t>15232619630105227X</t>
  </si>
  <si>
    <t>6217370140501762538</t>
  </si>
  <si>
    <t>东明村委会</t>
  </si>
  <si>
    <t>高淑华</t>
  </si>
  <si>
    <t>6217370140501594725</t>
  </si>
  <si>
    <t>邵志新</t>
  </si>
  <si>
    <t>6217370140500276431</t>
  </si>
  <si>
    <t>朱翠华</t>
  </si>
  <si>
    <t>6217370140502550304</t>
  </si>
  <si>
    <t>东塔村委会</t>
  </si>
  <si>
    <t>席会</t>
  </si>
  <si>
    <t>6217370140503273997</t>
  </si>
  <si>
    <t>刘艳生</t>
  </si>
  <si>
    <t>15232619630107409X</t>
  </si>
  <si>
    <t>6217370140500431531</t>
  </si>
  <si>
    <t>嘎查甸子村委会</t>
  </si>
  <si>
    <t>孙俊合</t>
  </si>
  <si>
    <t>6217370140500285473</t>
  </si>
  <si>
    <t>魏淑芹</t>
  </si>
  <si>
    <t>6217370140503470387</t>
  </si>
  <si>
    <t>孙玉生</t>
  </si>
  <si>
    <t>6217370140502834740</t>
  </si>
  <si>
    <t>田玉芬</t>
  </si>
  <si>
    <t>6217370140501598288</t>
  </si>
  <si>
    <t>何显发</t>
  </si>
  <si>
    <t>6217370140502473978</t>
  </si>
  <si>
    <t>何英春</t>
  </si>
  <si>
    <t>6217370140500420047</t>
  </si>
  <si>
    <t>李玉霞</t>
  </si>
  <si>
    <t>6217370140501775563</t>
  </si>
  <si>
    <t>张悦凤</t>
  </si>
  <si>
    <t>6217370140503311391</t>
  </si>
  <si>
    <t>雷胜军</t>
  </si>
  <si>
    <t>6217370140501784573</t>
  </si>
  <si>
    <t>刘文英</t>
  </si>
  <si>
    <t>6217370140503282071</t>
  </si>
  <si>
    <t>葛万军</t>
  </si>
  <si>
    <t>15232619630115409X</t>
  </si>
  <si>
    <t>6217370140502473994</t>
  </si>
  <si>
    <t>马云停</t>
  </si>
  <si>
    <t>6217370140500310842</t>
  </si>
  <si>
    <t>王秀花</t>
  </si>
  <si>
    <t>6217370140501777882</t>
  </si>
  <si>
    <t>于凤华</t>
  </si>
  <si>
    <t>15232619630117228X</t>
  </si>
  <si>
    <t>6217370140502550338</t>
  </si>
  <si>
    <t>永胜村委会</t>
  </si>
  <si>
    <t>王树梅</t>
  </si>
  <si>
    <t>6217370140501774038</t>
  </si>
  <si>
    <t>陈桂琢</t>
  </si>
  <si>
    <t>6217370140501779326</t>
  </si>
  <si>
    <t>太吉村委会</t>
  </si>
  <si>
    <t>何青花</t>
  </si>
  <si>
    <t>6217370140501791560</t>
  </si>
  <si>
    <t>双合兴村委会</t>
  </si>
  <si>
    <t>周显国</t>
  </si>
  <si>
    <t>6217370140501776132</t>
  </si>
  <si>
    <t>尹淑苹</t>
  </si>
  <si>
    <t>15232619630119282X</t>
  </si>
  <si>
    <t>6217370140501795629</t>
  </si>
  <si>
    <t>哈如拉甸子村委会</t>
  </si>
  <si>
    <t>左凤芝</t>
  </si>
  <si>
    <t>6217370140502550346</t>
  </si>
  <si>
    <t>于洪青</t>
  </si>
  <si>
    <t>6217370140501779532</t>
  </si>
  <si>
    <t>王彩荣</t>
  </si>
  <si>
    <t>6217370140501785018</t>
  </si>
  <si>
    <t>田广玉</t>
  </si>
  <si>
    <t>6217370140502474018</t>
  </si>
  <si>
    <t>梁玉芝</t>
  </si>
  <si>
    <t>6217370140500286448</t>
  </si>
  <si>
    <t>邵淑云</t>
  </si>
  <si>
    <t>6217370140501780530</t>
  </si>
  <si>
    <t>东塔日牙图村委会</t>
  </si>
  <si>
    <t>闫树兰</t>
  </si>
  <si>
    <t>152326196209142280</t>
  </si>
  <si>
    <t>6217370140502549983</t>
  </si>
  <si>
    <t>东升村委会</t>
  </si>
  <si>
    <t>徐凤江</t>
  </si>
  <si>
    <t>152326196207232274</t>
  </si>
  <si>
    <t>6217370140500293378</t>
  </si>
  <si>
    <t>李秀荣</t>
  </si>
  <si>
    <t>152326196211252307</t>
  </si>
  <si>
    <t>6217370140501762454</t>
  </si>
  <si>
    <t>康桂兰</t>
  </si>
  <si>
    <t>152326196202022585</t>
  </si>
  <si>
    <t>6217370140500312418</t>
  </si>
  <si>
    <t>赵树学</t>
  </si>
  <si>
    <t>152326196209272296</t>
  </si>
  <si>
    <t>6217370140504401787</t>
  </si>
  <si>
    <t>宝图古斯</t>
  </si>
  <si>
    <t>152326196209074070</t>
  </si>
  <si>
    <t>6217370140502473507</t>
  </si>
  <si>
    <t>东哈日牙图村</t>
  </si>
  <si>
    <t>2月10日月份待遇申请名单</t>
  </si>
  <si>
    <t>所属乡镇：     东明镇 （盖章）</t>
  </si>
  <si>
    <t>孙淑兰</t>
  </si>
  <si>
    <t>152326196209164105</t>
  </si>
  <si>
    <t>6217370140500418710</t>
  </si>
  <si>
    <t>卡系统无信息</t>
  </si>
  <si>
    <t>徐颜春</t>
  </si>
  <si>
    <t>152326196209264077</t>
  </si>
  <si>
    <t>6217370140502473572</t>
  </si>
  <si>
    <t>阿都乌苏村</t>
  </si>
  <si>
    <t>马宝力根苏勒</t>
  </si>
  <si>
    <t>152326196209234089</t>
  </si>
  <si>
    <t>6217370140504432337</t>
  </si>
  <si>
    <t>社保所负责人签字：</t>
  </si>
  <si>
    <t>经办人签字：</t>
  </si>
  <si>
    <t>注：1没有社保卡的不要申请</t>
  </si>
  <si>
    <t xml:space="preserve">    2此表人员需要下个月放到系统未暂停人员表里重新做待遇申请</t>
  </si>
  <si>
    <t>2月10日份需要补发工资名单</t>
  </si>
  <si>
    <t>所属乡镇： 东明镇 （盖章）</t>
  </si>
  <si>
    <t>少哪年哪月到哪年那月的钱</t>
  </si>
  <si>
    <t>金额</t>
  </si>
  <si>
    <t>永胜村</t>
  </si>
  <si>
    <t>王芝</t>
  </si>
  <si>
    <t>152326196209082281</t>
  </si>
  <si>
    <t>6217370140504401803</t>
  </si>
  <si>
    <t>2022.10至2022.12</t>
  </si>
  <si>
    <t>小太吉白村</t>
  </si>
  <si>
    <t>席吉木苏</t>
  </si>
  <si>
    <t>152326196209112823</t>
  </si>
  <si>
    <t>6217370140504432287</t>
  </si>
  <si>
    <t>2022.10至2023.01</t>
  </si>
  <si>
    <t>孟和浩来村</t>
  </si>
  <si>
    <t>宝那顺白音</t>
  </si>
  <si>
    <t>152326196209152817</t>
  </si>
  <si>
    <t>6217370140502473515</t>
  </si>
  <si>
    <t>干苏村</t>
  </si>
  <si>
    <t>曹桂霞</t>
  </si>
  <si>
    <t>152326194307252281</t>
  </si>
  <si>
    <t>6217370140500939103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</si>
</sst>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name val="宋体"/>
      <charset val="134"/>
    </font>
    <font>
      <b/>
      <sz val="24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4"/>
      <color theme="1"/>
      <name val="宋体"/>
      <charset val="134"/>
    </font>
    <font>
      <b/>
      <sz val="10"/>
      <color theme="1"/>
      <name val="宋体"/>
      <charset val="134"/>
    </font>
    <font>
      <b/>
      <sz val="11"/>
      <color theme="1"/>
      <name val="宋体"/>
      <charset val="134"/>
    </font>
    <font>
      <sz val="11"/>
      <name val="楷体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/>
    <xf numFmtId="0" fontId="0" fillId="9" borderId="8" applyNumberFormat="0" applyFon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1" fillId="13" borderId="11" applyNumberFormat="0" applyAlignment="0" applyProtection="0">
      <alignment vertical="center"/>
    </xf>
    <xf numFmtId="0" fontId="32" fillId="13" borderId="7" applyNumberFormat="0" applyAlignment="0" applyProtection="0">
      <alignment vertical="center"/>
    </xf>
    <xf numFmtId="0" fontId="33" fillId="14" borderId="12" applyNumberForma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2" fillId="2" borderId="0" xfId="0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49" fontId="2" fillId="2" borderId="0" xfId="0" applyNumberFormat="1" applyFont="1" applyFill="1" applyAlignment="1">
      <alignment horizontal="left" vertical="center"/>
    </xf>
    <xf numFmtId="49" fontId="1" fillId="2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Border="1">
      <alignment vertical="center"/>
    </xf>
    <xf numFmtId="49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5" fillId="2" borderId="1" xfId="5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49" fontId="0" fillId="0" borderId="1" xfId="0" applyNumberFormat="1" applyBorder="1" applyAlignment="1">
      <alignment vertical="center" wrapText="1"/>
    </xf>
    <xf numFmtId="49" fontId="1" fillId="2" borderId="1" xfId="0" applyNumberFormat="1" applyFont="1" applyFill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right" vertical="center" wrapText="1"/>
    </xf>
    <xf numFmtId="0" fontId="9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top"/>
    </xf>
    <xf numFmtId="49" fontId="1" fillId="2" borderId="0" xfId="0" applyNumberFormat="1" applyFont="1" applyFill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49" fontId="7" fillId="2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49" fontId="11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49" fontId="14" fillId="2" borderId="0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16" fillId="2" borderId="1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49" fontId="17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49" fontId="10" fillId="2" borderId="1" xfId="0" applyNumberFormat="1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18" fillId="2" borderId="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49" fontId="16" fillId="2" borderId="4" xfId="0" applyNumberFormat="1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/>
    </xf>
    <xf numFmtId="0" fontId="0" fillId="2" borderId="1" xfId="0" applyFont="1" applyFill="1" applyBorder="1" applyAlignment="1" quotePrefix="1">
      <alignment horizontal="center" vertical="center"/>
    </xf>
    <xf numFmtId="0" fontId="0" fillId="0" borderId="1" xfId="0" applyBorder="1" quotePrefix="1">
      <alignment vertical="center"/>
    </xf>
    <xf numFmtId="0" fontId="5" fillId="2" borderId="1" xfId="0" applyFont="1" applyFill="1" applyBorder="1" applyAlignment="1" quotePrefix="1">
      <alignment horizontal="left" vertical="center"/>
    </xf>
    <xf numFmtId="0" fontId="0" fillId="0" borderId="1" xfId="0" applyBorder="1" applyAlignment="1" quotePrefix="1">
      <alignment horizontal="left" vertical="center"/>
    </xf>
    <xf numFmtId="0" fontId="1" fillId="2" borderId="1" xfId="0" applyFont="1" applyFill="1" applyBorder="1" applyAlignment="1" quotePrefix="1">
      <alignment horizontal="center" vertical="center"/>
    </xf>
    <xf numFmtId="0" fontId="1" fillId="2" borderId="1" xfId="0" applyFont="1" applyFill="1" applyBorder="1" applyAlignment="1" quotePrefix="1">
      <alignment vertical="center"/>
    </xf>
    <xf numFmtId="0" fontId="0" fillId="0" borderId="1" xfId="0" applyFont="1" applyBorder="1" applyAlignment="1" quotePrefix="1">
      <alignment horizontal="left" vertical="center"/>
    </xf>
    <xf numFmtId="0" fontId="0" fillId="0" borderId="0" xfId="0" applyAlignment="1" quotePrefix="1">
      <alignment horizontal="left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5" xfId="54"/>
  </cellStyles>
  <tableStyles count="0" defaultTableStyle="TableStyleMedium9" defaultPivotStyle="PivotStyleLight16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2"/>
  <sheetViews>
    <sheetView workbookViewId="0">
      <selection activeCell="H2" sqref="H2"/>
    </sheetView>
  </sheetViews>
  <sheetFormatPr defaultColWidth="9" defaultRowHeight="13.5"/>
  <cols>
    <col min="1" max="1" width="3.5" customWidth="1"/>
    <col min="2" max="2" width="9.125" customWidth="1"/>
    <col min="3" max="3" width="19.375" customWidth="1"/>
    <col min="4" max="4" width="21.5" customWidth="1"/>
    <col min="5" max="5" width="4.5" customWidth="1"/>
    <col min="6" max="6" width="4.375" customWidth="1"/>
    <col min="7" max="7" width="7.875" customWidth="1"/>
    <col min="8" max="8" width="5" customWidth="1"/>
    <col min="9" max="9" width="4.375" customWidth="1"/>
    <col min="10" max="10" width="17.25" customWidth="1"/>
    <col min="11" max="11" width="5" customWidth="1"/>
    <col min="12" max="12" width="6.5" customWidth="1"/>
    <col min="13" max="13" width="18" customWidth="1"/>
  </cols>
  <sheetData>
    <row r="1" s="64" customFormat="1" ht="27" customHeight="1" spans="1:13">
      <c r="A1" s="68" t="s">
        <v>0</v>
      </c>
      <c r="B1" s="69"/>
      <c r="C1" s="70"/>
      <c r="D1" s="71"/>
      <c r="E1" s="72"/>
      <c r="F1" s="72"/>
      <c r="G1" s="72"/>
      <c r="H1" s="72"/>
      <c r="I1" s="72"/>
      <c r="J1" s="72"/>
      <c r="K1" s="70"/>
      <c r="L1" s="70"/>
      <c r="M1" s="72"/>
    </row>
    <row r="2" s="65" customFormat="1" ht="30" customHeight="1" spans="1:11">
      <c r="A2" s="73" t="s">
        <v>1</v>
      </c>
      <c r="B2" s="74"/>
      <c r="C2" s="74"/>
      <c r="D2" s="74"/>
      <c r="K2" s="95"/>
    </row>
    <row r="3" s="65" customFormat="1" ht="48" spans="1:13">
      <c r="A3" s="75" t="s">
        <v>2</v>
      </c>
      <c r="B3" s="76" t="s">
        <v>3</v>
      </c>
      <c r="C3" s="77" t="s">
        <v>4</v>
      </c>
      <c r="D3" s="78" t="s">
        <v>5</v>
      </c>
      <c r="E3" s="79" t="s">
        <v>6</v>
      </c>
      <c r="F3" s="79" t="s">
        <v>7</v>
      </c>
      <c r="G3" s="79" t="s">
        <v>8</v>
      </c>
      <c r="H3" s="79" t="s">
        <v>9</v>
      </c>
      <c r="I3" s="79" t="s">
        <v>10</v>
      </c>
      <c r="J3" s="96" t="s">
        <v>11</v>
      </c>
      <c r="K3" s="97" t="s">
        <v>12</v>
      </c>
      <c r="L3" s="79" t="s">
        <v>13</v>
      </c>
      <c r="M3" s="98" t="s">
        <v>14</v>
      </c>
    </row>
    <row r="4" s="65" customFormat="1" ht="16" customHeight="1" spans="1:13">
      <c r="A4" s="53">
        <v>1</v>
      </c>
      <c r="B4" s="53" t="s">
        <v>15</v>
      </c>
      <c r="C4" s="80" t="str">
        <f>"152326196301012278"</f>
        <v>152326196301012278</v>
      </c>
      <c r="D4" s="105" t="s">
        <v>16</v>
      </c>
      <c r="E4" s="80" t="s">
        <v>17</v>
      </c>
      <c r="F4" s="53">
        <v>12</v>
      </c>
      <c r="G4" s="53" t="s">
        <v>18</v>
      </c>
      <c r="H4" s="53" t="s">
        <v>19</v>
      </c>
      <c r="I4" s="53" t="s">
        <v>19</v>
      </c>
      <c r="J4" s="99" t="s">
        <v>20</v>
      </c>
      <c r="K4" s="53" t="s">
        <v>19</v>
      </c>
      <c r="L4" s="53"/>
      <c r="M4" s="100" t="s">
        <v>21</v>
      </c>
    </row>
    <row r="5" s="66" customFormat="1" ht="16" customHeight="1" spans="1:13">
      <c r="A5" s="58">
        <v>2</v>
      </c>
      <c r="B5" s="58" t="s">
        <v>22</v>
      </c>
      <c r="C5" s="81" t="str">
        <f>"152326196301014070"</f>
        <v>152326196301014070</v>
      </c>
      <c r="D5" s="106" t="s">
        <v>23</v>
      </c>
      <c r="E5" s="81" t="s">
        <v>17</v>
      </c>
      <c r="F5" s="58">
        <v>12</v>
      </c>
      <c r="G5" s="58" t="s">
        <v>18</v>
      </c>
      <c r="H5" s="58" t="s">
        <v>19</v>
      </c>
      <c r="I5" s="58" t="s">
        <v>19</v>
      </c>
      <c r="J5" s="101" t="s">
        <v>24</v>
      </c>
      <c r="K5" s="58" t="s">
        <v>19</v>
      </c>
      <c r="L5" s="58"/>
      <c r="M5" s="100" t="s">
        <v>21</v>
      </c>
    </row>
    <row r="6" s="65" customFormat="1" ht="16" customHeight="1" spans="1:13">
      <c r="A6" s="53">
        <v>3</v>
      </c>
      <c r="B6" s="53" t="s">
        <v>25</v>
      </c>
      <c r="C6" s="80" t="str">
        <f>"152326196301014089"</f>
        <v>152326196301014089</v>
      </c>
      <c r="D6" s="105" t="s">
        <v>26</v>
      </c>
      <c r="E6" s="81" t="s">
        <v>17</v>
      </c>
      <c r="F6" s="58">
        <v>12</v>
      </c>
      <c r="G6" s="58" t="s">
        <v>18</v>
      </c>
      <c r="H6" s="53" t="s">
        <v>19</v>
      </c>
      <c r="I6" s="53" t="s">
        <v>19</v>
      </c>
      <c r="J6" s="53" t="s">
        <v>24</v>
      </c>
      <c r="K6" s="53" t="s">
        <v>19</v>
      </c>
      <c r="L6" s="53"/>
      <c r="M6" s="100" t="s">
        <v>21</v>
      </c>
    </row>
    <row r="7" s="65" customFormat="1" ht="16" customHeight="1" spans="1:13">
      <c r="A7" s="58">
        <v>4</v>
      </c>
      <c r="B7" s="53" t="s">
        <v>27</v>
      </c>
      <c r="C7" s="80" t="str">
        <f>"152326196301014097"</f>
        <v>152326196301014097</v>
      </c>
      <c r="D7" s="105" t="s">
        <v>28</v>
      </c>
      <c r="E7" s="80" t="s">
        <v>17</v>
      </c>
      <c r="F7" s="53">
        <v>12</v>
      </c>
      <c r="G7" s="53" t="s">
        <v>18</v>
      </c>
      <c r="H7" s="53" t="s">
        <v>19</v>
      </c>
      <c r="I7" s="53" t="s">
        <v>19</v>
      </c>
      <c r="J7" s="53" t="s">
        <v>24</v>
      </c>
      <c r="K7" s="53" t="s">
        <v>19</v>
      </c>
      <c r="L7" s="53"/>
      <c r="M7" s="100" t="s">
        <v>21</v>
      </c>
    </row>
    <row r="8" s="65" customFormat="1" ht="16" customHeight="1" spans="1:13">
      <c r="A8" s="53">
        <v>5</v>
      </c>
      <c r="B8" s="53" t="s">
        <v>29</v>
      </c>
      <c r="C8" s="80" t="s">
        <v>30</v>
      </c>
      <c r="D8" s="105" t="s">
        <v>31</v>
      </c>
      <c r="E8" s="81" t="s">
        <v>17</v>
      </c>
      <c r="F8" s="58">
        <v>12</v>
      </c>
      <c r="G8" s="58" t="s">
        <v>18</v>
      </c>
      <c r="H8" s="53" t="s">
        <v>19</v>
      </c>
      <c r="I8" s="53" t="s">
        <v>19</v>
      </c>
      <c r="J8" s="53" t="s">
        <v>24</v>
      </c>
      <c r="K8" s="53" t="s">
        <v>19</v>
      </c>
      <c r="L8" s="53"/>
      <c r="M8" s="100" t="s">
        <v>21</v>
      </c>
    </row>
    <row r="9" s="65" customFormat="1" ht="16" customHeight="1" spans="1:13">
      <c r="A9" s="58">
        <v>6</v>
      </c>
      <c r="B9" s="53" t="s">
        <v>32</v>
      </c>
      <c r="C9" s="80" t="str">
        <f>"152326196301014118"</f>
        <v>152326196301014118</v>
      </c>
      <c r="D9" s="105" t="s">
        <v>33</v>
      </c>
      <c r="E9" s="80" t="s">
        <v>17</v>
      </c>
      <c r="F9" s="53">
        <v>12</v>
      </c>
      <c r="G9" s="53" t="s">
        <v>18</v>
      </c>
      <c r="H9" s="53" t="s">
        <v>19</v>
      </c>
      <c r="I9" s="53" t="s">
        <v>19</v>
      </c>
      <c r="J9" s="53" t="s">
        <v>34</v>
      </c>
      <c r="K9" s="53" t="s">
        <v>19</v>
      </c>
      <c r="L9" s="53"/>
      <c r="M9" s="100" t="s">
        <v>21</v>
      </c>
    </row>
    <row r="10" s="65" customFormat="1" ht="16" customHeight="1" spans="1:13">
      <c r="A10" s="53">
        <v>7</v>
      </c>
      <c r="B10" s="53" t="s">
        <v>35</v>
      </c>
      <c r="C10" s="80" t="str">
        <f>"152326196301022281"</f>
        <v>152326196301022281</v>
      </c>
      <c r="D10" s="105" t="s">
        <v>36</v>
      </c>
      <c r="E10" s="80" t="s">
        <v>17</v>
      </c>
      <c r="F10" s="53">
        <v>12</v>
      </c>
      <c r="G10" s="53" t="s">
        <v>18</v>
      </c>
      <c r="H10" s="53" t="s">
        <v>19</v>
      </c>
      <c r="I10" s="53" t="s">
        <v>19</v>
      </c>
      <c r="J10" s="53" t="s">
        <v>37</v>
      </c>
      <c r="K10" s="53" t="s">
        <v>19</v>
      </c>
      <c r="L10" s="53"/>
      <c r="M10" s="100" t="s">
        <v>21</v>
      </c>
    </row>
    <row r="11" s="65" customFormat="1" ht="16" customHeight="1" spans="1:13">
      <c r="A11" s="58">
        <v>8</v>
      </c>
      <c r="B11" s="53" t="s">
        <v>38</v>
      </c>
      <c r="C11" s="80" t="str">
        <f>"152326196301022302"</f>
        <v>152326196301022302</v>
      </c>
      <c r="D11" s="105" t="s">
        <v>39</v>
      </c>
      <c r="E11" s="81" t="s">
        <v>17</v>
      </c>
      <c r="F11" s="58">
        <v>12</v>
      </c>
      <c r="G11" s="58" t="s">
        <v>18</v>
      </c>
      <c r="H11" s="53" t="s">
        <v>19</v>
      </c>
      <c r="I11" s="53" t="s">
        <v>19</v>
      </c>
      <c r="J11" s="53" t="s">
        <v>20</v>
      </c>
      <c r="K11" s="53" t="s">
        <v>19</v>
      </c>
      <c r="L11" s="53"/>
      <c r="M11" s="100" t="s">
        <v>21</v>
      </c>
    </row>
    <row r="12" s="65" customFormat="1" ht="16" customHeight="1" spans="1:13">
      <c r="A12" s="53">
        <v>9</v>
      </c>
      <c r="B12" s="53" t="s">
        <v>40</v>
      </c>
      <c r="C12" s="80" t="str">
        <f>"152326196301024076"</f>
        <v>152326196301024076</v>
      </c>
      <c r="D12" s="105" t="s">
        <v>41</v>
      </c>
      <c r="E12" s="81" t="s">
        <v>17</v>
      </c>
      <c r="F12" s="58">
        <v>12</v>
      </c>
      <c r="G12" s="58" t="s">
        <v>18</v>
      </c>
      <c r="H12" s="53" t="s">
        <v>19</v>
      </c>
      <c r="I12" s="53" t="s">
        <v>19</v>
      </c>
      <c r="J12" s="53" t="s">
        <v>42</v>
      </c>
      <c r="K12" s="53" t="s">
        <v>19</v>
      </c>
      <c r="L12" s="53"/>
      <c r="M12" s="100" t="s">
        <v>21</v>
      </c>
    </row>
    <row r="13" s="65" customFormat="1" ht="16" customHeight="1" spans="1:13">
      <c r="A13" s="58">
        <v>10</v>
      </c>
      <c r="B13" s="53" t="s">
        <v>43</v>
      </c>
      <c r="C13" s="80" t="str">
        <f>"152326196301032287"</f>
        <v>152326196301032287</v>
      </c>
      <c r="D13" s="105" t="s">
        <v>44</v>
      </c>
      <c r="E13" s="80" t="s">
        <v>17</v>
      </c>
      <c r="F13" s="53">
        <v>12</v>
      </c>
      <c r="G13" s="53" t="s">
        <v>18</v>
      </c>
      <c r="H13" s="53" t="s">
        <v>19</v>
      </c>
      <c r="I13" s="53" t="s">
        <v>19</v>
      </c>
      <c r="J13" s="53" t="s">
        <v>45</v>
      </c>
      <c r="K13" s="53" t="s">
        <v>19</v>
      </c>
      <c r="L13" s="53"/>
      <c r="M13" s="100" t="s">
        <v>21</v>
      </c>
    </row>
    <row r="14" s="65" customFormat="1" ht="16" customHeight="1" spans="1:13">
      <c r="A14" s="53">
        <v>11</v>
      </c>
      <c r="B14" s="58" t="s">
        <v>46</v>
      </c>
      <c r="C14" s="81" t="str">
        <f>"152326196301042573"</f>
        <v>152326196301042573</v>
      </c>
      <c r="D14" s="106" t="s">
        <v>47</v>
      </c>
      <c r="E14" s="81" t="s">
        <v>17</v>
      </c>
      <c r="F14" s="58">
        <v>12</v>
      </c>
      <c r="G14" s="58" t="s">
        <v>18</v>
      </c>
      <c r="H14" s="53" t="s">
        <v>19</v>
      </c>
      <c r="I14" s="53" t="s">
        <v>19</v>
      </c>
      <c r="J14" s="58" t="s">
        <v>48</v>
      </c>
      <c r="K14" s="53" t="s">
        <v>19</v>
      </c>
      <c r="L14" s="53"/>
      <c r="M14" s="100" t="s">
        <v>21</v>
      </c>
    </row>
    <row r="15" s="65" customFormat="1" ht="16" customHeight="1" spans="1:13">
      <c r="A15" s="58">
        <v>12</v>
      </c>
      <c r="B15" s="53" t="s">
        <v>49</v>
      </c>
      <c r="C15" s="80" t="s">
        <v>50</v>
      </c>
      <c r="D15" s="105" t="s">
        <v>51</v>
      </c>
      <c r="E15" s="81" t="s">
        <v>17</v>
      </c>
      <c r="F15" s="58">
        <v>12</v>
      </c>
      <c r="G15" s="58" t="s">
        <v>18</v>
      </c>
      <c r="H15" s="53" t="s">
        <v>19</v>
      </c>
      <c r="I15" s="53" t="s">
        <v>19</v>
      </c>
      <c r="J15" s="53" t="s">
        <v>52</v>
      </c>
      <c r="K15" s="53" t="s">
        <v>19</v>
      </c>
      <c r="L15" s="53"/>
      <c r="M15" s="100" t="s">
        <v>21</v>
      </c>
    </row>
    <row r="16" s="65" customFormat="1" ht="16" customHeight="1" spans="1:13">
      <c r="A16" s="53">
        <v>13</v>
      </c>
      <c r="B16" s="53" t="s">
        <v>53</v>
      </c>
      <c r="C16" s="80" t="str">
        <f>"152326196301054080"</f>
        <v>152326196301054080</v>
      </c>
      <c r="D16" s="105" t="s">
        <v>54</v>
      </c>
      <c r="E16" s="80" t="s">
        <v>17</v>
      </c>
      <c r="F16" s="53">
        <v>12</v>
      </c>
      <c r="G16" s="53" t="s">
        <v>18</v>
      </c>
      <c r="H16" s="53" t="s">
        <v>19</v>
      </c>
      <c r="I16" s="53" t="s">
        <v>19</v>
      </c>
      <c r="J16" s="53" t="s">
        <v>34</v>
      </c>
      <c r="K16" s="53" t="s">
        <v>19</v>
      </c>
      <c r="L16" s="53"/>
      <c r="M16" s="100" t="s">
        <v>21</v>
      </c>
    </row>
    <row r="17" s="65" customFormat="1" ht="16" customHeight="1" spans="1:13">
      <c r="A17" s="58">
        <v>14</v>
      </c>
      <c r="B17" s="53" t="s">
        <v>55</v>
      </c>
      <c r="C17" s="80" t="str">
        <f>"152326196301062275"</f>
        <v>152326196301062275</v>
      </c>
      <c r="D17" s="105" t="s">
        <v>56</v>
      </c>
      <c r="E17" s="81" t="s">
        <v>17</v>
      </c>
      <c r="F17" s="58">
        <v>12</v>
      </c>
      <c r="G17" s="58" t="s">
        <v>18</v>
      </c>
      <c r="H17" s="53" t="s">
        <v>19</v>
      </c>
      <c r="I17" s="53" t="s">
        <v>19</v>
      </c>
      <c r="J17" s="53" t="s">
        <v>52</v>
      </c>
      <c r="K17" s="53" t="s">
        <v>19</v>
      </c>
      <c r="L17" s="53"/>
      <c r="M17" s="100" t="s">
        <v>21</v>
      </c>
    </row>
    <row r="18" s="65" customFormat="1" ht="16" customHeight="1" spans="1:13">
      <c r="A18" s="53">
        <v>15</v>
      </c>
      <c r="B18" s="53" t="s">
        <v>57</v>
      </c>
      <c r="C18" s="80" t="str">
        <f>"152326196301062304"</f>
        <v>152326196301062304</v>
      </c>
      <c r="D18" s="105" t="s">
        <v>58</v>
      </c>
      <c r="E18" s="80" t="s">
        <v>17</v>
      </c>
      <c r="F18" s="53">
        <v>12</v>
      </c>
      <c r="G18" s="53" t="s">
        <v>18</v>
      </c>
      <c r="H18" s="53" t="s">
        <v>19</v>
      </c>
      <c r="I18" s="53" t="s">
        <v>19</v>
      </c>
      <c r="J18" s="53" t="s">
        <v>59</v>
      </c>
      <c r="K18" s="53" t="s">
        <v>19</v>
      </c>
      <c r="L18" s="53"/>
      <c r="M18" s="100" t="s">
        <v>21</v>
      </c>
    </row>
    <row r="19" s="65" customFormat="1" ht="16" customHeight="1" spans="1:13">
      <c r="A19" s="58">
        <v>16</v>
      </c>
      <c r="B19" s="53" t="s">
        <v>60</v>
      </c>
      <c r="C19" s="80" t="str">
        <f>"152326196301072270"</f>
        <v>152326196301072270</v>
      </c>
      <c r="D19" s="105" t="s">
        <v>61</v>
      </c>
      <c r="E19" s="81" t="s">
        <v>17</v>
      </c>
      <c r="F19" s="58">
        <v>12</v>
      </c>
      <c r="G19" s="58" t="s">
        <v>18</v>
      </c>
      <c r="H19" s="53" t="s">
        <v>19</v>
      </c>
      <c r="I19" s="53" t="s">
        <v>19</v>
      </c>
      <c r="J19" s="53" t="s">
        <v>20</v>
      </c>
      <c r="K19" s="53" t="s">
        <v>19</v>
      </c>
      <c r="L19" s="53"/>
      <c r="M19" s="100" t="s">
        <v>21</v>
      </c>
    </row>
    <row r="20" s="65" customFormat="1" ht="16" customHeight="1" spans="1:13">
      <c r="A20" s="53">
        <v>17</v>
      </c>
      <c r="B20" s="53" t="s">
        <v>62</v>
      </c>
      <c r="C20" s="80" t="s">
        <v>63</v>
      </c>
      <c r="D20" s="105" t="s">
        <v>64</v>
      </c>
      <c r="E20" s="81" t="s">
        <v>17</v>
      </c>
      <c r="F20" s="58">
        <v>12</v>
      </c>
      <c r="G20" s="58" t="s">
        <v>18</v>
      </c>
      <c r="H20" s="53" t="s">
        <v>19</v>
      </c>
      <c r="I20" s="53" t="s">
        <v>19</v>
      </c>
      <c r="J20" s="53" t="s">
        <v>65</v>
      </c>
      <c r="K20" s="53" t="s">
        <v>19</v>
      </c>
      <c r="L20" s="53"/>
      <c r="M20" s="100" t="s">
        <v>21</v>
      </c>
    </row>
    <row r="21" s="65" customFormat="1" ht="16" customHeight="1" spans="1:13">
      <c r="A21" s="58">
        <v>18</v>
      </c>
      <c r="B21" s="53" t="s">
        <v>66</v>
      </c>
      <c r="C21" s="80" t="str">
        <f>"152326196301102273"</f>
        <v>152326196301102273</v>
      </c>
      <c r="D21" s="105" t="s">
        <v>67</v>
      </c>
      <c r="E21" s="81" t="s">
        <v>17</v>
      </c>
      <c r="F21" s="58">
        <v>12</v>
      </c>
      <c r="G21" s="58" t="s">
        <v>18</v>
      </c>
      <c r="H21" s="53" t="s">
        <v>19</v>
      </c>
      <c r="I21" s="53" t="s">
        <v>19</v>
      </c>
      <c r="J21" s="53" t="s">
        <v>45</v>
      </c>
      <c r="K21" s="53" t="s">
        <v>19</v>
      </c>
      <c r="L21" s="53"/>
      <c r="M21" s="100" t="s">
        <v>21</v>
      </c>
    </row>
    <row r="22" s="65" customFormat="1" ht="16" customHeight="1" spans="1:13">
      <c r="A22" s="53">
        <v>19</v>
      </c>
      <c r="B22" s="53" t="s">
        <v>68</v>
      </c>
      <c r="C22" s="80" t="str">
        <f>"152326196301102302"</f>
        <v>152326196301102302</v>
      </c>
      <c r="D22" s="105" t="s">
        <v>69</v>
      </c>
      <c r="E22" s="80" t="s">
        <v>17</v>
      </c>
      <c r="F22" s="53">
        <v>12</v>
      </c>
      <c r="G22" s="53" t="s">
        <v>18</v>
      </c>
      <c r="H22" s="53" t="s">
        <v>19</v>
      </c>
      <c r="I22" s="53" t="s">
        <v>19</v>
      </c>
      <c r="J22" s="53" t="s">
        <v>52</v>
      </c>
      <c r="K22" s="53" t="s">
        <v>19</v>
      </c>
      <c r="L22" s="53"/>
      <c r="M22" s="100" t="s">
        <v>21</v>
      </c>
    </row>
    <row r="23" s="65" customFormat="1" ht="16" customHeight="1" spans="1:13">
      <c r="A23" s="58">
        <v>20</v>
      </c>
      <c r="B23" s="53" t="s">
        <v>70</v>
      </c>
      <c r="C23" s="80" t="str">
        <f>"152326196301104076"</f>
        <v>152326196301104076</v>
      </c>
      <c r="D23" s="105" t="s">
        <v>71</v>
      </c>
      <c r="E23" s="81" t="s">
        <v>17</v>
      </c>
      <c r="F23" s="58">
        <v>12</v>
      </c>
      <c r="G23" s="58" t="s">
        <v>18</v>
      </c>
      <c r="H23" s="53" t="s">
        <v>19</v>
      </c>
      <c r="I23" s="53" t="s">
        <v>19</v>
      </c>
      <c r="J23" s="53" t="s">
        <v>42</v>
      </c>
      <c r="K23" s="53" t="s">
        <v>19</v>
      </c>
      <c r="L23" s="53"/>
      <c r="M23" s="100" t="s">
        <v>21</v>
      </c>
    </row>
    <row r="24" s="65" customFormat="1" ht="16" customHeight="1" spans="1:13">
      <c r="A24" s="53">
        <v>21</v>
      </c>
      <c r="B24" s="53" t="s">
        <v>72</v>
      </c>
      <c r="C24" s="80" t="str">
        <f>"152326196301104084"</f>
        <v>152326196301104084</v>
      </c>
      <c r="D24" s="105" t="s">
        <v>73</v>
      </c>
      <c r="E24" s="80" t="s">
        <v>17</v>
      </c>
      <c r="F24" s="53">
        <v>12</v>
      </c>
      <c r="G24" s="53" t="s">
        <v>18</v>
      </c>
      <c r="H24" s="53" t="s">
        <v>19</v>
      </c>
      <c r="I24" s="53" t="s">
        <v>19</v>
      </c>
      <c r="J24" s="53" t="s">
        <v>24</v>
      </c>
      <c r="K24" s="53" t="s">
        <v>19</v>
      </c>
      <c r="L24" s="53"/>
      <c r="M24" s="100" t="s">
        <v>21</v>
      </c>
    </row>
    <row r="25" s="65" customFormat="1" ht="16" customHeight="1" spans="1:13">
      <c r="A25" s="58">
        <v>22</v>
      </c>
      <c r="B25" s="53" t="s">
        <v>74</v>
      </c>
      <c r="C25" s="80" t="str">
        <f>"152326196301112295"</f>
        <v>152326196301112295</v>
      </c>
      <c r="D25" s="105" t="s">
        <v>75</v>
      </c>
      <c r="E25" s="82" t="s">
        <v>17</v>
      </c>
      <c r="F25" s="83">
        <v>12</v>
      </c>
      <c r="G25" s="83" t="s">
        <v>18</v>
      </c>
      <c r="H25" s="53" t="s">
        <v>19</v>
      </c>
      <c r="I25" s="53" t="s">
        <v>19</v>
      </c>
      <c r="J25" s="53" t="s">
        <v>37</v>
      </c>
      <c r="K25" s="53" t="s">
        <v>19</v>
      </c>
      <c r="L25" s="53"/>
      <c r="M25" s="100" t="s">
        <v>21</v>
      </c>
    </row>
    <row r="26" s="65" customFormat="1" ht="16" customHeight="1" spans="1:13">
      <c r="A26" s="53">
        <v>23</v>
      </c>
      <c r="B26" s="53" t="s">
        <v>76</v>
      </c>
      <c r="C26" s="80" t="str">
        <f>"152326196301124077"</f>
        <v>152326196301124077</v>
      </c>
      <c r="D26" s="105" t="s">
        <v>77</v>
      </c>
      <c r="E26" s="80" t="s">
        <v>17</v>
      </c>
      <c r="F26" s="53">
        <v>12</v>
      </c>
      <c r="G26" s="53" t="s">
        <v>18</v>
      </c>
      <c r="H26" s="53" t="s">
        <v>19</v>
      </c>
      <c r="I26" s="53" t="s">
        <v>19</v>
      </c>
      <c r="J26" s="53" t="s">
        <v>24</v>
      </c>
      <c r="K26" s="53" t="s">
        <v>19</v>
      </c>
      <c r="L26" s="53"/>
      <c r="M26" s="100" t="s">
        <v>21</v>
      </c>
    </row>
    <row r="27" s="65" customFormat="1" ht="16" customHeight="1" spans="1:13">
      <c r="A27" s="58">
        <v>24</v>
      </c>
      <c r="B27" s="53" t="s">
        <v>78</v>
      </c>
      <c r="C27" s="80" t="str">
        <f>"152326196301132288"</f>
        <v>152326196301132288</v>
      </c>
      <c r="D27" s="105" t="s">
        <v>79</v>
      </c>
      <c r="E27" s="80" t="s">
        <v>17</v>
      </c>
      <c r="F27" s="53">
        <v>12</v>
      </c>
      <c r="G27" s="53" t="s">
        <v>18</v>
      </c>
      <c r="H27" s="53" t="s">
        <v>19</v>
      </c>
      <c r="I27" s="53" t="s">
        <v>19</v>
      </c>
      <c r="J27" s="53" t="s">
        <v>20</v>
      </c>
      <c r="K27" s="53" t="s">
        <v>19</v>
      </c>
      <c r="L27" s="53"/>
      <c r="M27" s="100" t="s">
        <v>21</v>
      </c>
    </row>
    <row r="28" s="65" customFormat="1" ht="16" customHeight="1" spans="1:13">
      <c r="A28" s="53">
        <v>25</v>
      </c>
      <c r="B28" s="53" t="s">
        <v>80</v>
      </c>
      <c r="C28" s="80" t="str">
        <f>"152326196301134080"</f>
        <v>152326196301134080</v>
      </c>
      <c r="D28" s="105" t="s">
        <v>81</v>
      </c>
      <c r="E28" s="81" t="s">
        <v>17</v>
      </c>
      <c r="F28" s="58">
        <v>12</v>
      </c>
      <c r="G28" s="58" t="s">
        <v>18</v>
      </c>
      <c r="H28" s="53" t="s">
        <v>19</v>
      </c>
      <c r="I28" s="53" t="s">
        <v>19</v>
      </c>
      <c r="J28" s="53" t="s">
        <v>24</v>
      </c>
      <c r="K28" s="53" t="s">
        <v>19</v>
      </c>
      <c r="L28" s="53"/>
      <c r="M28" s="100" t="s">
        <v>21</v>
      </c>
    </row>
    <row r="29" s="65" customFormat="1" ht="16" customHeight="1" spans="1:13">
      <c r="A29" s="58">
        <v>26</v>
      </c>
      <c r="B29" s="53" t="s">
        <v>82</v>
      </c>
      <c r="C29" s="80" t="str">
        <f>"152326196301152270"</f>
        <v>152326196301152270</v>
      </c>
      <c r="D29" s="105" t="s">
        <v>83</v>
      </c>
      <c r="E29" s="81" t="s">
        <v>17</v>
      </c>
      <c r="F29" s="58">
        <v>12</v>
      </c>
      <c r="G29" s="58" t="s">
        <v>18</v>
      </c>
      <c r="H29" s="53" t="s">
        <v>19</v>
      </c>
      <c r="I29" s="53" t="s">
        <v>19</v>
      </c>
      <c r="J29" s="53" t="s">
        <v>52</v>
      </c>
      <c r="K29" s="53" t="s">
        <v>19</v>
      </c>
      <c r="L29" s="53"/>
      <c r="M29" s="100" t="s">
        <v>21</v>
      </c>
    </row>
    <row r="30" s="65" customFormat="1" ht="16" customHeight="1" spans="1:13">
      <c r="A30" s="53">
        <v>27</v>
      </c>
      <c r="B30" s="53" t="s">
        <v>84</v>
      </c>
      <c r="C30" s="80" t="str">
        <f>"152326196301154081"</f>
        <v>152326196301154081</v>
      </c>
      <c r="D30" s="105" t="s">
        <v>85</v>
      </c>
      <c r="E30" s="81" t="s">
        <v>17</v>
      </c>
      <c r="F30" s="58">
        <v>12</v>
      </c>
      <c r="G30" s="58" t="s">
        <v>18</v>
      </c>
      <c r="H30" s="53" t="s">
        <v>19</v>
      </c>
      <c r="I30" s="53" t="s">
        <v>19</v>
      </c>
      <c r="J30" s="53" t="s">
        <v>42</v>
      </c>
      <c r="K30" s="53" t="s">
        <v>19</v>
      </c>
      <c r="L30" s="53"/>
      <c r="M30" s="100" t="s">
        <v>21</v>
      </c>
    </row>
    <row r="31" s="67" customFormat="1" ht="16" customHeight="1" spans="1:13">
      <c r="A31" s="58">
        <v>28</v>
      </c>
      <c r="B31" s="58" t="s">
        <v>86</v>
      </c>
      <c r="C31" s="81" t="s">
        <v>87</v>
      </c>
      <c r="D31" s="106" t="s">
        <v>88</v>
      </c>
      <c r="E31" s="81" t="s">
        <v>17</v>
      </c>
      <c r="F31" s="58">
        <v>12</v>
      </c>
      <c r="G31" s="58" t="s">
        <v>18</v>
      </c>
      <c r="H31" s="58" t="s">
        <v>19</v>
      </c>
      <c r="I31" s="58" t="s">
        <v>19</v>
      </c>
      <c r="J31" s="58" t="s">
        <v>24</v>
      </c>
      <c r="K31" s="58" t="s">
        <v>19</v>
      </c>
      <c r="L31" s="102"/>
      <c r="M31" s="100" t="s">
        <v>21</v>
      </c>
    </row>
    <row r="32" s="65" customFormat="1" ht="16" customHeight="1" spans="1:13">
      <c r="A32" s="53">
        <v>29</v>
      </c>
      <c r="B32" s="58" t="s">
        <v>89</v>
      </c>
      <c r="C32" s="80" t="str">
        <f>"152326196301162575"</f>
        <v>152326196301162575</v>
      </c>
      <c r="D32" s="106" t="s">
        <v>90</v>
      </c>
      <c r="E32" s="80" t="s">
        <v>17</v>
      </c>
      <c r="F32" s="53">
        <v>12</v>
      </c>
      <c r="G32" s="53" t="s">
        <v>18</v>
      </c>
      <c r="H32" s="53" t="s">
        <v>19</v>
      </c>
      <c r="I32" s="53" t="s">
        <v>19</v>
      </c>
      <c r="J32" s="53" t="s">
        <v>48</v>
      </c>
      <c r="K32" s="53" t="s">
        <v>19</v>
      </c>
      <c r="L32" s="53"/>
      <c r="M32" s="100" t="s">
        <v>21</v>
      </c>
    </row>
    <row r="33" s="65" customFormat="1" ht="16" customHeight="1" spans="1:13">
      <c r="A33" s="58">
        <v>30</v>
      </c>
      <c r="B33" s="58" t="s">
        <v>91</v>
      </c>
      <c r="C33" s="80" t="str">
        <f>"152326196301162583"</f>
        <v>152326196301162583</v>
      </c>
      <c r="D33" s="106" t="s">
        <v>92</v>
      </c>
      <c r="E33" s="81" t="s">
        <v>17</v>
      </c>
      <c r="F33" s="58">
        <v>12</v>
      </c>
      <c r="G33" s="58" t="s">
        <v>18</v>
      </c>
      <c r="H33" s="53" t="s">
        <v>19</v>
      </c>
      <c r="I33" s="53" t="s">
        <v>19</v>
      </c>
      <c r="J33" s="53" t="s">
        <v>48</v>
      </c>
      <c r="K33" s="53" t="s">
        <v>19</v>
      </c>
      <c r="L33" s="53"/>
      <c r="M33" s="100" t="s">
        <v>21</v>
      </c>
    </row>
    <row r="34" s="65" customFormat="1" ht="16" customHeight="1" spans="1:13">
      <c r="A34" s="53">
        <v>31</v>
      </c>
      <c r="B34" s="53" t="s">
        <v>93</v>
      </c>
      <c r="C34" s="80" t="s">
        <v>94</v>
      </c>
      <c r="D34" s="105" t="s">
        <v>95</v>
      </c>
      <c r="E34" s="80" t="s">
        <v>17</v>
      </c>
      <c r="F34" s="53">
        <v>12</v>
      </c>
      <c r="G34" s="53" t="s">
        <v>18</v>
      </c>
      <c r="H34" s="53" t="s">
        <v>19</v>
      </c>
      <c r="I34" s="53" t="s">
        <v>19</v>
      </c>
      <c r="J34" s="53" t="s">
        <v>96</v>
      </c>
      <c r="K34" s="53" t="s">
        <v>19</v>
      </c>
      <c r="L34" s="53"/>
      <c r="M34" s="100" t="s">
        <v>21</v>
      </c>
    </row>
    <row r="35" s="65" customFormat="1" ht="16" customHeight="1" spans="1:13">
      <c r="A35" s="58">
        <v>32</v>
      </c>
      <c r="B35" s="53" t="s">
        <v>97</v>
      </c>
      <c r="C35" s="80" t="str">
        <f>"152326196301172300"</f>
        <v>152326196301172300</v>
      </c>
      <c r="D35" s="105" t="s">
        <v>98</v>
      </c>
      <c r="E35" s="81" t="s">
        <v>17</v>
      </c>
      <c r="F35" s="58">
        <v>12</v>
      </c>
      <c r="G35" s="58" t="s">
        <v>18</v>
      </c>
      <c r="H35" s="53" t="s">
        <v>19</v>
      </c>
      <c r="I35" s="53" t="s">
        <v>19</v>
      </c>
      <c r="J35" s="53" t="s">
        <v>96</v>
      </c>
      <c r="K35" s="53" t="s">
        <v>19</v>
      </c>
      <c r="L35" s="53"/>
      <c r="M35" s="100" t="s">
        <v>21</v>
      </c>
    </row>
    <row r="36" s="65" customFormat="1" ht="16" customHeight="1" spans="1:13">
      <c r="A36" s="53">
        <v>33</v>
      </c>
      <c r="B36" s="53" t="s">
        <v>99</v>
      </c>
      <c r="C36" s="80" t="str">
        <f>"152326196301172589"</f>
        <v>152326196301172589</v>
      </c>
      <c r="D36" s="105" t="s">
        <v>100</v>
      </c>
      <c r="E36" s="81" t="s">
        <v>17</v>
      </c>
      <c r="F36" s="58">
        <v>12</v>
      </c>
      <c r="G36" s="58" t="s">
        <v>18</v>
      </c>
      <c r="H36" s="53" t="s">
        <v>19</v>
      </c>
      <c r="I36" s="53" t="s">
        <v>19</v>
      </c>
      <c r="J36" s="53" t="s">
        <v>101</v>
      </c>
      <c r="K36" s="53" t="s">
        <v>19</v>
      </c>
      <c r="L36" s="53"/>
      <c r="M36" s="100" t="s">
        <v>21</v>
      </c>
    </row>
    <row r="37" s="65" customFormat="1" ht="16" customHeight="1" spans="1:13">
      <c r="A37" s="58">
        <v>34</v>
      </c>
      <c r="B37" s="53" t="s">
        <v>102</v>
      </c>
      <c r="C37" s="80" t="str">
        <f>"152326196301182824"</f>
        <v>152326196301182824</v>
      </c>
      <c r="D37" s="105" t="s">
        <v>103</v>
      </c>
      <c r="E37" s="80" t="s">
        <v>17</v>
      </c>
      <c r="F37" s="53">
        <v>12</v>
      </c>
      <c r="G37" s="53" t="s">
        <v>18</v>
      </c>
      <c r="H37" s="53" t="s">
        <v>19</v>
      </c>
      <c r="I37" s="53" t="s">
        <v>19</v>
      </c>
      <c r="J37" s="53" t="s">
        <v>104</v>
      </c>
      <c r="K37" s="53" t="s">
        <v>19</v>
      </c>
      <c r="L37" s="53"/>
      <c r="M37" s="100" t="s">
        <v>21</v>
      </c>
    </row>
    <row r="38" s="65" customFormat="1" ht="16" customHeight="1" spans="1:13">
      <c r="A38" s="53">
        <v>35</v>
      </c>
      <c r="B38" s="53" t="s">
        <v>105</v>
      </c>
      <c r="C38" s="80" t="str">
        <f>"152326196301192272"</f>
        <v>152326196301192272</v>
      </c>
      <c r="D38" s="105" t="s">
        <v>106</v>
      </c>
      <c r="E38" s="81" t="s">
        <v>17</v>
      </c>
      <c r="F38" s="58">
        <v>12</v>
      </c>
      <c r="G38" s="58" t="s">
        <v>18</v>
      </c>
      <c r="H38" s="53" t="s">
        <v>19</v>
      </c>
      <c r="I38" s="53" t="s">
        <v>19</v>
      </c>
      <c r="J38" s="53" t="s">
        <v>20</v>
      </c>
      <c r="K38" s="53" t="s">
        <v>19</v>
      </c>
      <c r="L38" s="53"/>
      <c r="M38" s="100" t="s">
        <v>21</v>
      </c>
    </row>
    <row r="39" s="65" customFormat="1" ht="16" customHeight="1" spans="1:13">
      <c r="A39" s="58">
        <v>36</v>
      </c>
      <c r="B39" s="53" t="s">
        <v>107</v>
      </c>
      <c r="C39" s="80" t="s">
        <v>108</v>
      </c>
      <c r="D39" s="105" t="s">
        <v>109</v>
      </c>
      <c r="E39" s="80" t="s">
        <v>17</v>
      </c>
      <c r="F39" s="53">
        <v>12</v>
      </c>
      <c r="G39" s="53" t="s">
        <v>18</v>
      </c>
      <c r="H39" s="53" t="s">
        <v>19</v>
      </c>
      <c r="I39" s="53" t="s">
        <v>19</v>
      </c>
      <c r="J39" s="53" t="s">
        <v>110</v>
      </c>
      <c r="K39" s="53" t="s">
        <v>19</v>
      </c>
      <c r="L39" s="53"/>
      <c r="M39" s="100" t="s">
        <v>21</v>
      </c>
    </row>
    <row r="40" s="65" customFormat="1" ht="16" customHeight="1" spans="1:13">
      <c r="A40" s="53">
        <v>37</v>
      </c>
      <c r="B40" s="53" t="s">
        <v>111</v>
      </c>
      <c r="C40" s="80" t="str">
        <f>"152326196301192846"</f>
        <v>152326196301192846</v>
      </c>
      <c r="D40" s="105" t="s">
        <v>112</v>
      </c>
      <c r="E40" s="81" t="s">
        <v>17</v>
      </c>
      <c r="F40" s="58">
        <v>12</v>
      </c>
      <c r="G40" s="58" t="s">
        <v>18</v>
      </c>
      <c r="H40" s="53" t="s">
        <v>19</v>
      </c>
      <c r="I40" s="53" t="s">
        <v>19</v>
      </c>
      <c r="J40" s="53" t="s">
        <v>104</v>
      </c>
      <c r="K40" s="53" t="s">
        <v>19</v>
      </c>
      <c r="L40" s="53"/>
      <c r="M40" s="100" t="s">
        <v>21</v>
      </c>
    </row>
    <row r="41" s="65" customFormat="1" ht="16" customHeight="1" spans="1:13">
      <c r="A41" s="58">
        <v>38</v>
      </c>
      <c r="B41" s="53" t="s">
        <v>113</v>
      </c>
      <c r="C41" s="80" t="str">
        <f>"152326196301202573"</f>
        <v>152326196301202573</v>
      </c>
      <c r="D41" s="105" t="s">
        <v>114</v>
      </c>
      <c r="E41" s="81" t="s">
        <v>17</v>
      </c>
      <c r="F41" s="58">
        <v>12</v>
      </c>
      <c r="G41" s="58" t="s">
        <v>18</v>
      </c>
      <c r="H41" s="53" t="s">
        <v>19</v>
      </c>
      <c r="I41" s="53" t="s">
        <v>19</v>
      </c>
      <c r="J41" s="53" t="s">
        <v>101</v>
      </c>
      <c r="K41" s="53" t="s">
        <v>19</v>
      </c>
      <c r="L41" s="53"/>
      <c r="M41" s="100" t="s">
        <v>21</v>
      </c>
    </row>
    <row r="42" s="65" customFormat="1" ht="16" customHeight="1" spans="1:13">
      <c r="A42" s="53">
        <v>39</v>
      </c>
      <c r="B42" s="53" t="s">
        <v>115</v>
      </c>
      <c r="C42" s="80" t="str">
        <f>"152326196301222283"</f>
        <v>152326196301222283</v>
      </c>
      <c r="D42" s="105" t="s">
        <v>116</v>
      </c>
      <c r="E42" s="80" t="s">
        <v>17</v>
      </c>
      <c r="F42" s="53">
        <v>12</v>
      </c>
      <c r="G42" s="53" t="s">
        <v>18</v>
      </c>
      <c r="H42" s="53" t="s">
        <v>19</v>
      </c>
      <c r="I42" s="53" t="s">
        <v>19</v>
      </c>
      <c r="J42" s="53" t="s">
        <v>52</v>
      </c>
      <c r="K42" s="53" t="s">
        <v>19</v>
      </c>
      <c r="L42" s="53"/>
      <c r="M42" s="100" t="s">
        <v>21</v>
      </c>
    </row>
    <row r="43" s="65" customFormat="1" ht="16" customHeight="1" spans="1:13">
      <c r="A43" s="58">
        <v>40</v>
      </c>
      <c r="B43" s="53" t="s">
        <v>117</v>
      </c>
      <c r="C43" s="80" t="str">
        <f>"152326196301234073"</f>
        <v>152326196301234073</v>
      </c>
      <c r="D43" s="105" t="s">
        <v>118</v>
      </c>
      <c r="E43" s="81" t="s">
        <v>17</v>
      </c>
      <c r="F43" s="58">
        <v>12</v>
      </c>
      <c r="G43" s="58" t="s">
        <v>18</v>
      </c>
      <c r="H43" s="53" t="s">
        <v>19</v>
      </c>
      <c r="I43" s="53" t="s">
        <v>19</v>
      </c>
      <c r="J43" s="53" t="s">
        <v>24</v>
      </c>
      <c r="K43" s="53" t="s">
        <v>19</v>
      </c>
      <c r="L43" s="53"/>
      <c r="M43" s="100" t="s">
        <v>21</v>
      </c>
    </row>
    <row r="44" s="65" customFormat="1" ht="16" customHeight="1" spans="1:13">
      <c r="A44" s="53">
        <v>41</v>
      </c>
      <c r="B44" s="53" t="s">
        <v>119</v>
      </c>
      <c r="C44" s="80" t="str">
        <f>"152326196301292281"</f>
        <v>152326196301292281</v>
      </c>
      <c r="D44" s="105" t="s">
        <v>120</v>
      </c>
      <c r="E44" s="80" t="s">
        <v>17</v>
      </c>
      <c r="F44" s="53">
        <v>12</v>
      </c>
      <c r="G44" s="53" t="s">
        <v>18</v>
      </c>
      <c r="H44" s="53" t="s">
        <v>19</v>
      </c>
      <c r="I44" s="53" t="s">
        <v>19</v>
      </c>
      <c r="J44" s="53" t="s">
        <v>45</v>
      </c>
      <c r="K44" s="53" t="s">
        <v>19</v>
      </c>
      <c r="L44" s="53"/>
      <c r="M44" s="100" t="s">
        <v>21</v>
      </c>
    </row>
    <row r="45" s="65" customFormat="1" ht="16" customHeight="1" spans="1:13">
      <c r="A45" s="58">
        <v>42</v>
      </c>
      <c r="B45" s="53" t="s">
        <v>121</v>
      </c>
      <c r="C45" s="80" t="str">
        <f>"152326196301292302"</f>
        <v>152326196301292302</v>
      </c>
      <c r="D45" s="105" t="s">
        <v>122</v>
      </c>
      <c r="E45" s="81" t="s">
        <v>17</v>
      </c>
      <c r="F45" s="58">
        <v>12</v>
      </c>
      <c r="G45" s="58" t="s">
        <v>18</v>
      </c>
      <c r="H45" s="53" t="s">
        <v>19</v>
      </c>
      <c r="I45" s="53" t="s">
        <v>19</v>
      </c>
      <c r="J45" s="53" t="s">
        <v>123</v>
      </c>
      <c r="K45" s="53" t="s">
        <v>19</v>
      </c>
      <c r="L45" s="53"/>
      <c r="M45" s="100" t="s">
        <v>21</v>
      </c>
    </row>
    <row r="46" ht="16" customHeight="1" spans="1:13">
      <c r="A46" s="53">
        <v>43</v>
      </c>
      <c r="B46" s="58" t="s">
        <v>124</v>
      </c>
      <c r="C46" s="84" t="s">
        <v>125</v>
      </c>
      <c r="D46" s="85" t="s">
        <v>126</v>
      </c>
      <c r="E46" s="81" t="s">
        <v>17</v>
      </c>
      <c r="F46" s="58">
        <v>12</v>
      </c>
      <c r="G46" s="58" t="s">
        <v>18</v>
      </c>
      <c r="H46" s="58" t="s">
        <v>19</v>
      </c>
      <c r="I46" s="58" t="s">
        <v>19</v>
      </c>
      <c r="J46" s="38" t="s">
        <v>127</v>
      </c>
      <c r="K46" s="53" t="s">
        <v>19</v>
      </c>
      <c r="L46" s="53"/>
      <c r="M46" s="100" t="s">
        <v>21</v>
      </c>
    </row>
    <row r="47" ht="14.25" spans="1:13">
      <c r="A47" s="58">
        <v>44</v>
      </c>
      <c r="B47" s="58" t="s">
        <v>128</v>
      </c>
      <c r="C47" s="20" t="s">
        <v>129</v>
      </c>
      <c r="D47" s="107" t="s">
        <v>130</v>
      </c>
      <c r="E47" s="81" t="s">
        <v>17</v>
      </c>
      <c r="F47" s="58">
        <v>12</v>
      </c>
      <c r="G47" s="58" t="s">
        <v>18</v>
      </c>
      <c r="H47" s="58" t="s">
        <v>19</v>
      </c>
      <c r="I47" s="53" t="s">
        <v>19</v>
      </c>
      <c r="J47" s="58" t="s">
        <v>59</v>
      </c>
      <c r="K47" s="53" t="s">
        <v>19</v>
      </c>
      <c r="L47" s="53"/>
      <c r="M47" s="100" t="s">
        <v>21</v>
      </c>
    </row>
    <row r="48" ht="14.25" spans="1:13">
      <c r="A48" s="53">
        <v>45</v>
      </c>
      <c r="B48" s="12" t="s">
        <v>131</v>
      </c>
      <c r="C48" s="15" t="s">
        <v>132</v>
      </c>
      <c r="D48" s="20" t="s">
        <v>133</v>
      </c>
      <c r="E48" s="81" t="s">
        <v>17</v>
      </c>
      <c r="F48" s="58">
        <v>12</v>
      </c>
      <c r="G48" s="58" t="s">
        <v>18</v>
      </c>
      <c r="H48" s="58" t="s">
        <v>19</v>
      </c>
      <c r="I48" s="53" t="s">
        <v>19</v>
      </c>
      <c r="J48" s="12" t="s">
        <v>52</v>
      </c>
      <c r="K48" s="53" t="s">
        <v>19</v>
      </c>
      <c r="L48" s="53"/>
      <c r="M48" s="100" t="s">
        <v>21</v>
      </c>
    </row>
    <row r="49" ht="16" customHeight="1" spans="1:13">
      <c r="A49" s="58">
        <v>46</v>
      </c>
      <c r="B49" s="86" t="s">
        <v>134</v>
      </c>
      <c r="C49" s="87" t="s">
        <v>135</v>
      </c>
      <c r="D49" s="108" t="s">
        <v>136</v>
      </c>
      <c r="E49" s="89">
        <v>200</v>
      </c>
      <c r="F49" s="90">
        <v>11</v>
      </c>
      <c r="G49" s="90" t="s">
        <v>18</v>
      </c>
      <c r="H49" s="91" t="s">
        <v>19</v>
      </c>
      <c r="I49" s="91" t="s">
        <v>19</v>
      </c>
      <c r="J49" s="86" t="s">
        <v>48</v>
      </c>
      <c r="K49" s="91" t="s">
        <v>19</v>
      </c>
      <c r="L49" s="33"/>
      <c r="M49" s="103" t="s">
        <v>21</v>
      </c>
    </row>
    <row r="50" s="2" customFormat="1" spans="1:13">
      <c r="A50" s="53">
        <v>47</v>
      </c>
      <c r="B50" s="12" t="s">
        <v>137</v>
      </c>
      <c r="C50" s="92" t="s">
        <v>138</v>
      </c>
      <c r="D50" s="109" t="s">
        <v>139</v>
      </c>
      <c r="E50" s="12">
        <v>100</v>
      </c>
      <c r="F50" s="12">
        <v>12</v>
      </c>
      <c r="G50" s="90" t="s">
        <v>18</v>
      </c>
      <c r="H50" s="91" t="s">
        <v>19</v>
      </c>
      <c r="I50" s="91" t="s">
        <v>19</v>
      </c>
      <c r="J50" s="12" t="s">
        <v>52</v>
      </c>
      <c r="K50" s="91" t="s">
        <v>19</v>
      </c>
      <c r="L50" s="12"/>
      <c r="M50" s="103" t="s">
        <v>21</v>
      </c>
    </row>
    <row r="51" ht="14.25" spans="1:13">
      <c r="A51" s="12">
        <v>48</v>
      </c>
      <c r="B51" s="15" t="s">
        <v>140</v>
      </c>
      <c r="C51" s="107" t="s">
        <v>141</v>
      </c>
      <c r="D51" s="107" t="s">
        <v>142</v>
      </c>
      <c r="E51" s="15">
        <v>200</v>
      </c>
      <c r="F51" s="56">
        <v>11</v>
      </c>
      <c r="G51" s="56" t="s">
        <v>18</v>
      </c>
      <c r="H51" s="94" t="s">
        <v>19</v>
      </c>
      <c r="I51" s="94" t="s">
        <v>19</v>
      </c>
      <c r="J51" s="15" t="s">
        <v>143</v>
      </c>
      <c r="K51" s="104" t="s">
        <v>19</v>
      </c>
      <c r="L51" s="15"/>
      <c r="M51" s="100" t="s">
        <v>21</v>
      </c>
    </row>
    <row r="52" ht="16" customHeight="1"/>
  </sheetData>
  <autoFilter ref="A3:M51">
    <extLst/>
  </autoFilter>
  <mergeCells count="2">
    <mergeCell ref="A1:M1"/>
    <mergeCell ref="A2:D2"/>
  </mergeCells>
  <pageMargins left="0.75" right="0.75" top="0.354166666666667" bottom="0.511805555555556" header="0.393055555555556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workbookViewId="0">
      <selection activeCell="A2" sqref="A2:D2"/>
    </sheetView>
  </sheetViews>
  <sheetFormatPr defaultColWidth="9" defaultRowHeight="14.25"/>
  <cols>
    <col min="1" max="1" width="5.5" style="1" customWidth="1"/>
    <col min="2" max="2" width="17.375" style="1" customWidth="1"/>
    <col min="3" max="3" width="13.625" style="1" customWidth="1"/>
    <col min="4" max="4" width="21.75" style="51" customWidth="1"/>
    <col min="5" max="5" width="22.125" style="51" customWidth="1"/>
    <col min="6" max="6" width="7.875" style="1" customWidth="1"/>
    <col min="7" max="7" width="7.75" style="1" customWidth="1"/>
    <col min="8" max="8" width="29.375" style="1" customWidth="1"/>
    <col min="9" max="16384" width="9" style="1"/>
  </cols>
  <sheetData>
    <row r="1" ht="45" customHeight="1" spans="1:8">
      <c r="A1" s="4" t="s">
        <v>144</v>
      </c>
      <c r="B1" s="4"/>
      <c r="C1" s="4"/>
      <c r="D1" s="6"/>
      <c r="E1" s="6"/>
      <c r="F1" s="4"/>
      <c r="G1" s="4"/>
      <c r="H1" s="4"/>
    </row>
    <row r="2" ht="18" customHeight="1" spans="1:4">
      <c r="A2" s="6" t="s">
        <v>145</v>
      </c>
      <c r="B2" s="6"/>
      <c r="C2" s="6"/>
      <c r="D2" s="6"/>
    </row>
    <row r="3" ht="33" customHeight="1" spans="1:8">
      <c r="A3" s="9" t="s">
        <v>2</v>
      </c>
      <c r="B3" s="9" t="s">
        <v>11</v>
      </c>
      <c r="C3" s="9" t="s">
        <v>3</v>
      </c>
      <c r="D3" s="10" t="s">
        <v>4</v>
      </c>
      <c r="E3" s="10" t="s">
        <v>5</v>
      </c>
      <c r="F3" s="11" t="s">
        <v>12</v>
      </c>
      <c r="G3" s="11" t="s">
        <v>13</v>
      </c>
      <c r="H3" s="9" t="s">
        <v>14</v>
      </c>
    </row>
    <row r="4" ht="18" customHeight="1" spans="1:12">
      <c r="A4" s="9">
        <v>1</v>
      </c>
      <c r="B4" s="52" t="s">
        <v>24</v>
      </c>
      <c r="C4" s="53" t="s">
        <v>146</v>
      </c>
      <c r="D4" s="52" t="s">
        <v>147</v>
      </c>
      <c r="E4" s="54" t="s">
        <v>148</v>
      </c>
      <c r="F4" s="55" t="s">
        <v>19</v>
      </c>
      <c r="G4" s="56"/>
      <c r="H4" s="57" t="s">
        <v>149</v>
      </c>
      <c r="I4" s="60"/>
      <c r="J4" s="61"/>
      <c r="K4" s="62"/>
      <c r="L4" s="63"/>
    </row>
    <row r="5" ht="18" customHeight="1" spans="1:8">
      <c r="A5" s="9">
        <v>2</v>
      </c>
      <c r="B5" s="52" t="s">
        <v>24</v>
      </c>
      <c r="C5" s="58" t="s">
        <v>150</v>
      </c>
      <c r="D5" s="38" t="s">
        <v>151</v>
      </c>
      <c r="E5" s="54" t="s">
        <v>152</v>
      </c>
      <c r="F5" s="55" t="s">
        <v>19</v>
      </c>
      <c r="G5" s="56"/>
      <c r="H5" s="57" t="s">
        <v>149</v>
      </c>
    </row>
    <row r="6" ht="18" customHeight="1" spans="1:8">
      <c r="A6" s="9">
        <v>3</v>
      </c>
      <c r="B6" s="9" t="s">
        <v>153</v>
      </c>
      <c r="C6" s="9" t="s">
        <v>154</v>
      </c>
      <c r="D6" s="10" t="s">
        <v>155</v>
      </c>
      <c r="E6" s="10" t="s">
        <v>156</v>
      </c>
      <c r="F6" s="55" t="s">
        <v>19</v>
      </c>
      <c r="G6" s="9"/>
      <c r="H6" s="57" t="s">
        <v>149</v>
      </c>
    </row>
    <row r="7" ht="18" customHeight="1" spans="1:8">
      <c r="A7" s="9"/>
      <c r="B7" s="9"/>
      <c r="C7" s="9"/>
      <c r="D7" s="10"/>
      <c r="E7" s="10"/>
      <c r="F7" s="9"/>
      <c r="G7" s="9"/>
      <c r="H7" s="9"/>
    </row>
    <row r="8" ht="18" customHeight="1" spans="1:6">
      <c r="A8" s="59" t="s">
        <v>157</v>
      </c>
      <c r="B8" s="59"/>
      <c r="F8" s="1" t="s">
        <v>158</v>
      </c>
    </row>
    <row r="9" s="50" customFormat="1" ht="15.95" customHeight="1" spans="3:3">
      <c r="C9" s="50" t="s">
        <v>159</v>
      </c>
    </row>
    <row r="10" s="50" customFormat="1" ht="15.95" customHeight="1" spans="1:1">
      <c r="A10" s="50" t="s">
        <v>160</v>
      </c>
    </row>
    <row r="11" ht="15.95" customHeight="1"/>
  </sheetData>
  <mergeCells count="5">
    <mergeCell ref="A1:H1"/>
    <mergeCell ref="A2:D2"/>
    <mergeCell ref="A8:C8"/>
    <mergeCell ref="F8:G8"/>
    <mergeCell ref="A10:E10"/>
  </mergeCells>
  <pageMargins left="0.751388888888889" right="0.751388888888889" top="0.409027777777778" bottom="1" header="0.511805555555556" footer="0.51180555555555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13"/>
  <sheetViews>
    <sheetView workbookViewId="0">
      <selection activeCell="D12" sqref="D12"/>
    </sheetView>
  </sheetViews>
  <sheetFormatPr defaultColWidth="9" defaultRowHeight="13.5"/>
  <cols>
    <col min="1" max="1" width="5.25" style="24" customWidth="1"/>
    <col min="2" max="2" width="15.625" style="2" customWidth="1"/>
    <col min="3" max="3" width="10.5" style="2" customWidth="1"/>
    <col min="4" max="4" width="22.125" style="21" customWidth="1"/>
    <col min="5" max="5" width="22" style="25" customWidth="1"/>
    <col min="6" max="6" width="29.625" style="2" customWidth="1"/>
    <col min="7" max="7" width="9.625" style="2" customWidth="1"/>
    <col min="8" max="8" width="27.375" style="2" customWidth="1"/>
    <col min="9" max="16384" width="9" style="2"/>
  </cols>
  <sheetData>
    <row r="1" ht="33" customHeight="1" spans="1:8">
      <c r="A1" s="26" t="s">
        <v>161</v>
      </c>
      <c r="B1" s="27"/>
      <c r="C1" s="27"/>
      <c r="D1" s="28"/>
      <c r="E1" s="29"/>
      <c r="F1" s="27"/>
      <c r="G1" s="27"/>
      <c r="H1" s="27"/>
    </row>
    <row r="2" ht="24" customHeight="1" spans="1:4">
      <c r="A2" s="30" t="s">
        <v>162</v>
      </c>
      <c r="B2" s="31"/>
      <c r="C2" s="31"/>
      <c r="D2" s="32"/>
    </row>
    <row r="3" s="22" customFormat="1" ht="17.1" customHeight="1" spans="1:8">
      <c r="A3" s="33" t="s">
        <v>2</v>
      </c>
      <c r="B3" s="34" t="s">
        <v>11</v>
      </c>
      <c r="C3" s="34" t="s">
        <v>3</v>
      </c>
      <c r="D3" s="35" t="s">
        <v>4</v>
      </c>
      <c r="E3" s="36" t="s">
        <v>5</v>
      </c>
      <c r="F3" s="34" t="s">
        <v>163</v>
      </c>
      <c r="G3" s="34" t="s">
        <v>164</v>
      </c>
      <c r="H3" s="34" t="s">
        <v>14</v>
      </c>
    </row>
    <row r="4" s="22" customFormat="1" ht="17.1" customHeight="1" spans="1:40">
      <c r="A4" s="37">
        <v>1</v>
      </c>
      <c r="B4" s="16" t="s">
        <v>165</v>
      </c>
      <c r="C4" s="38" t="s">
        <v>166</v>
      </c>
      <c r="D4" s="39" t="s">
        <v>167</v>
      </c>
      <c r="E4" s="40" t="s">
        <v>168</v>
      </c>
      <c r="F4" s="41" t="s">
        <v>169</v>
      </c>
      <c r="G4" s="34">
        <v>464.91</v>
      </c>
      <c r="H4" s="42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</row>
    <row r="5" s="23" customFormat="1" ht="17.1" customHeight="1" spans="1:8">
      <c r="A5" s="37">
        <v>2</v>
      </c>
      <c r="B5" s="9" t="s">
        <v>170</v>
      </c>
      <c r="C5" s="9" t="s">
        <v>171</v>
      </c>
      <c r="D5" s="110" t="s">
        <v>172</v>
      </c>
      <c r="E5" s="10" t="s">
        <v>173</v>
      </c>
      <c r="F5" s="9" t="s">
        <v>174</v>
      </c>
      <c r="G5" s="33">
        <v>632.96</v>
      </c>
      <c r="H5" s="43"/>
    </row>
    <row r="6" s="23" customFormat="1" ht="17.1" customHeight="1" spans="1:8">
      <c r="A6" s="37">
        <v>3</v>
      </c>
      <c r="B6" s="9" t="s">
        <v>175</v>
      </c>
      <c r="C6" s="44" t="s">
        <v>176</v>
      </c>
      <c r="D6" s="111" t="s">
        <v>177</v>
      </c>
      <c r="E6" s="45" t="s">
        <v>178</v>
      </c>
      <c r="F6" s="41" t="s">
        <v>169</v>
      </c>
      <c r="G6" s="33">
        <v>485.76</v>
      </c>
      <c r="H6" s="43"/>
    </row>
    <row r="7" s="23" customFormat="1" ht="17.1" customHeight="1" spans="1:8">
      <c r="A7" s="37"/>
      <c r="B7" s="9"/>
      <c r="C7" s="44"/>
      <c r="D7" s="44"/>
      <c r="E7" s="45"/>
      <c r="F7" s="33"/>
      <c r="G7" s="33"/>
      <c r="H7" s="43"/>
    </row>
    <row r="8" s="23" customFormat="1" ht="17.1" customHeight="1" spans="1:8">
      <c r="A8" s="33"/>
      <c r="B8" s="9"/>
      <c r="C8" s="44"/>
      <c r="D8" s="44"/>
      <c r="E8" s="46"/>
      <c r="F8" s="33"/>
      <c r="G8" s="33"/>
      <c r="H8" s="43"/>
    </row>
    <row r="9" ht="17.1" customHeight="1" spans="1:6">
      <c r="A9" s="2" t="s">
        <v>157</v>
      </c>
      <c r="C9" s="47"/>
      <c r="E9" s="25" t="s">
        <v>158</v>
      </c>
      <c r="F9" s="47"/>
    </row>
    <row r="13" spans="5:6">
      <c r="E13" s="48"/>
      <c r="F13" s="48"/>
    </row>
  </sheetData>
  <mergeCells count="3">
    <mergeCell ref="A1:H1"/>
    <mergeCell ref="A2:D2"/>
    <mergeCell ref="A9:B9"/>
  </mergeCells>
  <pageMargins left="0.590277777777778" right="0.393055555555556" top="0.472222222222222" bottom="0.432638888888889" header="0.511805555555556" footer="0.511805555555556"/>
  <pageSetup paperSize="9" scale="98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G21" sqref="G21"/>
    </sheetView>
  </sheetViews>
  <sheetFormatPr defaultColWidth="9" defaultRowHeight="13.5" outlineLevelCol="7"/>
  <cols>
    <col min="1" max="1" width="5" customWidth="1"/>
    <col min="2" max="2" width="13.625" customWidth="1"/>
    <col min="3" max="3" width="14" customWidth="1"/>
    <col min="4" max="4" width="19.125" style="3" customWidth="1"/>
    <col min="5" max="5" width="19.75" style="3" customWidth="1"/>
    <col min="6" max="6" width="11.875" customWidth="1"/>
    <col min="7" max="7" width="11.625" customWidth="1"/>
    <col min="8" max="8" width="25.625" customWidth="1"/>
  </cols>
  <sheetData>
    <row r="1" s="1" customFormat="1" ht="45" customHeight="1" spans="1:8">
      <c r="A1" s="4" t="s">
        <v>144</v>
      </c>
      <c r="B1" s="4"/>
      <c r="C1" s="4"/>
      <c r="D1" s="5"/>
      <c r="E1" s="5"/>
      <c r="F1" s="4"/>
      <c r="G1" s="4"/>
      <c r="H1" s="4"/>
    </row>
    <row r="2" s="1" customFormat="1" ht="15.95" customHeight="1" spans="1:5">
      <c r="A2" s="6" t="s">
        <v>145</v>
      </c>
      <c r="B2" s="6"/>
      <c r="C2" s="6"/>
      <c r="D2" s="7"/>
      <c r="E2" s="8"/>
    </row>
    <row r="3" s="1" customFormat="1" ht="33" customHeight="1" spans="1:8">
      <c r="A3" s="9" t="s">
        <v>2</v>
      </c>
      <c r="B3" s="9" t="s">
        <v>11</v>
      </c>
      <c r="C3" s="9" t="s">
        <v>3</v>
      </c>
      <c r="D3" s="10" t="s">
        <v>4</v>
      </c>
      <c r="E3" s="10" t="s">
        <v>5</v>
      </c>
      <c r="F3" s="11" t="s">
        <v>12</v>
      </c>
      <c r="G3" s="11" t="s">
        <v>13</v>
      </c>
      <c r="H3" s="9" t="s">
        <v>14</v>
      </c>
    </row>
    <row r="4" s="2" customFormat="1" spans="1:8">
      <c r="A4" s="12">
        <v>1</v>
      </c>
      <c r="B4" s="12" t="s">
        <v>179</v>
      </c>
      <c r="C4" s="12" t="s">
        <v>180</v>
      </c>
      <c r="D4" s="112" t="s">
        <v>181</v>
      </c>
      <c r="E4" s="113" t="s">
        <v>182</v>
      </c>
      <c r="F4" s="12" t="s">
        <v>19</v>
      </c>
      <c r="G4" s="12" t="s">
        <v>19</v>
      </c>
      <c r="H4" s="12"/>
    </row>
    <row r="5" customFormat="1" ht="14.25" spans="1:8">
      <c r="A5" s="15"/>
      <c r="B5" s="16"/>
      <c r="C5" s="17"/>
      <c r="D5" s="17"/>
      <c r="E5" s="18"/>
      <c r="F5" s="19"/>
      <c r="G5" s="15"/>
      <c r="H5" s="15"/>
    </row>
    <row r="6" spans="1:8">
      <c r="A6" s="15"/>
      <c r="B6" s="12"/>
      <c r="C6" s="12"/>
      <c r="D6" s="20"/>
      <c r="E6" s="20"/>
      <c r="F6" s="12"/>
      <c r="G6" s="15"/>
      <c r="H6" s="15"/>
    </row>
    <row r="7" spans="1:8">
      <c r="A7" s="15"/>
      <c r="B7" s="15"/>
      <c r="C7" s="15"/>
      <c r="D7" s="20"/>
      <c r="E7" s="20"/>
      <c r="F7" s="15"/>
      <c r="G7" s="15"/>
      <c r="H7" s="15"/>
    </row>
    <row r="8" spans="1:8">
      <c r="A8" s="15"/>
      <c r="B8" s="15"/>
      <c r="C8" s="15"/>
      <c r="D8" s="20"/>
      <c r="E8" s="20"/>
      <c r="F8" s="15"/>
      <c r="G8" s="15"/>
      <c r="H8" s="15"/>
    </row>
    <row r="10" s="2" customFormat="1" ht="17.1" customHeight="1" spans="1:5">
      <c r="A10" s="2" t="s">
        <v>157</v>
      </c>
      <c r="D10" s="21"/>
      <c r="E10" s="21" t="s">
        <v>158</v>
      </c>
    </row>
  </sheetData>
  <mergeCells count="3">
    <mergeCell ref="A1:H1"/>
    <mergeCell ref="A2:D2"/>
    <mergeCell ref="A10:B10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51年之后出生的、系统未暂停人员</vt:lpstr>
      <vt:lpstr>更改卡号</vt:lpstr>
      <vt:lpstr>卡里少钱</vt:lpstr>
      <vt:lpstr>暂停人员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cp:lastPrinted>2020-10-13T02:13:00Z</cp:lastPrinted>
  <dcterms:modified xsi:type="dcterms:W3CDTF">2023-02-13T02:38:08Z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23047AA7D4574E02B3C309150B653373</vt:lpwstr>
  </property>
  <property fmtid="{D5CDD505-2E9C-101B-9397-08002B2CF9AE}" pid="4" name="KSOReadingLayout">
    <vt:bool>true</vt:bool>
  </property>
  <property fmtid="{D5CDD505-2E9C-101B-9397-08002B2CF9AE}" pid="5" name="commondata">
    <vt:lpwstr>eyJoZGlkIjoiNjgwNDI0NjBmMDhmYzk5MzE4NjZkZDI2MTE4ODVkYjAifQ==</vt:lpwstr>
  </property>
</Properties>
</file>