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12" activeTab="1"/>
  </bookViews>
  <sheets>
    <sheet name="51年之后出生的、系统未暂停人员" sheetId="9" r:id="rId1"/>
    <sheet name="卡里少钱" sheetId="4" r:id="rId2"/>
    <sheet name="暂停人员" sheetId="6" r:id="rId3"/>
  </sheets>
  <definedNames>
    <definedName name="_xlnm._FilterDatabase" localSheetId="2" hidden="1">暂停人员!$A$3:$G$60</definedName>
    <definedName name="_xlnm._FilterDatabase" localSheetId="0" hidden="1">'51年之后出生的、系统未暂停人员'!$A$3:$XEU$3</definedName>
  </definedNames>
  <calcPr calcId="144525"/>
</workbook>
</file>

<file path=xl/sharedStrings.xml><?xml version="1.0" encoding="utf-8"?>
<sst xmlns="http://schemas.openxmlformats.org/spreadsheetml/2006/main" count="806" uniqueCount="341">
  <si>
    <t>06月10日份待遇申请名单</t>
  </si>
  <si>
    <t xml:space="preserve">   所属乡镇：东明镇       （盖章）</t>
  </si>
  <si>
    <t>序号</t>
  </si>
  <si>
    <t>姓名</t>
  </si>
  <si>
    <t>身份证号</t>
  </si>
  <si>
    <t>社保卡号</t>
  </si>
  <si>
    <t>缴费档次</t>
  </si>
  <si>
    <t>缴费年限</t>
  </si>
  <si>
    <t>是否享受其他养老保险待遇</t>
  </si>
  <si>
    <t>是否做过生存认证</t>
  </si>
  <si>
    <t>是否健在</t>
  </si>
  <si>
    <t>村名</t>
  </si>
  <si>
    <t>是否申请待遇</t>
  </si>
  <si>
    <t>核定是否通过</t>
  </si>
  <si>
    <t>备注</t>
  </si>
  <si>
    <t>张福英</t>
  </si>
  <si>
    <t>6217370140504197518</t>
  </si>
  <si>
    <t>否</t>
  </si>
  <si>
    <t>是</t>
  </si>
  <si>
    <t>东明村委会</t>
  </si>
  <si>
    <t>有待遇领取通知书</t>
  </si>
  <si>
    <t>吴俊</t>
  </si>
  <si>
    <t>6217370140500432075</t>
  </si>
  <si>
    <t>嘎查甸子村委会</t>
  </si>
  <si>
    <t>王秀芹</t>
  </si>
  <si>
    <t>6217370140500418983</t>
  </si>
  <si>
    <t>塔布朗村委会</t>
  </si>
  <si>
    <t>朝老</t>
  </si>
  <si>
    <t>6217370140504365396</t>
  </si>
  <si>
    <t>太吉村委会</t>
  </si>
  <si>
    <t>胡丽杰</t>
  </si>
  <si>
    <t>6217370140501781744</t>
  </si>
  <si>
    <t>东塔日牙图村委会</t>
  </si>
  <si>
    <t>任淑华</t>
  </si>
  <si>
    <t>6217370140501795454</t>
  </si>
  <si>
    <t>哈如拉甸子村委会</t>
  </si>
  <si>
    <t>毛赛华</t>
  </si>
  <si>
    <t>6217370140504458084</t>
  </si>
  <si>
    <t>东塔村委会</t>
  </si>
  <si>
    <t>包巴格木都</t>
  </si>
  <si>
    <t>6217370140502474265</t>
  </si>
  <si>
    <t>孟和浩来嘎查</t>
  </si>
  <si>
    <t>贾桂娥</t>
  </si>
  <si>
    <t>6217370140500351747</t>
  </si>
  <si>
    <t>上奈林村委会</t>
  </si>
  <si>
    <t>赵文才</t>
  </si>
  <si>
    <t>6217370140502474273</t>
  </si>
  <si>
    <t>孙秀荣</t>
  </si>
  <si>
    <t>6217370140500288147</t>
  </si>
  <si>
    <t>西塔村委会</t>
  </si>
  <si>
    <t>邱桂芬</t>
  </si>
  <si>
    <t>6217370140502550635</t>
  </si>
  <si>
    <t>南奈林村委会</t>
  </si>
  <si>
    <t>杨凤芹</t>
  </si>
  <si>
    <t>6217370140500424502</t>
  </si>
  <si>
    <t>西哈日牙图村委会</t>
  </si>
  <si>
    <t>侯玉凤</t>
  </si>
  <si>
    <t>6217370140500429055</t>
  </si>
  <si>
    <t>小吉尔仁达朗村委会</t>
  </si>
  <si>
    <t>唐玉芝</t>
  </si>
  <si>
    <t>15232619630506258X</t>
  </si>
  <si>
    <t>6217370140502550643</t>
  </si>
  <si>
    <t>牛凤英</t>
  </si>
  <si>
    <t>15232619630506282X</t>
  </si>
  <si>
    <t>6217370140501795959</t>
  </si>
  <si>
    <t>东奈林村委会</t>
  </si>
  <si>
    <t>张敏林</t>
  </si>
  <si>
    <t>6217370140501782189</t>
  </si>
  <si>
    <t>朱翠琴</t>
  </si>
  <si>
    <t>6217370140504258344</t>
  </si>
  <si>
    <t>郑淑红</t>
  </si>
  <si>
    <t>6217370140503757106</t>
  </si>
  <si>
    <t>郑玉峰</t>
  </si>
  <si>
    <t>6217370140500436761</t>
  </si>
  <si>
    <t>付瑞江</t>
  </si>
  <si>
    <t>6217370140502474299</t>
  </si>
  <si>
    <t>徐明</t>
  </si>
  <si>
    <t>15232619630510257X</t>
  </si>
  <si>
    <t>6217370140502474307</t>
  </si>
  <si>
    <t>浩特村委会</t>
  </si>
  <si>
    <t>赵波芳</t>
  </si>
  <si>
    <t>6217370140501781587</t>
  </si>
  <si>
    <t>梁宝荣</t>
  </si>
  <si>
    <t>6217370140501793095</t>
  </si>
  <si>
    <t>小太吉白嘎查</t>
  </si>
  <si>
    <t>付广敏</t>
  </si>
  <si>
    <t>6217370140502474315</t>
  </si>
  <si>
    <t>刘芳</t>
  </si>
  <si>
    <t>6217370140501760557</t>
  </si>
  <si>
    <t>曹秀芹</t>
  </si>
  <si>
    <t>6217370140501765614</t>
  </si>
  <si>
    <t>苏日格村委会</t>
  </si>
  <si>
    <t>盖素兰</t>
  </si>
  <si>
    <t>6217370140500303003</t>
  </si>
  <si>
    <t>达木嘎筒村委会</t>
  </si>
  <si>
    <t>李春</t>
  </si>
  <si>
    <t>6217370140502474323</t>
  </si>
  <si>
    <t>永胜村委会</t>
  </si>
  <si>
    <t>韩景华</t>
  </si>
  <si>
    <t>6217370140504404419</t>
  </si>
  <si>
    <t>王秀琴</t>
  </si>
  <si>
    <t>6217370140500426317</t>
  </si>
  <si>
    <t>大吉尔仁达朗村委会</t>
  </si>
  <si>
    <t>吴桂杰</t>
  </si>
  <si>
    <t>6217370140502550668</t>
  </si>
  <si>
    <t>奈林林场</t>
  </si>
  <si>
    <t>徐淑华</t>
  </si>
  <si>
    <t>6217370140500298351</t>
  </si>
  <si>
    <t>代筒村委会</t>
  </si>
  <si>
    <t>吴桂琴</t>
  </si>
  <si>
    <t>6217370140501530414</t>
  </si>
  <si>
    <t>东哈日牙图嘎查</t>
  </si>
  <si>
    <t>崔桂兰</t>
  </si>
  <si>
    <t>6217370140502550676</t>
  </si>
  <si>
    <t>李彩金</t>
  </si>
  <si>
    <t>6217370140202141750</t>
  </si>
  <si>
    <t>刘井坤</t>
  </si>
  <si>
    <t>6217370140500353651</t>
  </si>
  <si>
    <t>李拉喜</t>
  </si>
  <si>
    <t>15232619630529281X</t>
  </si>
  <si>
    <t>6217370140503454746</t>
  </si>
  <si>
    <t>大太吉白嘎查</t>
  </si>
  <si>
    <t>于振申</t>
  </si>
  <si>
    <t>6217370140501789267</t>
  </si>
  <si>
    <t>高玖龙</t>
  </si>
  <si>
    <t>152326196304142270</t>
  </si>
  <si>
    <t>6217370140502474190</t>
  </si>
  <si>
    <t>南塔村</t>
  </si>
  <si>
    <t>王淑梅</t>
  </si>
  <si>
    <t>152326196302174287</t>
  </si>
  <si>
    <t>6217370140500309596</t>
  </si>
  <si>
    <t>金宝柱</t>
  </si>
  <si>
    <t>6217370140502474133</t>
  </si>
  <si>
    <t>刘艳荣</t>
  </si>
  <si>
    <t>152326196209122589</t>
  </si>
  <si>
    <t>6217370140501788236</t>
  </si>
  <si>
    <t>荣生村委会</t>
  </si>
  <si>
    <t>接小子</t>
  </si>
  <si>
    <t>152326196208024100</t>
  </si>
  <si>
    <t>6217370140502855596</t>
  </si>
  <si>
    <t>阿都乌苏村</t>
  </si>
  <si>
    <t>李巴图</t>
  </si>
  <si>
    <t>152326196204024074</t>
  </si>
  <si>
    <t>6217370140502834526</t>
  </si>
  <si>
    <t>社保所负责人签字：</t>
  </si>
  <si>
    <t>经办人签字：</t>
  </si>
  <si>
    <t>6月10日份需要补发工资名单</t>
  </si>
  <si>
    <t>所属乡镇： 东明镇 （盖章）</t>
  </si>
  <si>
    <t>少哪年哪月到哪年那月的钱</t>
  </si>
  <si>
    <t>金额</t>
  </si>
  <si>
    <t>东明村</t>
  </si>
  <si>
    <t>刘青</t>
  </si>
  <si>
    <t>15232619630105227X</t>
  </si>
  <si>
    <t>6217370140501762538</t>
  </si>
  <si>
    <t>2023.02至2023.03</t>
  </si>
  <si>
    <t>东哈日牙图村</t>
  </si>
  <si>
    <t>赵德荣</t>
  </si>
  <si>
    <t>152326194702014072</t>
  </si>
  <si>
    <t>6217370140500268511</t>
  </si>
  <si>
    <t>2018.10至2018.11</t>
  </si>
  <si>
    <t>5月10日月份待遇申请名单</t>
  </si>
  <si>
    <t>所属乡镇：     东明镇 （盖章）</t>
  </si>
  <si>
    <t>苏日格村</t>
  </si>
  <si>
    <t>王守清</t>
  </si>
  <si>
    <t>152326195410212290</t>
  </si>
  <si>
    <t>6217370140503456659</t>
  </si>
  <si>
    <t>台吉村</t>
  </si>
  <si>
    <t>王淑玲</t>
  </si>
  <si>
    <t>152326195804282582</t>
  </si>
  <si>
    <t>6217370140500325204</t>
  </si>
  <si>
    <t>西哈日牙图村</t>
  </si>
  <si>
    <t>刘翠珍</t>
  </si>
  <si>
    <t>152326195607224084</t>
  </si>
  <si>
    <t>6217370140501598932</t>
  </si>
  <si>
    <t>高凤义</t>
  </si>
  <si>
    <t>兴发村</t>
  </si>
  <si>
    <t>陈占海</t>
  </si>
  <si>
    <t>152326195208052270</t>
  </si>
  <si>
    <t>6217370140500289574</t>
  </si>
  <si>
    <t>刘淑花</t>
  </si>
  <si>
    <t>152326195106222283</t>
  </si>
  <si>
    <t>6217370140500291901</t>
  </si>
  <si>
    <t>王海宽</t>
  </si>
  <si>
    <t>152326196203212276</t>
  </si>
  <si>
    <t>6217370140504306598</t>
  </si>
  <si>
    <t>永胜村</t>
  </si>
  <si>
    <t>孙秀云</t>
  </si>
  <si>
    <t>152326196011192303</t>
  </si>
  <si>
    <t>6217370140504306010</t>
  </si>
  <si>
    <t>大吉尔仁达郎村</t>
  </si>
  <si>
    <t>席洪恩</t>
  </si>
  <si>
    <t>152326193901144078</t>
  </si>
  <si>
    <t>6217370140500428313</t>
  </si>
  <si>
    <t>上奈林村</t>
  </si>
  <si>
    <t>吕维新</t>
  </si>
  <si>
    <t>152326194611242811</t>
  </si>
  <si>
    <t>6217370140500353693</t>
  </si>
  <si>
    <t>高荣</t>
  </si>
  <si>
    <t>152326194706072827</t>
  </si>
  <si>
    <t>6217370140500351580</t>
  </si>
  <si>
    <t>任桂芹</t>
  </si>
  <si>
    <t>152326194107282822</t>
  </si>
  <si>
    <t>6217370140500353776</t>
  </si>
  <si>
    <t>崔素琴</t>
  </si>
  <si>
    <t>152326195702032304</t>
  </si>
  <si>
    <t>6217370140500307012</t>
  </si>
  <si>
    <t>南奈林村</t>
  </si>
  <si>
    <t>方秀英</t>
  </si>
  <si>
    <t>152326194006132585</t>
  </si>
  <si>
    <t>6217370140500315106</t>
  </si>
  <si>
    <t>侯江</t>
  </si>
  <si>
    <t>152326195804234097</t>
  </si>
  <si>
    <t>6217370140500435235</t>
  </si>
  <si>
    <t>王淑芝</t>
  </si>
  <si>
    <t>152326196106122287</t>
  </si>
  <si>
    <t>6217370140501772149</t>
  </si>
  <si>
    <t>单国兰</t>
  </si>
  <si>
    <t>152326195009134089</t>
  </si>
  <si>
    <t>6217370140503761181</t>
  </si>
  <si>
    <t>邓小芝</t>
  </si>
  <si>
    <t>152326195809052284</t>
  </si>
  <si>
    <t>6217370140500291588</t>
  </si>
  <si>
    <t>洪秀云</t>
  </si>
  <si>
    <t>152326196107164083</t>
  </si>
  <si>
    <t>6217370140500435219</t>
  </si>
  <si>
    <t>戴金祥</t>
  </si>
  <si>
    <t>152326195701162828</t>
  </si>
  <si>
    <t>6217370140502547623</t>
  </si>
  <si>
    <t>韩舍丹</t>
  </si>
  <si>
    <t>152326195901062813</t>
  </si>
  <si>
    <t>6217370140503280869</t>
  </si>
  <si>
    <t>张树</t>
  </si>
  <si>
    <t>152326195106202573</t>
  </si>
  <si>
    <t>6217370140500316724</t>
  </si>
  <si>
    <t>孙荣</t>
  </si>
  <si>
    <t>152326194801184085</t>
  </si>
  <si>
    <t>6217370140500427844</t>
  </si>
  <si>
    <t>李风琴</t>
  </si>
  <si>
    <t>152326196204262582</t>
  </si>
  <si>
    <t>6217370140503234361</t>
  </si>
  <si>
    <t>陈文银</t>
  </si>
  <si>
    <t>152326196211182572</t>
  </si>
  <si>
    <t>兴发村委会</t>
  </si>
  <si>
    <t>王景荣</t>
  </si>
  <si>
    <t>152326194403152280</t>
  </si>
  <si>
    <t>6217370140500290747</t>
  </si>
  <si>
    <t>李梅荣</t>
  </si>
  <si>
    <t>152326195605102286</t>
  </si>
  <si>
    <t>6217370140500307335</t>
  </si>
  <si>
    <t>赵玉芝</t>
  </si>
  <si>
    <t>152326196105302585</t>
  </si>
  <si>
    <t>6217370140500270566</t>
  </si>
  <si>
    <t>华国峰</t>
  </si>
  <si>
    <t>15232619530114257X</t>
  </si>
  <si>
    <t>6217370140500961669</t>
  </si>
  <si>
    <t>刘国霞</t>
  </si>
  <si>
    <t>152326196209222600</t>
  </si>
  <si>
    <t>6217370140502550015</t>
  </si>
  <si>
    <t>伊金琢子</t>
  </si>
  <si>
    <t>152326194802152587</t>
  </si>
  <si>
    <t>6217370140500270475</t>
  </si>
  <si>
    <t>李金山</t>
  </si>
  <si>
    <t>152326194605012817</t>
  </si>
  <si>
    <t>6217370140500350277</t>
  </si>
  <si>
    <t>唐敖特根</t>
  </si>
  <si>
    <t>150525195809292280</t>
  </si>
  <si>
    <t>6217370140501793723</t>
  </si>
  <si>
    <t>李风仙</t>
  </si>
  <si>
    <t>152326194705162820</t>
  </si>
  <si>
    <t>6217370140500350251</t>
  </si>
  <si>
    <t>王学云</t>
  </si>
  <si>
    <t>152326195310212576</t>
  </si>
  <si>
    <t>包金梅荣</t>
  </si>
  <si>
    <t>152326195305162826</t>
  </si>
  <si>
    <t>6217370140503280554</t>
  </si>
  <si>
    <t>席那顺乌日塔</t>
  </si>
  <si>
    <t>152326196207012810</t>
  </si>
  <si>
    <t>6217370140502473283</t>
  </si>
  <si>
    <t>朱井祥</t>
  </si>
  <si>
    <t>152326195004042572</t>
  </si>
  <si>
    <t>6217370140500316880</t>
  </si>
  <si>
    <t>张淑清</t>
  </si>
  <si>
    <t>152326196211192826</t>
  </si>
  <si>
    <t>6217370140500354121</t>
  </si>
  <si>
    <t>孟和浩来村</t>
  </si>
  <si>
    <t>宝其木格</t>
  </si>
  <si>
    <t>152326194802032841</t>
  </si>
  <si>
    <t>6217370140500350004</t>
  </si>
  <si>
    <t>浩特村</t>
  </si>
  <si>
    <t>白金花</t>
  </si>
  <si>
    <t>152326194912202581</t>
  </si>
  <si>
    <t>6217370140500268677</t>
  </si>
  <si>
    <t>付国军</t>
  </si>
  <si>
    <t>152326196109112578</t>
  </si>
  <si>
    <t>6217370140501759047</t>
  </si>
  <si>
    <t>张素英</t>
  </si>
  <si>
    <t>152326194812272283</t>
  </si>
  <si>
    <t>6217370140504365149</t>
  </si>
  <si>
    <t>曹志民</t>
  </si>
  <si>
    <t>152326194910232277</t>
  </si>
  <si>
    <t>6217370140500291513</t>
  </si>
  <si>
    <t>张桂兰</t>
  </si>
  <si>
    <t>152326195611052828</t>
  </si>
  <si>
    <t>6217370140503456584</t>
  </si>
  <si>
    <t>李久义</t>
  </si>
  <si>
    <t>152326195408012572</t>
  </si>
  <si>
    <t>6217370140501776413</t>
  </si>
  <si>
    <t>李玉芳</t>
  </si>
  <si>
    <t>152326195209292583</t>
  </si>
  <si>
    <t>6217370140501776454</t>
  </si>
  <si>
    <t>李文广</t>
  </si>
  <si>
    <t>152326195811162570</t>
  </si>
  <si>
    <t>6217370140500315486</t>
  </si>
  <si>
    <t>李海峡</t>
  </si>
  <si>
    <t>152326195003052584</t>
  </si>
  <si>
    <t>6217370140500315429</t>
  </si>
  <si>
    <t>高凤英</t>
  </si>
  <si>
    <t>152326195411172585</t>
  </si>
  <si>
    <t>6217370140501776249</t>
  </si>
  <si>
    <t>孟庆发</t>
  </si>
  <si>
    <t>152326196101022578</t>
  </si>
  <si>
    <t>6217370140502472434</t>
  </si>
  <si>
    <t>华国侠</t>
  </si>
  <si>
    <t>152326195902012586</t>
  </si>
  <si>
    <t>6217370140502548126</t>
  </si>
  <si>
    <t>唐怀</t>
  </si>
  <si>
    <t>152326195712082575</t>
  </si>
  <si>
    <t>6217370140500317185</t>
  </si>
  <si>
    <t>杨玉霞</t>
  </si>
  <si>
    <t>152326195810102584</t>
  </si>
  <si>
    <t>6217370140500316575</t>
  </si>
  <si>
    <t>李桂荣</t>
  </si>
  <si>
    <t>15232619540420258X</t>
  </si>
  <si>
    <t>6217370140500315403</t>
  </si>
  <si>
    <t>宝勇军</t>
  </si>
  <si>
    <t>152326196007252270</t>
  </si>
  <si>
    <t>6217370140504195751</t>
  </si>
  <si>
    <t>兴隆沼林场</t>
  </si>
  <si>
    <t>苏桂清</t>
  </si>
  <si>
    <t>152326195610082283</t>
  </si>
  <si>
    <t>6217370140502547524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</si>
</sst>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楷体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0" fillId="9" borderId="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9" fillId="13" borderId="5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2" fillId="2" borderId="4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quotePrefix="1">
      <alignment vertical="center"/>
    </xf>
    <xf numFmtId="0" fontId="0" fillId="0" borderId="1" xfId="0" applyBorder="1" quotePrefix="1">
      <alignment vertical="center"/>
    </xf>
    <xf numFmtId="0" fontId="0" fillId="2" borderId="0" xfId="0" applyFill="1" quotePrefix="1">
      <alignment vertical="center"/>
    </xf>
    <xf numFmtId="0" fontId="0" fillId="2" borderId="1" xfId="0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workbookViewId="0">
      <selection activeCell="C53" sqref="C53"/>
    </sheetView>
  </sheetViews>
  <sheetFormatPr defaultColWidth="9" defaultRowHeight="13.5"/>
  <cols>
    <col min="1" max="1" width="4.75" style="2" customWidth="1"/>
    <col min="2" max="2" width="11.125" customWidth="1"/>
    <col min="3" max="4" width="20.375" customWidth="1"/>
    <col min="5" max="5" width="5.625" customWidth="1"/>
    <col min="6" max="6" width="4.875" customWidth="1"/>
    <col min="7" max="7" width="8.125" customWidth="1"/>
    <col min="8" max="8" width="8.375" customWidth="1"/>
    <col min="9" max="9" width="5.25" customWidth="1"/>
    <col min="10" max="10" width="17.5" customWidth="1"/>
    <col min="11" max="11" width="6.625" customWidth="1"/>
    <col min="12" max="12" width="5.875" customWidth="1"/>
    <col min="13" max="13" width="19" customWidth="1"/>
  </cols>
  <sheetData>
    <row r="1" s="2" customFormat="1" ht="27" customHeight="1" spans="1:13">
      <c r="A1" s="46" t="s">
        <v>0</v>
      </c>
      <c r="B1" s="47"/>
      <c r="C1" s="48"/>
      <c r="D1" s="49"/>
      <c r="E1" s="50"/>
      <c r="F1" s="50"/>
      <c r="G1" s="50"/>
      <c r="H1" s="50"/>
      <c r="I1" s="50"/>
      <c r="J1" s="50"/>
      <c r="K1" s="48"/>
      <c r="L1" s="48"/>
      <c r="M1" s="50"/>
    </row>
    <row r="2" s="43" customFormat="1" spans="1:11">
      <c r="A2" s="51" t="s">
        <v>1</v>
      </c>
      <c r="B2" s="25"/>
      <c r="C2" s="52"/>
      <c r="D2" s="53"/>
      <c r="K2" s="74"/>
    </row>
    <row r="3" s="43" customFormat="1" ht="36" spans="1:13">
      <c r="A3" s="54" t="s">
        <v>2</v>
      </c>
      <c r="B3" s="55" t="s">
        <v>3</v>
      </c>
      <c r="C3" s="56" t="s">
        <v>4</v>
      </c>
      <c r="D3" s="57" t="s">
        <v>5</v>
      </c>
      <c r="E3" s="58" t="s">
        <v>6</v>
      </c>
      <c r="F3" s="58" t="s">
        <v>7</v>
      </c>
      <c r="G3" s="58" t="s">
        <v>8</v>
      </c>
      <c r="H3" s="58" t="s">
        <v>9</v>
      </c>
      <c r="I3" s="58" t="s">
        <v>10</v>
      </c>
      <c r="J3" s="75" t="s">
        <v>11</v>
      </c>
      <c r="K3" s="76" t="s">
        <v>12</v>
      </c>
      <c r="L3" s="58" t="s">
        <v>13</v>
      </c>
      <c r="M3" s="77" t="s">
        <v>14</v>
      </c>
    </row>
    <row r="4" s="44" customFormat="1" ht="14.25" spans="1:13">
      <c r="A4" s="11">
        <v>1</v>
      </c>
      <c r="B4" s="59" t="s">
        <v>15</v>
      </c>
      <c r="C4" s="60" t="str">
        <f>"152326196305012283"</f>
        <v>152326196305012283</v>
      </c>
      <c r="D4" s="79" t="s">
        <v>16</v>
      </c>
      <c r="E4" s="11">
        <v>200</v>
      </c>
      <c r="F4" s="59" t="str">
        <f>"11"</f>
        <v>11</v>
      </c>
      <c r="G4" s="11" t="s">
        <v>17</v>
      </c>
      <c r="H4" s="59" t="s">
        <v>17</v>
      </c>
      <c r="I4" s="59" t="s">
        <v>18</v>
      </c>
      <c r="J4" s="59" t="s">
        <v>19</v>
      </c>
      <c r="K4" s="59" t="s">
        <v>18</v>
      </c>
      <c r="L4" s="59" t="s">
        <v>18</v>
      </c>
      <c r="M4" s="78" t="s">
        <v>20</v>
      </c>
    </row>
    <row r="5" customFormat="1" ht="14.25" spans="1:13">
      <c r="A5" s="10">
        <v>2</v>
      </c>
      <c r="B5" s="62" t="s">
        <v>21</v>
      </c>
      <c r="C5" s="63" t="str">
        <f>"152326196305014078"</f>
        <v>152326196305014078</v>
      </c>
      <c r="D5" s="80" t="s">
        <v>22</v>
      </c>
      <c r="E5" s="10">
        <v>200</v>
      </c>
      <c r="F5" s="62" t="str">
        <f t="shared" ref="F5:F8" si="0">"12"</f>
        <v>12</v>
      </c>
      <c r="G5" s="11" t="s">
        <v>17</v>
      </c>
      <c r="H5" s="59" t="s">
        <v>17</v>
      </c>
      <c r="I5" s="59" t="s">
        <v>18</v>
      </c>
      <c r="J5" s="62" t="s">
        <v>23</v>
      </c>
      <c r="K5" s="59" t="s">
        <v>18</v>
      </c>
      <c r="L5" s="59" t="s">
        <v>18</v>
      </c>
      <c r="M5" s="78" t="s">
        <v>20</v>
      </c>
    </row>
    <row r="6" customFormat="1" ht="14.25" spans="1:13">
      <c r="A6" s="10">
        <v>3</v>
      </c>
      <c r="B6" s="62" t="s">
        <v>24</v>
      </c>
      <c r="C6" s="63" t="str">
        <f>"152326196305014086"</f>
        <v>152326196305014086</v>
      </c>
      <c r="D6" s="80" t="s">
        <v>25</v>
      </c>
      <c r="E6" s="10">
        <v>200</v>
      </c>
      <c r="F6" s="62" t="str">
        <f t="shared" si="0"/>
        <v>12</v>
      </c>
      <c r="G6" s="10" t="s">
        <v>17</v>
      </c>
      <c r="H6" s="62" t="s">
        <v>17</v>
      </c>
      <c r="I6" s="62" t="s">
        <v>18</v>
      </c>
      <c r="J6" s="62" t="s">
        <v>26</v>
      </c>
      <c r="K6" s="62" t="s">
        <v>18</v>
      </c>
      <c r="L6" s="62" t="s">
        <v>18</v>
      </c>
      <c r="M6" s="78" t="s">
        <v>20</v>
      </c>
    </row>
    <row r="7" customFormat="1" ht="14.25" spans="1:13">
      <c r="A7" s="10">
        <v>4</v>
      </c>
      <c r="B7" s="62" t="s">
        <v>27</v>
      </c>
      <c r="C7" s="63" t="str">
        <f>"152326196305014289"</f>
        <v>152326196305014289</v>
      </c>
      <c r="D7" s="80" t="s">
        <v>28</v>
      </c>
      <c r="E7" s="10">
        <v>200</v>
      </c>
      <c r="F7" s="62" t="str">
        <f t="shared" si="0"/>
        <v>12</v>
      </c>
      <c r="G7" s="11" t="s">
        <v>17</v>
      </c>
      <c r="H7" s="59" t="s">
        <v>17</v>
      </c>
      <c r="I7" s="59" t="s">
        <v>18</v>
      </c>
      <c r="J7" s="62" t="s">
        <v>29</v>
      </c>
      <c r="K7" s="59" t="s">
        <v>18</v>
      </c>
      <c r="L7" s="59" t="s">
        <v>18</v>
      </c>
      <c r="M7" s="78" t="s">
        <v>20</v>
      </c>
    </row>
    <row r="8" customFormat="1" ht="14.25" spans="1:13">
      <c r="A8" s="11">
        <v>5</v>
      </c>
      <c r="B8" s="62" t="s">
        <v>30</v>
      </c>
      <c r="C8" s="63" t="str">
        <f>"152326196305022289"</f>
        <v>152326196305022289</v>
      </c>
      <c r="D8" s="80" t="s">
        <v>31</v>
      </c>
      <c r="E8" s="10">
        <v>200</v>
      </c>
      <c r="F8" s="62" t="str">
        <f t="shared" si="0"/>
        <v>12</v>
      </c>
      <c r="G8" s="10" t="s">
        <v>17</v>
      </c>
      <c r="H8" s="62" t="s">
        <v>17</v>
      </c>
      <c r="I8" s="62" t="s">
        <v>18</v>
      </c>
      <c r="J8" s="62" t="s">
        <v>32</v>
      </c>
      <c r="K8" s="62" t="s">
        <v>18</v>
      </c>
      <c r="L8" s="62" t="s">
        <v>18</v>
      </c>
      <c r="M8" s="78" t="s">
        <v>20</v>
      </c>
    </row>
    <row r="9" s="44" customFormat="1" ht="14.25" spans="1:13">
      <c r="A9" s="10">
        <v>6</v>
      </c>
      <c r="B9" s="59" t="s">
        <v>33</v>
      </c>
      <c r="C9" s="60" t="str">
        <f>"152326196305022828"</f>
        <v>152326196305022828</v>
      </c>
      <c r="D9" s="79" t="s">
        <v>34</v>
      </c>
      <c r="E9" s="11">
        <v>200</v>
      </c>
      <c r="F9" s="59" t="str">
        <f>"11"</f>
        <v>11</v>
      </c>
      <c r="G9" s="11" t="s">
        <v>17</v>
      </c>
      <c r="H9" s="59" t="s">
        <v>17</v>
      </c>
      <c r="I9" s="59" t="s">
        <v>18</v>
      </c>
      <c r="J9" s="59" t="s">
        <v>35</v>
      </c>
      <c r="K9" s="59" t="s">
        <v>18</v>
      </c>
      <c r="L9" s="59" t="s">
        <v>18</v>
      </c>
      <c r="M9" s="78" t="s">
        <v>20</v>
      </c>
    </row>
    <row r="10" customFormat="1" ht="14.25" spans="1:13">
      <c r="A10" s="10">
        <v>7</v>
      </c>
      <c r="B10" s="62" t="s">
        <v>36</v>
      </c>
      <c r="C10" s="63" t="str">
        <f>"152326196305032284"</f>
        <v>152326196305032284</v>
      </c>
      <c r="D10" s="80" t="s">
        <v>37</v>
      </c>
      <c r="E10" s="10">
        <v>200</v>
      </c>
      <c r="F10" s="62" t="str">
        <f>"12"</f>
        <v>12</v>
      </c>
      <c r="G10" s="10" t="s">
        <v>17</v>
      </c>
      <c r="H10" s="62" t="s">
        <v>17</v>
      </c>
      <c r="I10" s="62" t="s">
        <v>18</v>
      </c>
      <c r="J10" s="62" t="s">
        <v>38</v>
      </c>
      <c r="K10" s="62" t="s">
        <v>18</v>
      </c>
      <c r="L10" s="62" t="s">
        <v>18</v>
      </c>
      <c r="M10" s="78" t="s">
        <v>20</v>
      </c>
    </row>
    <row r="11" s="44" customFormat="1" ht="14.25" spans="1:13">
      <c r="A11" s="10">
        <v>8</v>
      </c>
      <c r="B11" s="59" t="s">
        <v>39</v>
      </c>
      <c r="C11" s="60" t="str">
        <f>"152326196305032858"</f>
        <v>152326196305032858</v>
      </c>
      <c r="D11" s="79" t="s">
        <v>40</v>
      </c>
      <c r="E11" s="11">
        <v>200</v>
      </c>
      <c r="F11" s="59" t="str">
        <f>"11"</f>
        <v>11</v>
      </c>
      <c r="G11" s="11" t="s">
        <v>17</v>
      </c>
      <c r="H11" s="59" t="s">
        <v>17</v>
      </c>
      <c r="I11" s="59" t="s">
        <v>18</v>
      </c>
      <c r="J11" s="59" t="s">
        <v>41</v>
      </c>
      <c r="K11" s="59" t="s">
        <v>18</v>
      </c>
      <c r="L11" s="59" t="s">
        <v>18</v>
      </c>
      <c r="M11" s="78" t="s">
        <v>20</v>
      </c>
    </row>
    <row r="12" s="44" customFormat="1" ht="14.25" spans="1:13">
      <c r="A12" s="11">
        <v>9</v>
      </c>
      <c r="B12" s="59" t="s">
        <v>42</v>
      </c>
      <c r="C12" s="60" t="str">
        <f>"152326196305042829"</f>
        <v>152326196305042829</v>
      </c>
      <c r="D12" s="79" t="s">
        <v>43</v>
      </c>
      <c r="E12" s="11">
        <v>200</v>
      </c>
      <c r="F12" s="59" t="str">
        <f>"11"</f>
        <v>11</v>
      </c>
      <c r="G12" s="11" t="s">
        <v>17</v>
      </c>
      <c r="H12" s="59" t="s">
        <v>17</v>
      </c>
      <c r="I12" s="59" t="s">
        <v>18</v>
      </c>
      <c r="J12" s="59" t="s">
        <v>44</v>
      </c>
      <c r="K12" s="59" t="s">
        <v>18</v>
      </c>
      <c r="L12" s="59" t="s">
        <v>18</v>
      </c>
      <c r="M12" s="78" t="s">
        <v>20</v>
      </c>
    </row>
    <row r="13" customFormat="1" ht="14.25" spans="1:13">
      <c r="A13" s="10">
        <v>10</v>
      </c>
      <c r="B13" s="62" t="s">
        <v>45</v>
      </c>
      <c r="C13" s="63" t="str">
        <f>"152326196305052277"</f>
        <v>152326196305052277</v>
      </c>
      <c r="D13" s="80" t="s">
        <v>46</v>
      </c>
      <c r="E13" s="10">
        <v>200</v>
      </c>
      <c r="F13" s="62" t="str">
        <f t="shared" ref="F13:F21" si="1">"12"</f>
        <v>12</v>
      </c>
      <c r="G13" s="10" t="s">
        <v>17</v>
      </c>
      <c r="H13" s="62" t="s">
        <v>17</v>
      </c>
      <c r="I13" s="62" t="s">
        <v>18</v>
      </c>
      <c r="J13" s="62" t="s">
        <v>19</v>
      </c>
      <c r="K13" s="62" t="s">
        <v>18</v>
      </c>
      <c r="L13" s="62" t="s">
        <v>18</v>
      </c>
      <c r="M13" s="78" t="s">
        <v>20</v>
      </c>
    </row>
    <row r="14" customFormat="1" ht="14.25" spans="1:13">
      <c r="A14" s="10">
        <v>11</v>
      </c>
      <c r="B14" s="62" t="s">
        <v>47</v>
      </c>
      <c r="C14" s="63" t="str">
        <f>"152326196305052285"</f>
        <v>152326196305052285</v>
      </c>
      <c r="D14" s="80" t="s">
        <v>48</v>
      </c>
      <c r="E14" s="10">
        <v>200</v>
      </c>
      <c r="F14" s="62" t="str">
        <f t="shared" si="1"/>
        <v>12</v>
      </c>
      <c r="G14" s="11" t="s">
        <v>17</v>
      </c>
      <c r="H14" s="59" t="s">
        <v>17</v>
      </c>
      <c r="I14" s="59" t="s">
        <v>18</v>
      </c>
      <c r="J14" s="62" t="s">
        <v>49</v>
      </c>
      <c r="K14" s="59" t="s">
        <v>18</v>
      </c>
      <c r="L14" s="59" t="s">
        <v>18</v>
      </c>
      <c r="M14" s="78" t="s">
        <v>20</v>
      </c>
    </row>
    <row r="15" customFormat="1" ht="14.25" spans="1:13">
      <c r="A15" s="10">
        <v>12</v>
      </c>
      <c r="B15" s="62" t="s">
        <v>50</v>
      </c>
      <c r="C15" s="63" t="str">
        <f>"152326196305052584"</f>
        <v>152326196305052584</v>
      </c>
      <c r="D15" s="80" t="s">
        <v>51</v>
      </c>
      <c r="E15" s="10">
        <v>200</v>
      </c>
      <c r="F15" s="62" t="str">
        <f t="shared" si="1"/>
        <v>12</v>
      </c>
      <c r="G15" s="10" t="s">
        <v>17</v>
      </c>
      <c r="H15" s="62" t="s">
        <v>17</v>
      </c>
      <c r="I15" s="62" t="s">
        <v>18</v>
      </c>
      <c r="J15" s="62" t="s">
        <v>52</v>
      </c>
      <c r="K15" s="62" t="s">
        <v>18</v>
      </c>
      <c r="L15" s="62" t="s">
        <v>18</v>
      </c>
      <c r="M15" s="78" t="s">
        <v>20</v>
      </c>
    </row>
    <row r="16" customFormat="1" ht="14.25" spans="1:13">
      <c r="A16" s="11">
        <v>13</v>
      </c>
      <c r="B16" s="62" t="s">
        <v>53</v>
      </c>
      <c r="C16" s="63" t="str">
        <f>"152326196305054088"</f>
        <v>152326196305054088</v>
      </c>
      <c r="D16" s="80" t="s">
        <v>54</v>
      </c>
      <c r="E16" s="10">
        <v>200</v>
      </c>
      <c r="F16" s="62" t="str">
        <f t="shared" si="1"/>
        <v>12</v>
      </c>
      <c r="G16" s="11" t="s">
        <v>17</v>
      </c>
      <c r="H16" s="59" t="s">
        <v>17</v>
      </c>
      <c r="I16" s="59" t="s">
        <v>18</v>
      </c>
      <c r="J16" s="62" t="s">
        <v>55</v>
      </c>
      <c r="K16" s="59" t="s">
        <v>18</v>
      </c>
      <c r="L16" s="59" t="s">
        <v>18</v>
      </c>
      <c r="M16" s="78" t="s">
        <v>20</v>
      </c>
    </row>
    <row r="17" customFormat="1" ht="14.25" spans="1:13">
      <c r="A17" s="10">
        <v>14</v>
      </c>
      <c r="B17" s="62" t="s">
        <v>56</v>
      </c>
      <c r="C17" s="63" t="str">
        <f>"152326196305054125"</f>
        <v>152326196305054125</v>
      </c>
      <c r="D17" s="80" t="s">
        <v>57</v>
      </c>
      <c r="E17" s="10">
        <v>200</v>
      </c>
      <c r="F17" s="62" t="str">
        <f t="shared" si="1"/>
        <v>12</v>
      </c>
      <c r="G17" s="10" t="s">
        <v>17</v>
      </c>
      <c r="H17" s="62" t="s">
        <v>17</v>
      </c>
      <c r="I17" s="62" t="s">
        <v>18</v>
      </c>
      <c r="J17" s="62" t="s">
        <v>58</v>
      </c>
      <c r="K17" s="62" t="s">
        <v>18</v>
      </c>
      <c r="L17" s="62" t="s">
        <v>18</v>
      </c>
      <c r="M17" s="78" t="s">
        <v>20</v>
      </c>
    </row>
    <row r="18" customFormat="1" ht="14.25" spans="1:13">
      <c r="A18" s="10">
        <v>15</v>
      </c>
      <c r="B18" s="62" t="s">
        <v>59</v>
      </c>
      <c r="C18" s="63" t="s">
        <v>60</v>
      </c>
      <c r="D18" s="80" t="s">
        <v>61</v>
      </c>
      <c r="E18" s="10">
        <v>200</v>
      </c>
      <c r="F18" s="62" t="str">
        <f t="shared" si="1"/>
        <v>12</v>
      </c>
      <c r="G18" s="11" t="s">
        <v>17</v>
      </c>
      <c r="H18" s="59" t="s">
        <v>17</v>
      </c>
      <c r="I18" s="59" t="s">
        <v>18</v>
      </c>
      <c r="J18" s="62" t="s">
        <v>52</v>
      </c>
      <c r="K18" s="59" t="s">
        <v>18</v>
      </c>
      <c r="L18" s="59" t="s">
        <v>18</v>
      </c>
      <c r="M18" s="78" t="s">
        <v>20</v>
      </c>
    </row>
    <row r="19" customFormat="1" ht="14.25" spans="1:13">
      <c r="A19" s="10">
        <v>16</v>
      </c>
      <c r="B19" s="62" t="s">
        <v>62</v>
      </c>
      <c r="C19" s="63" t="s">
        <v>63</v>
      </c>
      <c r="D19" s="80" t="s">
        <v>64</v>
      </c>
      <c r="E19" s="10">
        <v>200</v>
      </c>
      <c r="F19" s="62" t="str">
        <f t="shared" si="1"/>
        <v>12</v>
      </c>
      <c r="G19" s="10" t="s">
        <v>17</v>
      </c>
      <c r="H19" s="62" t="s">
        <v>17</v>
      </c>
      <c r="I19" s="62" t="s">
        <v>18</v>
      </c>
      <c r="J19" s="62" t="s">
        <v>65</v>
      </c>
      <c r="K19" s="62" t="s">
        <v>18</v>
      </c>
      <c r="L19" s="62" t="s">
        <v>18</v>
      </c>
      <c r="M19" s="78" t="s">
        <v>20</v>
      </c>
    </row>
    <row r="20" customFormat="1" ht="14.25" spans="1:13">
      <c r="A20" s="11">
        <v>17</v>
      </c>
      <c r="B20" s="62" t="s">
        <v>66</v>
      </c>
      <c r="C20" s="63" t="str">
        <f>"152326196305072278"</f>
        <v>152326196305072278</v>
      </c>
      <c r="D20" s="80" t="s">
        <v>67</v>
      </c>
      <c r="E20" s="10">
        <v>200</v>
      </c>
      <c r="F20" s="62" t="str">
        <f t="shared" si="1"/>
        <v>12</v>
      </c>
      <c r="G20" s="11" t="s">
        <v>17</v>
      </c>
      <c r="H20" s="59" t="s">
        <v>17</v>
      </c>
      <c r="I20" s="59" t="s">
        <v>18</v>
      </c>
      <c r="J20" s="62" t="s">
        <v>32</v>
      </c>
      <c r="K20" s="59" t="s">
        <v>18</v>
      </c>
      <c r="L20" s="59" t="s">
        <v>18</v>
      </c>
      <c r="M20" s="78" t="s">
        <v>20</v>
      </c>
    </row>
    <row r="21" s="44" customFormat="1" ht="14.25" spans="1:13">
      <c r="A21" s="10">
        <v>18</v>
      </c>
      <c r="B21" s="59" t="s">
        <v>68</v>
      </c>
      <c r="C21" s="60" t="str">
        <f>"152326196305084084"</f>
        <v>152326196305084084</v>
      </c>
      <c r="D21" s="79" t="s">
        <v>69</v>
      </c>
      <c r="E21" s="11">
        <v>200</v>
      </c>
      <c r="F21" s="59" t="str">
        <f t="shared" si="1"/>
        <v>12</v>
      </c>
      <c r="G21" s="11" t="s">
        <v>17</v>
      </c>
      <c r="H21" s="59" t="s">
        <v>17</v>
      </c>
      <c r="I21" s="59" t="s">
        <v>18</v>
      </c>
      <c r="J21" s="59" t="s">
        <v>23</v>
      </c>
      <c r="K21" s="59" t="s">
        <v>18</v>
      </c>
      <c r="L21" s="59" t="s">
        <v>18</v>
      </c>
      <c r="M21" s="78" t="s">
        <v>20</v>
      </c>
    </row>
    <row r="22" customFormat="1" ht="14.25" spans="1:13">
      <c r="A22" s="10">
        <v>19</v>
      </c>
      <c r="B22" s="62" t="s">
        <v>70</v>
      </c>
      <c r="C22" s="63" t="str">
        <f>"152326196305092287"</f>
        <v>152326196305092287</v>
      </c>
      <c r="D22" s="80" t="s">
        <v>71</v>
      </c>
      <c r="E22" s="10">
        <v>200</v>
      </c>
      <c r="F22" s="62" t="str">
        <f t="shared" ref="F22:F26" si="2">"12"</f>
        <v>12</v>
      </c>
      <c r="G22" s="10" t="s">
        <v>17</v>
      </c>
      <c r="H22" s="62" t="s">
        <v>17</v>
      </c>
      <c r="I22" s="62" t="s">
        <v>18</v>
      </c>
      <c r="J22" s="62" t="s">
        <v>38</v>
      </c>
      <c r="K22" s="62" t="s">
        <v>18</v>
      </c>
      <c r="L22" s="62" t="s">
        <v>18</v>
      </c>
      <c r="M22" s="78" t="s">
        <v>20</v>
      </c>
    </row>
    <row r="23" customFormat="1" ht="14.25" spans="1:13">
      <c r="A23" s="10">
        <v>20</v>
      </c>
      <c r="B23" s="62" t="s">
        <v>72</v>
      </c>
      <c r="C23" s="63" t="str">
        <f>"152326196305094071"</f>
        <v>152326196305094071</v>
      </c>
      <c r="D23" s="80" t="s">
        <v>73</v>
      </c>
      <c r="E23" s="10">
        <v>200</v>
      </c>
      <c r="F23" s="62" t="str">
        <f t="shared" si="2"/>
        <v>12</v>
      </c>
      <c r="G23" s="11" t="s">
        <v>17</v>
      </c>
      <c r="H23" s="59" t="s">
        <v>17</v>
      </c>
      <c r="I23" s="59" t="s">
        <v>18</v>
      </c>
      <c r="J23" s="62" t="s">
        <v>23</v>
      </c>
      <c r="K23" s="59" t="s">
        <v>18</v>
      </c>
      <c r="L23" s="59" t="s">
        <v>18</v>
      </c>
      <c r="M23" s="78" t="s">
        <v>20</v>
      </c>
    </row>
    <row r="24" customFormat="1" ht="14.25" spans="1:13">
      <c r="A24" s="11">
        <v>21</v>
      </c>
      <c r="B24" s="62" t="s">
        <v>74</v>
      </c>
      <c r="C24" s="63" t="str">
        <f>"152326196305102270"</f>
        <v>152326196305102270</v>
      </c>
      <c r="D24" s="80" t="s">
        <v>75</v>
      </c>
      <c r="E24" s="10">
        <v>200</v>
      </c>
      <c r="F24" s="62" t="str">
        <f t="shared" si="2"/>
        <v>12</v>
      </c>
      <c r="G24" s="10" t="s">
        <v>17</v>
      </c>
      <c r="H24" s="62" t="s">
        <v>17</v>
      </c>
      <c r="I24" s="62" t="s">
        <v>18</v>
      </c>
      <c r="J24" s="62" t="s">
        <v>38</v>
      </c>
      <c r="K24" s="62" t="s">
        <v>18</v>
      </c>
      <c r="L24" s="62" t="s">
        <v>18</v>
      </c>
      <c r="M24" s="78" t="s">
        <v>20</v>
      </c>
    </row>
    <row r="25" customFormat="1" ht="14.25" spans="1:13">
      <c r="A25" s="10">
        <v>22</v>
      </c>
      <c r="B25" s="62" t="s">
        <v>76</v>
      </c>
      <c r="C25" s="63" t="s">
        <v>77</v>
      </c>
      <c r="D25" s="80" t="s">
        <v>78</v>
      </c>
      <c r="E25" s="10">
        <v>200</v>
      </c>
      <c r="F25" s="62" t="str">
        <f t="shared" si="2"/>
        <v>12</v>
      </c>
      <c r="G25" s="11" t="s">
        <v>17</v>
      </c>
      <c r="H25" s="59" t="s">
        <v>17</v>
      </c>
      <c r="I25" s="59" t="s">
        <v>18</v>
      </c>
      <c r="J25" s="62" t="s">
        <v>79</v>
      </c>
      <c r="K25" s="59" t="s">
        <v>18</v>
      </c>
      <c r="L25" s="59" t="s">
        <v>18</v>
      </c>
      <c r="M25" s="78" t="s">
        <v>20</v>
      </c>
    </row>
    <row r="26" customFormat="1" ht="14.25" spans="1:13">
      <c r="A26" s="10">
        <v>23</v>
      </c>
      <c r="B26" s="62" t="s">
        <v>80</v>
      </c>
      <c r="C26" s="63" t="str">
        <f>"152326196305112284"</f>
        <v>152326196305112284</v>
      </c>
      <c r="D26" s="80" t="s">
        <v>81</v>
      </c>
      <c r="E26" s="10">
        <v>200</v>
      </c>
      <c r="F26" s="62" t="str">
        <f t="shared" si="2"/>
        <v>12</v>
      </c>
      <c r="G26" s="10" t="s">
        <v>17</v>
      </c>
      <c r="H26" s="62" t="s">
        <v>17</v>
      </c>
      <c r="I26" s="62" t="s">
        <v>18</v>
      </c>
      <c r="J26" s="62" t="s">
        <v>32</v>
      </c>
      <c r="K26" s="62" t="s">
        <v>18</v>
      </c>
      <c r="L26" s="62" t="s">
        <v>18</v>
      </c>
      <c r="M26" s="78" t="s">
        <v>20</v>
      </c>
    </row>
    <row r="27" s="44" customFormat="1" ht="14.25" spans="1:13">
      <c r="A27" s="10">
        <v>24</v>
      </c>
      <c r="B27" s="59" t="s">
        <v>82</v>
      </c>
      <c r="C27" s="60" t="str">
        <f>"152326196305132816"</f>
        <v>152326196305132816</v>
      </c>
      <c r="D27" s="79" t="s">
        <v>83</v>
      </c>
      <c r="E27" s="11">
        <v>200</v>
      </c>
      <c r="F27" s="59" t="str">
        <f>"8"</f>
        <v>8</v>
      </c>
      <c r="G27" s="11" t="s">
        <v>17</v>
      </c>
      <c r="H27" s="59" t="s">
        <v>17</v>
      </c>
      <c r="I27" s="59" t="s">
        <v>18</v>
      </c>
      <c r="J27" s="59" t="s">
        <v>84</v>
      </c>
      <c r="K27" s="59" t="s">
        <v>18</v>
      </c>
      <c r="L27" s="59" t="s">
        <v>18</v>
      </c>
      <c r="M27" s="78" t="s">
        <v>20</v>
      </c>
    </row>
    <row r="28" s="44" customFormat="1" ht="14.25" spans="1:13">
      <c r="A28" s="11">
        <v>25</v>
      </c>
      <c r="B28" s="59" t="s">
        <v>85</v>
      </c>
      <c r="C28" s="60" t="str">
        <f>"152326196305152577"</f>
        <v>152326196305152577</v>
      </c>
      <c r="D28" s="79" t="s">
        <v>86</v>
      </c>
      <c r="E28" s="11">
        <v>200</v>
      </c>
      <c r="F28" s="59" t="str">
        <f>"6"</f>
        <v>6</v>
      </c>
      <c r="G28" s="11" t="s">
        <v>17</v>
      </c>
      <c r="H28" s="59" t="s">
        <v>17</v>
      </c>
      <c r="I28" s="59" t="s">
        <v>18</v>
      </c>
      <c r="J28" s="59" t="s">
        <v>79</v>
      </c>
      <c r="K28" s="59" t="s">
        <v>18</v>
      </c>
      <c r="L28" s="59" t="s">
        <v>18</v>
      </c>
      <c r="M28" s="78" t="s">
        <v>20</v>
      </c>
    </row>
    <row r="29" s="44" customFormat="1" ht="14.25" spans="1:13">
      <c r="A29" s="10">
        <v>26</v>
      </c>
      <c r="B29" s="59" t="s">
        <v>87</v>
      </c>
      <c r="C29" s="60" t="str">
        <f>"152326196305162273"</f>
        <v>152326196305162273</v>
      </c>
      <c r="D29" s="79" t="s">
        <v>88</v>
      </c>
      <c r="E29" s="11">
        <v>200</v>
      </c>
      <c r="F29" s="59" t="str">
        <f>"11"</f>
        <v>11</v>
      </c>
      <c r="G29" s="11" t="s">
        <v>17</v>
      </c>
      <c r="H29" s="59" t="s">
        <v>17</v>
      </c>
      <c r="I29" s="59" t="s">
        <v>18</v>
      </c>
      <c r="J29" s="59" t="s">
        <v>19</v>
      </c>
      <c r="K29" s="59" t="s">
        <v>18</v>
      </c>
      <c r="L29" s="59" t="s">
        <v>18</v>
      </c>
      <c r="M29" s="78" t="s">
        <v>20</v>
      </c>
    </row>
    <row r="30" s="44" customFormat="1" ht="14.25" spans="1:13">
      <c r="A30" s="10">
        <v>27</v>
      </c>
      <c r="B30" s="59" t="s">
        <v>89</v>
      </c>
      <c r="C30" s="60" t="str">
        <f>"152326196305162281"</f>
        <v>152326196305162281</v>
      </c>
      <c r="D30" s="79" t="s">
        <v>90</v>
      </c>
      <c r="E30" s="11">
        <v>200</v>
      </c>
      <c r="F30" s="59" t="str">
        <f>"11"</f>
        <v>11</v>
      </c>
      <c r="G30" s="11" t="s">
        <v>17</v>
      </c>
      <c r="H30" s="59" t="s">
        <v>17</v>
      </c>
      <c r="I30" s="59" t="s">
        <v>18</v>
      </c>
      <c r="J30" s="59" t="s">
        <v>91</v>
      </c>
      <c r="K30" s="59" t="s">
        <v>18</v>
      </c>
      <c r="L30" s="59" t="s">
        <v>18</v>
      </c>
      <c r="M30" s="78" t="s">
        <v>20</v>
      </c>
    </row>
    <row r="31" s="44" customFormat="1" ht="14.25" spans="1:13">
      <c r="A31" s="10">
        <v>28</v>
      </c>
      <c r="B31" s="59" t="s">
        <v>92</v>
      </c>
      <c r="C31" s="60" t="str">
        <f>"152326196305192288"</f>
        <v>152326196305192288</v>
      </c>
      <c r="D31" s="81" t="s">
        <v>93</v>
      </c>
      <c r="E31" s="11">
        <v>200</v>
      </c>
      <c r="F31" s="59" t="str">
        <f>"12"</f>
        <v>12</v>
      </c>
      <c r="G31" s="11" t="s">
        <v>17</v>
      </c>
      <c r="H31" s="59" t="s">
        <v>17</v>
      </c>
      <c r="I31" s="59" t="s">
        <v>18</v>
      </c>
      <c r="J31" s="59" t="s">
        <v>94</v>
      </c>
      <c r="K31" s="59" t="s">
        <v>18</v>
      </c>
      <c r="L31" s="59" t="s">
        <v>18</v>
      </c>
      <c r="M31" s="78" t="s">
        <v>20</v>
      </c>
    </row>
    <row r="32" customFormat="1" ht="14.25" spans="1:13">
      <c r="A32" s="11">
        <v>29</v>
      </c>
      <c r="B32" s="62" t="s">
        <v>95</v>
      </c>
      <c r="C32" s="63" t="str">
        <f>"152326196305202271"</f>
        <v>152326196305202271</v>
      </c>
      <c r="D32" s="80" t="s">
        <v>96</v>
      </c>
      <c r="E32" s="10">
        <v>200</v>
      </c>
      <c r="F32" s="62" t="str">
        <f t="shared" ref="F32:F36" si="3">"12"</f>
        <v>12</v>
      </c>
      <c r="G32" s="10" t="s">
        <v>17</v>
      </c>
      <c r="H32" s="62" t="s">
        <v>17</v>
      </c>
      <c r="I32" s="62" t="s">
        <v>18</v>
      </c>
      <c r="J32" s="62" t="s">
        <v>97</v>
      </c>
      <c r="K32" s="62" t="s">
        <v>18</v>
      </c>
      <c r="L32" s="62" t="s">
        <v>18</v>
      </c>
      <c r="M32" s="78" t="s">
        <v>20</v>
      </c>
    </row>
    <row r="33" customFormat="1" ht="14.25" spans="1:13">
      <c r="A33" s="10">
        <v>30</v>
      </c>
      <c r="B33" s="59" t="s">
        <v>98</v>
      </c>
      <c r="C33" s="60" t="str">
        <f>"152326196305204082"</f>
        <v>152326196305204082</v>
      </c>
      <c r="D33" s="80" t="s">
        <v>99</v>
      </c>
      <c r="E33" s="10">
        <v>200</v>
      </c>
      <c r="F33" s="59" t="str">
        <f>"2"</f>
        <v>2</v>
      </c>
      <c r="G33" s="11" t="s">
        <v>17</v>
      </c>
      <c r="H33" s="59" t="s">
        <v>17</v>
      </c>
      <c r="I33" s="59" t="s">
        <v>18</v>
      </c>
      <c r="J33" s="59" t="s">
        <v>26</v>
      </c>
      <c r="K33" s="59" t="s">
        <v>18</v>
      </c>
      <c r="L33" s="59" t="s">
        <v>18</v>
      </c>
      <c r="M33" s="78" t="s">
        <v>20</v>
      </c>
    </row>
    <row r="34" customFormat="1" ht="14.25" spans="1:13">
      <c r="A34" s="10">
        <v>31</v>
      </c>
      <c r="B34" s="62" t="s">
        <v>100</v>
      </c>
      <c r="C34" s="63" t="str">
        <f>"152326196305204103"</f>
        <v>152326196305204103</v>
      </c>
      <c r="D34" s="80" t="s">
        <v>101</v>
      </c>
      <c r="E34" s="10">
        <v>200</v>
      </c>
      <c r="F34" s="62" t="str">
        <f t="shared" si="3"/>
        <v>12</v>
      </c>
      <c r="G34" s="10" t="s">
        <v>17</v>
      </c>
      <c r="H34" s="62" t="s">
        <v>17</v>
      </c>
      <c r="I34" s="62" t="s">
        <v>18</v>
      </c>
      <c r="J34" s="62" t="s">
        <v>102</v>
      </c>
      <c r="K34" s="62" t="s">
        <v>18</v>
      </c>
      <c r="L34" s="62" t="s">
        <v>18</v>
      </c>
      <c r="M34" s="78" t="s">
        <v>20</v>
      </c>
    </row>
    <row r="35" customFormat="1" ht="14.25" spans="1:13">
      <c r="A35" s="10">
        <v>32</v>
      </c>
      <c r="B35" s="62" t="s">
        <v>103</v>
      </c>
      <c r="C35" s="63" t="str">
        <f>"152326196305232825"</f>
        <v>152326196305232825</v>
      </c>
      <c r="D35" s="80" t="s">
        <v>104</v>
      </c>
      <c r="E35" s="10">
        <v>200</v>
      </c>
      <c r="F35" s="62" t="str">
        <f t="shared" si="3"/>
        <v>12</v>
      </c>
      <c r="G35" s="11" t="s">
        <v>17</v>
      </c>
      <c r="H35" s="59" t="s">
        <v>17</v>
      </c>
      <c r="I35" s="59" t="s">
        <v>18</v>
      </c>
      <c r="J35" s="62" t="s">
        <v>105</v>
      </c>
      <c r="K35" s="59" t="s">
        <v>18</v>
      </c>
      <c r="L35" s="59" t="s">
        <v>18</v>
      </c>
      <c r="M35" s="78" t="s">
        <v>20</v>
      </c>
    </row>
    <row r="36" customFormat="1" ht="14.25" spans="1:13">
      <c r="A36" s="11">
        <v>33</v>
      </c>
      <c r="B36" s="62" t="s">
        <v>106</v>
      </c>
      <c r="C36" s="63" t="str">
        <f>"152326196305242281"</f>
        <v>152326196305242281</v>
      </c>
      <c r="D36" s="80" t="s">
        <v>107</v>
      </c>
      <c r="E36" s="10">
        <v>200</v>
      </c>
      <c r="F36" s="62" t="str">
        <f t="shared" si="3"/>
        <v>12</v>
      </c>
      <c r="G36" s="10" t="s">
        <v>17</v>
      </c>
      <c r="H36" s="62" t="s">
        <v>17</v>
      </c>
      <c r="I36" s="62" t="s">
        <v>18</v>
      </c>
      <c r="J36" s="62" t="s">
        <v>108</v>
      </c>
      <c r="K36" s="62" t="s">
        <v>18</v>
      </c>
      <c r="L36" s="62" t="s">
        <v>18</v>
      </c>
      <c r="M36" s="78" t="s">
        <v>20</v>
      </c>
    </row>
    <row r="37" s="44" customFormat="1" ht="14.25" spans="1:13">
      <c r="A37" s="10">
        <v>34</v>
      </c>
      <c r="B37" s="59" t="s">
        <v>109</v>
      </c>
      <c r="C37" s="60" t="str">
        <f>"152326196305244084"</f>
        <v>152326196305244084</v>
      </c>
      <c r="D37" s="79" t="s">
        <v>110</v>
      </c>
      <c r="E37" s="11">
        <v>200</v>
      </c>
      <c r="F37" s="59" t="str">
        <f>"9"</f>
        <v>9</v>
      </c>
      <c r="G37" s="11" t="s">
        <v>17</v>
      </c>
      <c r="H37" s="59" t="s">
        <v>17</v>
      </c>
      <c r="I37" s="59" t="s">
        <v>18</v>
      </c>
      <c r="J37" s="59" t="s">
        <v>111</v>
      </c>
      <c r="K37" s="59" t="s">
        <v>18</v>
      </c>
      <c r="L37" s="59" t="s">
        <v>18</v>
      </c>
      <c r="M37" s="78" t="s">
        <v>20</v>
      </c>
    </row>
    <row r="38" customFormat="1" ht="14.25" spans="1:13">
      <c r="A38" s="10">
        <v>35</v>
      </c>
      <c r="B38" s="62" t="s">
        <v>112</v>
      </c>
      <c r="C38" s="63" t="str">
        <f>"152326196305252287"</f>
        <v>152326196305252287</v>
      </c>
      <c r="D38" s="80" t="s">
        <v>113</v>
      </c>
      <c r="E38" s="10">
        <v>200</v>
      </c>
      <c r="F38" s="62" t="str">
        <f t="shared" ref="F38:F40" si="4">"12"</f>
        <v>12</v>
      </c>
      <c r="G38" s="10" t="s">
        <v>17</v>
      </c>
      <c r="H38" s="62" t="s">
        <v>17</v>
      </c>
      <c r="I38" s="62" t="s">
        <v>18</v>
      </c>
      <c r="J38" s="62" t="s">
        <v>108</v>
      </c>
      <c r="K38" s="62" t="s">
        <v>18</v>
      </c>
      <c r="L38" s="62" t="s">
        <v>18</v>
      </c>
      <c r="M38" s="78" t="s">
        <v>20</v>
      </c>
    </row>
    <row r="39" customFormat="1" ht="14.25" spans="1:13">
      <c r="A39" s="10">
        <v>36</v>
      </c>
      <c r="B39" s="62" t="s">
        <v>114</v>
      </c>
      <c r="C39" s="63" t="str">
        <f>"152326196305262282"</f>
        <v>152326196305262282</v>
      </c>
      <c r="D39" s="80" t="s">
        <v>115</v>
      </c>
      <c r="E39" s="10">
        <v>200</v>
      </c>
      <c r="F39" s="62" t="str">
        <f t="shared" si="4"/>
        <v>12</v>
      </c>
      <c r="G39" s="11" t="s">
        <v>17</v>
      </c>
      <c r="H39" s="59" t="s">
        <v>17</v>
      </c>
      <c r="I39" s="59" t="s">
        <v>18</v>
      </c>
      <c r="J39" s="62" t="s">
        <v>38</v>
      </c>
      <c r="K39" s="59" t="s">
        <v>18</v>
      </c>
      <c r="L39" s="59" t="s">
        <v>18</v>
      </c>
      <c r="M39" s="78" t="s">
        <v>20</v>
      </c>
    </row>
    <row r="40" customFormat="1" ht="14.25" spans="1:13">
      <c r="A40" s="11">
        <v>37</v>
      </c>
      <c r="B40" s="62" t="s">
        <v>116</v>
      </c>
      <c r="C40" s="63" t="str">
        <f>"152326196305272819"</f>
        <v>152326196305272819</v>
      </c>
      <c r="D40" s="80" t="s">
        <v>117</v>
      </c>
      <c r="E40" s="10">
        <v>200</v>
      </c>
      <c r="F40" s="62" t="str">
        <f t="shared" si="4"/>
        <v>12</v>
      </c>
      <c r="G40" s="10" t="s">
        <v>17</v>
      </c>
      <c r="H40" s="62" t="s">
        <v>17</v>
      </c>
      <c r="I40" s="62" t="s">
        <v>18</v>
      </c>
      <c r="J40" s="62" t="s">
        <v>44</v>
      </c>
      <c r="K40" s="62" t="s">
        <v>18</v>
      </c>
      <c r="L40" s="62" t="s">
        <v>18</v>
      </c>
      <c r="M40" s="78" t="s">
        <v>20</v>
      </c>
    </row>
    <row r="41" s="44" customFormat="1" ht="14.25" spans="1:13">
      <c r="A41" s="10">
        <v>38</v>
      </c>
      <c r="B41" s="59" t="s">
        <v>118</v>
      </c>
      <c r="C41" s="60" t="s">
        <v>119</v>
      </c>
      <c r="D41" s="79" t="s">
        <v>120</v>
      </c>
      <c r="E41" s="11">
        <v>200</v>
      </c>
      <c r="F41" s="59" t="str">
        <f>"5"</f>
        <v>5</v>
      </c>
      <c r="G41" s="11" t="s">
        <v>17</v>
      </c>
      <c r="H41" s="59" t="s">
        <v>17</v>
      </c>
      <c r="I41" s="59" t="s">
        <v>18</v>
      </c>
      <c r="J41" s="59" t="s">
        <v>121</v>
      </c>
      <c r="K41" s="59" t="s">
        <v>18</v>
      </c>
      <c r="L41" s="59" t="s">
        <v>18</v>
      </c>
      <c r="M41" s="78" t="s">
        <v>20</v>
      </c>
    </row>
    <row r="42" customFormat="1" ht="14.25" spans="1:13">
      <c r="A42" s="10">
        <v>39</v>
      </c>
      <c r="B42" s="62" t="s">
        <v>122</v>
      </c>
      <c r="C42" s="63" t="str">
        <f>"152326196305302272"</f>
        <v>152326196305302272</v>
      </c>
      <c r="D42" s="80" t="s">
        <v>123</v>
      </c>
      <c r="E42" s="10">
        <v>200</v>
      </c>
      <c r="F42" s="62" t="str">
        <f t="shared" ref="F42:F45" si="5">"12"</f>
        <v>12</v>
      </c>
      <c r="G42" s="10" t="s">
        <v>17</v>
      </c>
      <c r="H42" s="62" t="s">
        <v>17</v>
      </c>
      <c r="I42" s="62" t="s">
        <v>18</v>
      </c>
      <c r="J42" s="62" t="s">
        <v>91</v>
      </c>
      <c r="K42" s="62" t="s">
        <v>18</v>
      </c>
      <c r="L42" s="62" t="s">
        <v>18</v>
      </c>
      <c r="M42" s="78" t="s">
        <v>20</v>
      </c>
    </row>
    <row r="43" s="19" customFormat="1" ht="14.25" spans="1:13">
      <c r="A43" s="10">
        <v>40</v>
      </c>
      <c r="B43" s="11" t="s">
        <v>124</v>
      </c>
      <c r="C43" s="82" t="s">
        <v>125</v>
      </c>
      <c r="D43" s="83" t="s">
        <v>126</v>
      </c>
      <c r="E43" s="11">
        <v>200</v>
      </c>
      <c r="F43" s="11">
        <v>12</v>
      </c>
      <c r="G43" s="11" t="s">
        <v>17</v>
      </c>
      <c r="H43" s="59" t="s">
        <v>17</v>
      </c>
      <c r="I43" s="59" t="s">
        <v>18</v>
      </c>
      <c r="J43" s="11" t="s">
        <v>127</v>
      </c>
      <c r="K43" s="59" t="s">
        <v>18</v>
      </c>
      <c r="L43" s="59" t="s">
        <v>18</v>
      </c>
      <c r="M43" s="78" t="s">
        <v>20</v>
      </c>
    </row>
    <row r="44" customFormat="1" ht="14.25" spans="1:13">
      <c r="A44" s="11">
        <v>41</v>
      </c>
      <c r="B44" s="10" t="s">
        <v>128</v>
      </c>
      <c r="C44" s="84" t="s">
        <v>129</v>
      </c>
      <c r="D44" s="80" t="s">
        <v>130</v>
      </c>
      <c r="E44" s="10">
        <v>200</v>
      </c>
      <c r="F44" s="62" t="str">
        <f t="shared" si="5"/>
        <v>12</v>
      </c>
      <c r="G44" s="10" t="s">
        <v>17</v>
      </c>
      <c r="H44" s="62" t="s">
        <v>17</v>
      </c>
      <c r="I44" s="62" t="s">
        <v>18</v>
      </c>
      <c r="J44" s="10" t="s">
        <v>97</v>
      </c>
      <c r="K44" s="59" t="s">
        <v>18</v>
      </c>
      <c r="L44" s="59" t="s">
        <v>18</v>
      </c>
      <c r="M44" s="78" t="s">
        <v>20</v>
      </c>
    </row>
    <row r="45" s="19" customFormat="1" ht="14.25" spans="1:13">
      <c r="A45" s="10">
        <v>42</v>
      </c>
      <c r="B45" s="59" t="s">
        <v>131</v>
      </c>
      <c r="C45" s="60" t="str">
        <f>"152326196303122817"</f>
        <v>152326196303122817</v>
      </c>
      <c r="D45" s="83" t="s">
        <v>132</v>
      </c>
      <c r="E45" s="11">
        <v>200</v>
      </c>
      <c r="F45" s="59" t="str">
        <f t="shared" si="5"/>
        <v>12</v>
      </c>
      <c r="G45" s="11" t="s">
        <v>17</v>
      </c>
      <c r="H45" s="59" t="s">
        <v>17</v>
      </c>
      <c r="I45" s="59" t="s">
        <v>18</v>
      </c>
      <c r="J45" s="59" t="s">
        <v>121</v>
      </c>
      <c r="K45" s="59" t="s">
        <v>18</v>
      </c>
      <c r="L45" s="59" t="s">
        <v>18</v>
      </c>
      <c r="M45" s="78" t="s">
        <v>20</v>
      </c>
    </row>
    <row r="46" s="45" customFormat="1" ht="14.25" spans="1:13">
      <c r="A46" s="10">
        <v>43</v>
      </c>
      <c r="B46" s="66" t="s">
        <v>133</v>
      </c>
      <c r="C46" s="67" t="s">
        <v>134</v>
      </c>
      <c r="D46" s="68" t="s">
        <v>135</v>
      </c>
      <c r="E46" s="69">
        <v>200</v>
      </c>
      <c r="F46" s="70">
        <v>11</v>
      </c>
      <c r="G46" s="11" t="s">
        <v>17</v>
      </c>
      <c r="H46" s="59" t="s">
        <v>17</v>
      </c>
      <c r="I46" s="59" t="s">
        <v>18</v>
      </c>
      <c r="J46" s="66" t="s">
        <v>136</v>
      </c>
      <c r="K46" s="59" t="s">
        <v>18</v>
      </c>
      <c r="L46" s="59" t="s">
        <v>18</v>
      </c>
      <c r="M46" s="78" t="s">
        <v>20</v>
      </c>
    </row>
    <row r="47" s="2" customFormat="1" ht="14.25" spans="1:13">
      <c r="A47" s="10">
        <v>44</v>
      </c>
      <c r="B47" s="10" t="s">
        <v>137</v>
      </c>
      <c r="C47" s="84" t="s">
        <v>138</v>
      </c>
      <c r="D47" s="85" t="s">
        <v>139</v>
      </c>
      <c r="E47" s="10">
        <v>200</v>
      </c>
      <c r="F47" s="10">
        <v>11</v>
      </c>
      <c r="G47" s="11" t="s">
        <v>17</v>
      </c>
      <c r="H47" s="59" t="s">
        <v>17</v>
      </c>
      <c r="I47" s="59" t="s">
        <v>18</v>
      </c>
      <c r="J47" s="10" t="s">
        <v>140</v>
      </c>
      <c r="K47" s="59" t="s">
        <v>18</v>
      </c>
      <c r="L47" s="59" t="s">
        <v>18</v>
      </c>
      <c r="M47" s="78" t="s">
        <v>20</v>
      </c>
    </row>
    <row r="48" s="2" customFormat="1" ht="14.25" spans="1:13">
      <c r="A48" s="11">
        <v>45</v>
      </c>
      <c r="B48" s="10" t="s">
        <v>141</v>
      </c>
      <c r="C48" s="84" t="s">
        <v>142</v>
      </c>
      <c r="D48" s="85" t="s">
        <v>143</v>
      </c>
      <c r="E48" s="10">
        <v>200</v>
      </c>
      <c r="F48" s="10">
        <v>11</v>
      </c>
      <c r="G48" s="11" t="s">
        <v>17</v>
      </c>
      <c r="H48" s="59" t="s">
        <v>17</v>
      </c>
      <c r="I48" s="59" t="s">
        <v>18</v>
      </c>
      <c r="J48" s="10" t="s">
        <v>140</v>
      </c>
      <c r="K48" s="59" t="s">
        <v>18</v>
      </c>
      <c r="L48" s="59" t="s">
        <v>18</v>
      </c>
      <c r="M48" s="78" t="s">
        <v>20</v>
      </c>
    </row>
    <row r="49" s="2" customFormat="1" ht="14.25" spans="1:7">
      <c r="A49" s="72" t="s">
        <v>144</v>
      </c>
      <c r="B49" s="72"/>
      <c r="C49" s="1"/>
      <c r="D49" s="73"/>
      <c r="E49" s="73"/>
      <c r="F49" s="1" t="s">
        <v>145</v>
      </c>
      <c r="G49" s="1"/>
    </row>
    <row r="50" customFormat="1"/>
    <row r="51" customFormat="1"/>
    <row r="52" customFormat="1"/>
    <row r="53" customFormat="1"/>
    <row r="54" customFormat="1"/>
    <row r="55" customFormat="1"/>
    <row r="56" customFormat="1"/>
    <row r="57" customFormat="1" ht="15" customHeigh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</sheetData>
  <mergeCells count="4">
    <mergeCell ref="A1:M1"/>
    <mergeCell ref="A2:C2"/>
    <mergeCell ref="A49:C49"/>
    <mergeCell ref="F49:G49"/>
  </mergeCells>
  <pageMargins left="0.511805555555556" right="0.0784722222222222" top="0.629861111111111" bottom="1" header="0.393055555555556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3"/>
  <sheetViews>
    <sheetView tabSelected="1" workbookViewId="0">
      <selection activeCell="A5" sqref="A5"/>
    </sheetView>
  </sheetViews>
  <sheetFormatPr defaultColWidth="9" defaultRowHeight="13.5"/>
  <cols>
    <col min="1" max="1" width="5.25" style="19" customWidth="1"/>
    <col min="2" max="2" width="15.625" style="2" customWidth="1"/>
    <col min="3" max="3" width="10.5" style="2" customWidth="1"/>
    <col min="4" max="4" width="22.125" style="3" customWidth="1"/>
    <col min="5" max="5" width="22" style="20" customWidth="1"/>
    <col min="6" max="6" width="29.625" style="2" customWidth="1"/>
    <col min="7" max="7" width="9.625" style="2" customWidth="1"/>
    <col min="8" max="8" width="27.375" style="2" customWidth="1"/>
    <col min="9" max="16384" width="9" style="2"/>
  </cols>
  <sheetData>
    <row r="1" ht="33" customHeight="1" spans="1:8">
      <c r="A1" s="21" t="s">
        <v>146</v>
      </c>
      <c r="B1" s="22"/>
      <c r="C1" s="22"/>
      <c r="D1" s="23"/>
      <c r="E1" s="24"/>
      <c r="F1" s="22"/>
      <c r="G1" s="22"/>
      <c r="H1" s="22"/>
    </row>
    <row r="2" ht="15.95" customHeight="1" spans="1:4">
      <c r="A2" s="25" t="s">
        <v>147</v>
      </c>
      <c r="B2" s="26"/>
      <c r="C2" s="26"/>
      <c r="D2" s="27"/>
    </row>
    <row r="3" s="17" customFormat="1" ht="17.1" customHeight="1" spans="1:8">
      <c r="A3" s="28" t="s">
        <v>2</v>
      </c>
      <c r="B3" s="29" t="s">
        <v>11</v>
      </c>
      <c r="C3" s="29" t="s">
        <v>3</v>
      </c>
      <c r="D3" s="30" t="s">
        <v>4</v>
      </c>
      <c r="E3" s="31" t="s">
        <v>5</v>
      </c>
      <c r="F3" s="29" t="s">
        <v>148</v>
      </c>
      <c r="G3" s="29" t="s">
        <v>149</v>
      </c>
      <c r="H3" s="29" t="s">
        <v>14</v>
      </c>
    </row>
    <row r="4" s="17" customFormat="1" ht="17.1" customHeight="1" spans="1:40">
      <c r="A4" s="32">
        <v>1</v>
      </c>
      <c r="B4" s="10" t="s">
        <v>150</v>
      </c>
      <c r="C4" s="10" t="s">
        <v>151</v>
      </c>
      <c r="D4" s="10" t="s">
        <v>152</v>
      </c>
      <c r="E4" s="84" t="s">
        <v>153</v>
      </c>
      <c r="F4" s="10" t="s">
        <v>154</v>
      </c>
      <c r="G4" s="10">
        <v>317.94</v>
      </c>
      <c r="H4" s="33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</row>
    <row r="5" s="18" customFormat="1" ht="17.1" customHeight="1" spans="1:8">
      <c r="A5" s="32">
        <v>2</v>
      </c>
      <c r="B5" s="34" t="s">
        <v>155</v>
      </c>
      <c r="C5" s="10" t="s">
        <v>156</v>
      </c>
      <c r="D5" s="84" t="s">
        <v>157</v>
      </c>
      <c r="E5" s="84" t="s">
        <v>158</v>
      </c>
      <c r="F5" s="10" t="s">
        <v>159</v>
      </c>
      <c r="G5" s="2">
        <v>276</v>
      </c>
      <c r="H5" s="35"/>
    </row>
    <row r="6" s="18" customFormat="1" ht="17.1" customHeight="1" spans="1:8">
      <c r="A6" s="32"/>
      <c r="B6" s="7"/>
      <c r="C6" s="36"/>
      <c r="D6" s="36"/>
      <c r="E6" s="37"/>
      <c r="F6" s="38"/>
      <c r="G6" s="28"/>
      <c r="H6" s="35"/>
    </row>
    <row r="7" s="18" customFormat="1" ht="17.1" customHeight="1" spans="1:8">
      <c r="A7" s="32"/>
      <c r="B7" s="7"/>
      <c r="C7" s="36"/>
      <c r="D7" s="36"/>
      <c r="E7" s="37"/>
      <c r="F7" s="28"/>
      <c r="G7" s="28"/>
      <c r="H7" s="35"/>
    </row>
    <row r="8" s="18" customFormat="1" ht="17.1" customHeight="1" spans="1:8">
      <c r="A8" s="28"/>
      <c r="B8" s="7"/>
      <c r="C8" s="36"/>
      <c r="D8" s="36"/>
      <c r="E8" s="39"/>
      <c r="F8" s="28"/>
      <c r="G8" s="28"/>
      <c r="H8" s="35"/>
    </row>
    <row r="9" ht="17.1" customHeight="1" spans="1:6">
      <c r="A9" s="2" t="s">
        <v>144</v>
      </c>
      <c r="C9" s="40"/>
      <c r="E9" s="20" t="s">
        <v>145</v>
      </c>
      <c r="F9" s="40"/>
    </row>
    <row r="13" spans="5:6">
      <c r="E13" s="41"/>
      <c r="F13" s="41"/>
    </row>
  </sheetData>
  <mergeCells count="3">
    <mergeCell ref="A1:H1"/>
    <mergeCell ref="A2:D2"/>
    <mergeCell ref="A9:B9"/>
  </mergeCells>
  <pageMargins left="0.590277777777778" right="0.393055555555556" top="0.472222222222222" bottom="0.432638888888889" header="0.511805555555556" footer="0.511805555555556"/>
  <pageSetup paperSize="9" scale="9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opLeftCell="A9" workbookViewId="0">
      <selection activeCell="A60" sqref="A60:G60"/>
    </sheetView>
  </sheetViews>
  <sheetFormatPr defaultColWidth="9" defaultRowHeight="13.5" outlineLevelCol="6"/>
  <cols>
    <col min="1" max="1" width="5" style="2" customWidth="1"/>
    <col min="2" max="2" width="20.375" style="2" customWidth="1"/>
    <col min="3" max="3" width="12.5" style="2" customWidth="1"/>
    <col min="4" max="4" width="33.375" style="3" customWidth="1"/>
    <col min="5" max="5" width="26.5" style="3" customWidth="1"/>
    <col min="6" max="6" width="14.125" style="2" customWidth="1"/>
    <col min="7" max="7" width="13.875" style="2" customWidth="1"/>
    <col min="8" max="9" width="9" style="2"/>
    <col min="10" max="10" width="13.375" style="2" customWidth="1"/>
    <col min="11" max="16384" width="9" style="2"/>
  </cols>
  <sheetData>
    <row r="1" s="1" customFormat="1" ht="45" customHeight="1" spans="1:7">
      <c r="A1" s="4" t="s">
        <v>160</v>
      </c>
      <c r="B1" s="4"/>
      <c r="C1" s="4"/>
      <c r="D1" s="5"/>
      <c r="E1" s="5"/>
      <c r="F1" s="4"/>
      <c r="G1" s="4"/>
    </row>
    <row r="2" s="1" customFormat="1" ht="17" customHeight="1" spans="1:5">
      <c r="A2" s="4" t="s">
        <v>161</v>
      </c>
      <c r="B2" s="4"/>
      <c r="C2" s="4"/>
      <c r="D2" s="5"/>
      <c r="E2" s="6"/>
    </row>
    <row r="3" s="1" customFormat="1" ht="21" customHeight="1" spans="1:7">
      <c r="A3" s="7" t="s">
        <v>2</v>
      </c>
      <c r="B3" s="7" t="s">
        <v>11</v>
      </c>
      <c r="C3" s="7" t="s">
        <v>3</v>
      </c>
      <c r="D3" s="8" t="s">
        <v>4</v>
      </c>
      <c r="E3" s="8" t="s">
        <v>5</v>
      </c>
      <c r="F3" s="9" t="s">
        <v>12</v>
      </c>
      <c r="G3" s="9" t="s">
        <v>13</v>
      </c>
    </row>
    <row r="4" ht="15" customHeight="1" spans="1:7">
      <c r="A4" s="10">
        <v>1</v>
      </c>
      <c r="B4" s="11" t="s">
        <v>162</v>
      </c>
      <c r="C4" s="10" t="s">
        <v>163</v>
      </c>
      <c r="D4" s="10" t="s">
        <v>164</v>
      </c>
      <c r="E4" s="12" t="s">
        <v>165</v>
      </c>
      <c r="F4" s="10" t="s">
        <v>18</v>
      </c>
      <c r="G4" s="10" t="s">
        <v>18</v>
      </c>
    </row>
    <row r="5" ht="17" customHeight="1" spans="1:7">
      <c r="A5" s="10">
        <v>2</v>
      </c>
      <c r="B5" s="10" t="s">
        <v>166</v>
      </c>
      <c r="C5" s="10" t="s">
        <v>167</v>
      </c>
      <c r="D5" s="10" t="s">
        <v>168</v>
      </c>
      <c r="E5" s="12" t="s">
        <v>169</v>
      </c>
      <c r="F5" s="10" t="s">
        <v>18</v>
      </c>
      <c r="G5" s="10" t="s">
        <v>18</v>
      </c>
    </row>
    <row r="6" ht="17" customHeight="1" spans="1:7">
      <c r="A6" s="10">
        <v>3</v>
      </c>
      <c r="B6" s="10" t="s">
        <v>170</v>
      </c>
      <c r="C6" s="10" t="s">
        <v>171</v>
      </c>
      <c r="D6" s="10" t="s">
        <v>172</v>
      </c>
      <c r="E6" s="12" t="s">
        <v>173</v>
      </c>
      <c r="F6" s="10" t="s">
        <v>18</v>
      </c>
      <c r="G6" s="10" t="s">
        <v>18</v>
      </c>
    </row>
    <row r="7" ht="17" customHeight="1" spans="1:7">
      <c r="A7" s="10">
        <v>4</v>
      </c>
      <c r="B7" s="10" t="s">
        <v>170</v>
      </c>
      <c r="C7" s="10" t="s">
        <v>174</v>
      </c>
      <c r="D7" s="10" t="s">
        <v>172</v>
      </c>
      <c r="E7" s="12" t="s">
        <v>173</v>
      </c>
      <c r="F7" s="10" t="s">
        <v>18</v>
      </c>
      <c r="G7" s="10" t="s">
        <v>18</v>
      </c>
    </row>
    <row r="8" ht="17" customHeight="1" spans="1:7">
      <c r="A8" s="10">
        <v>5</v>
      </c>
      <c r="B8" s="10" t="s">
        <v>175</v>
      </c>
      <c r="C8" s="10" t="s">
        <v>176</v>
      </c>
      <c r="D8" s="10" t="s">
        <v>177</v>
      </c>
      <c r="E8" s="12" t="s">
        <v>178</v>
      </c>
      <c r="F8" s="10" t="s">
        <v>18</v>
      </c>
      <c r="G8" s="10" t="s">
        <v>18</v>
      </c>
    </row>
    <row r="9" ht="17" customHeight="1" spans="1:7">
      <c r="A9" s="10">
        <v>6</v>
      </c>
      <c r="B9" s="10" t="s">
        <v>175</v>
      </c>
      <c r="C9" s="10" t="s">
        <v>179</v>
      </c>
      <c r="D9" s="10" t="s">
        <v>180</v>
      </c>
      <c r="E9" s="12" t="s">
        <v>181</v>
      </c>
      <c r="F9" s="10" t="s">
        <v>18</v>
      </c>
      <c r="G9" s="10" t="s">
        <v>18</v>
      </c>
    </row>
    <row r="10" ht="17" customHeight="1" spans="1:7">
      <c r="A10" s="10">
        <v>7</v>
      </c>
      <c r="B10" s="10" t="s">
        <v>175</v>
      </c>
      <c r="C10" s="10" t="s">
        <v>182</v>
      </c>
      <c r="D10" s="10" t="s">
        <v>183</v>
      </c>
      <c r="E10" s="12" t="s">
        <v>184</v>
      </c>
      <c r="F10" s="10" t="s">
        <v>18</v>
      </c>
      <c r="G10" s="10" t="s">
        <v>18</v>
      </c>
    </row>
    <row r="11" ht="17" customHeight="1" spans="1:7">
      <c r="A11" s="10">
        <v>8</v>
      </c>
      <c r="B11" s="10" t="s">
        <v>185</v>
      </c>
      <c r="C11" s="10" t="s">
        <v>186</v>
      </c>
      <c r="D11" s="10" t="s">
        <v>187</v>
      </c>
      <c r="E11" s="12" t="s">
        <v>188</v>
      </c>
      <c r="F11" s="10" t="s">
        <v>18</v>
      </c>
      <c r="G11" s="10" t="s">
        <v>18</v>
      </c>
    </row>
    <row r="12" ht="17" customHeight="1" spans="1:7">
      <c r="A12" s="10">
        <v>9</v>
      </c>
      <c r="B12" s="10" t="s">
        <v>189</v>
      </c>
      <c r="C12" s="10" t="s">
        <v>190</v>
      </c>
      <c r="D12" s="10" t="s">
        <v>191</v>
      </c>
      <c r="E12" s="86" t="s">
        <v>192</v>
      </c>
      <c r="F12" s="10" t="s">
        <v>18</v>
      </c>
      <c r="G12" s="10" t="s">
        <v>18</v>
      </c>
    </row>
    <row r="13" ht="17" customHeight="1" spans="1:7">
      <c r="A13" s="10">
        <v>10</v>
      </c>
      <c r="B13" s="10" t="s">
        <v>193</v>
      </c>
      <c r="C13" s="10" t="s">
        <v>194</v>
      </c>
      <c r="D13" s="10" t="s">
        <v>195</v>
      </c>
      <c r="E13" s="86" t="s">
        <v>196</v>
      </c>
      <c r="F13" s="10" t="s">
        <v>18</v>
      </c>
      <c r="G13" s="10" t="s">
        <v>18</v>
      </c>
    </row>
    <row r="14" ht="17" customHeight="1" spans="1:7">
      <c r="A14" s="10">
        <v>11</v>
      </c>
      <c r="B14" s="10" t="s">
        <v>193</v>
      </c>
      <c r="C14" s="10" t="s">
        <v>197</v>
      </c>
      <c r="D14" s="10" t="s">
        <v>198</v>
      </c>
      <c r="E14" s="12" t="s">
        <v>199</v>
      </c>
      <c r="F14" s="10" t="s">
        <v>18</v>
      </c>
      <c r="G14" s="10" t="s">
        <v>18</v>
      </c>
    </row>
    <row r="15" ht="17" customHeight="1" spans="1:7">
      <c r="A15" s="10">
        <v>12</v>
      </c>
      <c r="B15" s="10" t="s">
        <v>193</v>
      </c>
      <c r="C15" s="10" t="s">
        <v>200</v>
      </c>
      <c r="D15" s="84" t="s">
        <v>201</v>
      </c>
      <c r="E15" s="12" t="s">
        <v>202</v>
      </c>
      <c r="F15" s="10" t="s">
        <v>18</v>
      </c>
      <c r="G15" s="10" t="s">
        <v>18</v>
      </c>
    </row>
    <row r="16" ht="17" customHeight="1" spans="1:7">
      <c r="A16" s="10">
        <v>13</v>
      </c>
      <c r="B16" s="10" t="s">
        <v>185</v>
      </c>
      <c r="C16" s="10" t="s">
        <v>203</v>
      </c>
      <c r="D16" s="10" t="s">
        <v>204</v>
      </c>
      <c r="E16" s="12" t="s">
        <v>205</v>
      </c>
      <c r="F16" s="10" t="s">
        <v>18</v>
      </c>
      <c r="G16" s="10" t="s">
        <v>18</v>
      </c>
    </row>
    <row r="17" ht="17" customHeight="1" spans="1:7">
      <c r="A17" s="10">
        <v>14</v>
      </c>
      <c r="B17" s="10" t="s">
        <v>206</v>
      </c>
      <c r="C17" s="10" t="s">
        <v>207</v>
      </c>
      <c r="D17" s="10" t="s">
        <v>208</v>
      </c>
      <c r="E17" s="12" t="s">
        <v>209</v>
      </c>
      <c r="F17" s="10" t="s">
        <v>18</v>
      </c>
      <c r="G17" s="10" t="s">
        <v>18</v>
      </c>
    </row>
    <row r="18" ht="17" customHeight="1" spans="1:7">
      <c r="A18" s="10">
        <v>15</v>
      </c>
      <c r="B18" s="11" t="s">
        <v>23</v>
      </c>
      <c r="C18" s="10" t="s">
        <v>210</v>
      </c>
      <c r="D18" s="10" t="s">
        <v>211</v>
      </c>
      <c r="E18" s="12" t="s">
        <v>212</v>
      </c>
      <c r="F18" s="10" t="s">
        <v>18</v>
      </c>
      <c r="G18" s="10" t="s">
        <v>18</v>
      </c>
    </row>
    <row r="19" ht="17" customHeight="1" spans="1:7">
      <c r="A19" s="10">
        <v>16</v>
      </c>
      <c r="B19" s="10" t="s">
        <v>175</v>
      </c>
      <c r="C19" s="10" t="s">
        <v>213</v>
      </c>
      <c r="D19" s="10" t="s">
        <v>214</v>
      </c>
      <c r="E19" s="12" t="s">
        <v>215</v>
      </c>
      <c r="F19" s="10" t="s">
        <v>18</v>
      </c>
      <c r="G19" s="10" t="s">
        <v>18</v>
      </c>
    </row>
    <row r="20" ht="17" customHeight="1" spans="1:7">
      <c r="A20" s="10">
        <v>17</v>
      </c>
      <c r="B20" s="10" t="s">
        <v>189</v>
      </c>
      <c r="C20" s="10" t="s">
        <v>216</v>
      </c>
      <c r="D20" s="10" t="s">
        <v>217</v>
      </c>
      <c r="E20" s="12" t="s">
        <v>218</v>
      </c>
      <c r="F20" s="10" t="s">
        <v>18</v>
      </c>
      <c r="G20" s="10" t="s">
        <v>18</v>
      </c>
    </row>
    <row r="21" ht="17" customHeight="1" spans="1:7">
      <c r="A21" s="10">
        <v>18</v>
      </c>
      <c r="B21" s="10" t="s">
        <v>175</v>
      </c>
      <c r="C21" s="10" t="s">
        <v>219</v>
      </c>
      <c r="D21" s="10" t="s">
        <v>220</v>
      </c>
      <c r="E21" s="12" t="s">
        <v>221</v>
      </c>
      <c r="F21" s="10" t="s">
        <v>18</v>
      </c>
      <c r="G21" s="10" t="s">
        <v>18</v>
      </c>
    </row>
    <row r="22" ht="17" customHeight="1" spans="1:7">
      <c r="A22" s="10">
        <v>19</v>
      </c>
      <c r="B22" s="11" t="s">
        <v>23</v>
      </c>
      <c r="C22" s="10" t="s">
        <v>222</v>
      </c>
      <c r="D22" s="10" t="s">
        <v>223</v>
      </c>
      <c r="E22" s="12" t="s">
        <v>224</v>
      </c>
      <c r="F22" s="10" t="s">
        <v>18</v>
      </c>
      <c r="G22" s="10" t="s">
        <v>18</v>
      </c>
    </row>
    <row r="23" ht="17" customHeight="1" spans="1:7">
      <c r="A23" s="10">
        <v>20</v>
      </c>
      <c r="B23" s="10" t="s">
        <v>41</v>
      </c>
      <c r="C23" s="10" t="s">
        <v>225</v>
      </c>
      <c r="D23" s="10" t="s">
        <v>226</v>
      </c>
      <c r="E23" s="12" t="s">
        <v>227</v>
      </c>
      <c r="F23" s="10" t="s">
        <v>18</v>
      </c>
      <c r="G23" s="10" t="s">
        <v>18</v>
      </c>
    </row>
    <row r="24" ht="17" customHeight="1" spans="1:7">
      <c r="A24" s="10">
        <v>21</v>
      </c>
      <c r="B24" s="10" t="s">
        <v>41</v>
      </c>
      <c r="C24" s="10" t="s">
        <v>228</v>
      </c>
      <c r="D24" s="10" t="s">
        <v>229</v>
      </c>
      <c r="E24" s="12" t="s">
        <v>230</v>
      </c>
      <c r="F24" s="10" t="s">
        <v>18</v>
      </c>
      <c r="G24" s="10" t="s">
        <v>18</v>
      </c>
    </row>
    <row r="25" ht="17" customHeight="1" spans="1:7">
      <c r="A25" s="10">
        <v>22</v>
      </c>
      <c r="B25" s="10" t="s">
        <v>52</v>
      </c>
      <c r="C25" s="10" t="s">
        <v>231</v>
      </c>
      <c r="D25" s="10" t="s">
        <v>232</v>
      </c>
      <c r="E25" s="12" t="s">
        <v>233</v>
      </c>
      <c r="F25" s="10" t="s">
        <v>18</v>
      </c>
      <c r="G25" s="10" t="s">
        <v>18</v>
      </c>
    </row>
    <row r="26" ht="17" customHeight="1" spans="1:7">
      <c r="A26" s="10">
        <v>23</v>
      </c>
      <c r="B26" s="10" t="s">
        <v>189</v>
      </c>
      <c r="C26" s="10" t="s">
        <v>234</v>
      </c>
      <c r="D26" s="10" t="s">
        <v>235</v>
      </c>
      <c r="E26" s="12" t="s">
        <v>236</v>
      </c>
      <c r="F26" s="10" t="s">
        <v>18</v>
      </c>
      <c r="G26" s="10" t="s">
        <v>18</v>
      </c>
    </row>
    <row r="27" ht="17" customHeight="1" spans="1:7">
      <c r="A27" s="10">
        <v>24</v>
      </c>
      <c r="B27" s="10" t="s">
        <v>52</v>
      </c>
      <c r="C27" s="10" t="s">
        <v>237</v>
      </c>
      <c r="D27" s="10" t="s">
        <v>238</v>
      </c>
      <c r="E27" s="12" t="s">
        <v>239</v>
      </c>
      <c r="F27" s="10" t="s">
        <v>18</v>
      </c>
      <c r="G27" s="10" t="s">
        <v>18</v>
      </c>
    </row>
    <row r="28" ht="17" customHeight="1" spans="1:7">
      <c r="A28" s="10">
        <v>25</v>
      </c>
      <c r="B28" s="10" t="s">
        <v>52</v>
      </c>
      <c r="C28" s="10" t="s">
        <v>240</v>
      </c>
      <c r="D28" s="10" t="s">
        <v>241</v>
      </c>
      <c r="E28" s="12" t="s">
        <v>239</v>
      </c>
      <c r="F28" s="10" t="s">
        <v>18</v>
      </c>
      <c r="G28" s="10" t="s">
        <v>18</v>
      </c>
    </row>
    <row r="29" ht="17" customHeight="1" spans="1:7">
      <c r="A29" s="10">
        <v>26</v>
      </c>
      <c r="B29" s="10" t="s">
        <v>242</v>
      </c>
      <c r="C29" s="10" t="s">
        <v>243</v>
      </c>
      <c r="D29" s="10" t="s">
        <v>244</v>
      </c>
      <c r="E29" s="12" t="s">
        <v>245</v>
      </c>
      <c r="F29" s="10" t="s">
        <v>18</v>
      </c>
      <c r="G29" s="10" t="s">
        <v>18</v>
      </c>
    </row>
    <row r="30" ht="17" customHeight="1" spans="1:7">
      <c r="A30" s="10">
        <v>27</v>
      </c>
      <c r="B30" s="10" t="s">
        <v>97</v>
      </c>
      <c r="C30" s="10" t="s">
        <v>246</v>
      </c>
      <c r="D30" s="10" t="s">
        <v>247</v>
      </c>
      <c r="E30" s="12" t="s">
        <v>248</v>
      </c>
      <c r="F30" s="10" t="s">
        <v>18</v>
      </c>
      <c r="G30" s="10" t="s">
        <v>18</v>
      </c>
    </row>
    <row r="31" s="2" customFormat="1" ht="17" customHeight="1" spans="1:7">
      <c r="A31" s="10">
        <v>28</v>
      </c>
      <c r="B31" s="10" t="s">
        <v>79</v>
      </c>
      <c r="C31" s="11" t="s">
        <v>249</v>
      </c>
      <c r="D31" s="10" t="s">
        <v>250</v>
      </c>
      <c r="E31" s="12" t="s">
        <v>251</v>
      </c>
      <c r="F31" s="10" t="s">
        <v>18</v>
      </c>
      <c r="G31" s="10" t="s">
        <v>18</v>
      </c>
    </row>
    <row r="32" s="2" customFormat="1" ht="17" customHeight="1" spans="1:7">
      <c r="A32" s="10">
        <v>29</v>
      </c>
      <c r="B32" s="10" t="s">
        <v>79</v>
      </c>
      <c r="C32" s="10" t="s">
        <v>252</v>
      </c>
      <c r="D32" s="10" t="s">
        <v>253</v>
      </c>
      <c r="E32" s="12" t="s">
        <v>254</v>
      </c>
      <c r="F32" s="10" t="s">
        <v>18</v>
      </c>
      <c r="G32" s="10" t="s">
        <v>18</v>
      </c>
    </row>
    <row r="33" s="2" customFormat="1" ht="17" customHeight="1" spans="1:7">
      <c r="A33" s="10">
        <v>30</v>
      </c>
      <c r="B33" s="10" t="s">
        <v>79</v>
      </c>
      <c r="C33" s="10" t="s">
        <v>255</v>
      </c>
      <c r="D33" s="10" t="s">
        <v>256</v>
      </c>
      <c r="E33" s="12" t="s">
        <v>257</v>
      </c>
      <c r="F33" s="10" t="s">
        <v>18</v>
      </c>
      <c r="G33" s="10" t="s">
        <v>18</v>
      </c>
    </row>
    <row r="34" s="2" customFormat="1" ht="17" customHeight="1" spans="1:7">
      <c r="A34" s="10">
        <v>31</v>
      </c>
      <c r="B34" s="10" t="s">
        <v>79</v>
      </c>
      <c r="C34" s="10" t="s">
        <v>258</v>
      </c>
      <c r="D34" s="10" t="s">
        <v>259</v>
      </c>
      <c r="E34" s="86" t="s">
        <v>260</v>
      </c>
      <c r="F34" s="10" t="s">
        <v>18</v>
      </c>
      <c r="G34" s="10" t="s">
        <v>18</v>
      </c>
    </row>
    <row r="35" s="2" customFormat="1" ht="17" customHeight="1" spans="1:7">
      <c r="A35" s="10">
        <v>32</v>
      </c>
      <c r="B35" s="10" t="s">
        <v>41</v>
      </c>
      <c r="C35" s="10" t="s">
        <v>261</v>
      </c>
      <c r="D35" s="10" t="s">
        <v>262</v>
      </c>
      <c r="E35" s="12" t="s">
        <v>263</v>
      </c>
      <c r="F35" s="10" t="s">
        <v>18</v>
      </c>
      <c r="G35" s="10" t="s">
        <v>18</v>
      </c>
    </row>
    <row r="36" s="2" customFormat="1" ht="17" customHeight="1" spans="1:7">
      <c r="A36" s="10">
        <v>33</v>
      </c>
      <c r="B36" s="10" t="s">
        <v>41</v>
      </c>
      <c r="C36" s="10" t="s">
        <v>264</v>
      </c>
      <c r="D36" s="10" t="s">
        <v>265</v>
      </c>
      <c r="E36" s="12" t="s">
        <v>266</v>
      </c>
      <c r="F36" s="10" t="s">
        <v>18</v>
      </c>
      <c r="G36" s="10" t="s">
        <v>18</v>
      </c>
    </row>
    <row r="37" s="2" customFormat="1" ht="17" customHeight="1" spans="1:7">
      <c r="A37" s="10">
        <v>34</v>
      </c>
      <c r="B37" s="10" t="s">
        <v>41</v>
      </c>
      <c r="C37" s="10" t="s">
        <v>267</v>
      </c>
      <c r="D37" s="10" t="s">
        <v>268</v>
      </c>
      <c r="E37" s="12" t="s">
        <v>269</v>
      </c>
      <c r="F37" s="10" t="s">
        <v>18</v>
      </c>
      <c r="G37" s="10" t="s">
        <v>18</v>
      </c>
    </row>
    <row r="38" s="2" customFormat="1" ht="17" customHeight="1" spans="1:7">
      <c r="A38" s="10">
        <v>35</v>
      </c>
      <c r="B38" s="10" t="s">
        <v>206</v>
      </c>
      <c r="C38" s="10" t="s">
        <v>270</v>
      </c>
      <c r="D38" s="84" t="s">
        <v>271</v>
      </c>
      <c r="E38" s="86" t="s">
        <v>269</v>
      </c>
      <c r="F38" s="10" t="s">
        <v>18</v>
      </c>
      <c r="G38" s="10" t="s">
        <v>18</v>
      </c>
    </row>
    <row r="39" s="2" customFormat="1" ht="17" customHeight="1" spans="1:7">
      <c r="A39" s="10">
        <v>36</v>
      </c>
      <c r="B39" s="10" t="s">
        <v>41</v>
      </c>
      <c r="C39" s="10" t="s">
        <v>272</v>
      </c>
      <c r="D39" s="10" t="s">
        <v>273</v>
      </c>
      <c r="E39" s="12" t="s">
        <v>274</v>
      </c>
      <c r="F39" s="10" t="s">
        <v>18</v>
      </c>
      <c r="G39" s="10" t="s">
        <v>18</v>
      </c>
    </row>
    <row r="40" s="2" customFormat="1" ht="17" customHeight="1" spans="1:7">
      <c r="A40" s="10">
        <v>37</v>
      </c>
      <c r="B40" s="10" t="s">
        <v>41</v>
      </c>
      <c r="C40" s="10" t="s">
        <v>275</v>
      </c>
      <c r="D40" s="10" t="s">
        <v>276</v>
      </c>
      <c r="E40" s="12" t="s">
        <v>277</v>
      </c>
      <c r="F40" s="10" t="s">
        <v>18</v>
      </c>
      <c r="G40" s="10" t="s">
        <v>18</v>
      </c>
    </row>
    <row r="41" s="2" customFormat="1" ht="17" customHeight="1" spans="1:7">
      <c r="A41" s="10">
        <v>38</v>
      </c>
      <c r="B41" s="10" t="s">
        <v>52</v>
      </c>
      <c r="C41" s="10" t="s">
        <v>278</v>
      </c>
      <c r="D41" s="10" t="s">
        <v>279</v>
      </c>
      <c r="E41" s="86" t="s">
        <v>280</v>
      </c>
      <c r="F41" s="10" t="s">
        <v>18</v>
      </c>
      <c r="G41" s="10" t="s">
        <v>18</v>
      </c>
    </row>
    <row r="42" s="2" customFormat="1" ht="17" customHeight="1" spans="1:7">
      <c r="A42" s="10">
        <v>39</v>
      </c>
      <c r="B42" s="10" t="s">
        <v>193</v>
      </c>
      <c r="C42" s="10" t="s">
        <v>281</v>
      </c>
      <c r="D42" s="10" t="s">
        <v>282</v>
      </c>
      <c r="E42" s="12" t="s">
        <v>283</v>
      </c>
      <c r="F42" s="10" t="s">
        <v>18</v>
      </c>
      <c r="G42" s="10" t="s">
        <v>18</v>
      </c>
    </row>
    <row r="43" s="2" customFormat="1" ht="17" customHeight="1" spans="1:7">
      <c r="A43" s="10">
        <v>40</v>
      </c>
      <c r="B43" s="10" t="s">
        <v>284</v>
      </c>
      <c r="C43" s="10" t="s">
        <v>285</v>
      </c>
      <c r="D43" s="10" t="s">
        <v>286</v>
      </c>
      <c r="E43" s="86" t="s">
        <v>287</v>
      </c>
      <c r="F43" s="10" t="s">
        <v>18</v>
      </c>
      <c r="G43" s="10" t="s">
        <v>18</v>
      </c>
    </row>
    <row r="44" s="2" customFormat="1" ht="17" customHeight="1" spans="1:7">
      <c r="A44" s="10">
        <v>41</v>
      </c>
      <c r="B44" s="10" t="s">
        <v>288</v>
      </c>
      <c r="C44" s="10" t="s">
        <v>289</v>
      </c>
      <c r="D44" s="10" t="s">
        <v>290</v>
      </c>
      <c r="E44" s="12" t="s">
        <v>291</v>
      </c>
      <c r="F44" s="10" t="s">
        <v>18</v>
      </c>
      <c r="G44" s="10" t="s">
        <v>18</v>
      </c>
    </row>
    <row r="45" s="2" customFormat="1" ht="17" customHeight="1" spans="1:7">
      <c r="A45" s="10">
        <v>42</v>
      </c>
      <c r="B45" s="10" t="s">
        <v>288</v>
      </c>
      <c r="C45" s="10" t="s">
        <v>292</v>
      </c>
      <c r="D45" s="10" t="s">
        <v>293</v>
      </c>
      <c r="E45" s="12" t="s">
        <v>294</v>
      </c>
      <c r="F45" s="10" t="s">
        <v>18</v>
      </c>
      <c r="G45" s="10" t="s">
        <v>18</v>
      </c>
    </row>
    <row r="46" s="2" customFormat="1" ht="17" customHeight="1" spans="1:7">
      <c r="A46" s="10">
        <v>43</v>
      </c>
      <c r="B46" s="10" t="s">
        <v>175</v>
      </c>
      <c r="C46" s="10" t="s">
        <v>295</v>
      </c>
      <c r="D46" s="10" t="s">
        <v>296</v>
      </c>
      <c r="E46" s="12" t="s">
        <v>297</v>
      </c>
      <c r="F46" s="10" t="s">
        <v>18</v>
      </c>
      <c r="G46" s="10" t="s">
        <v>18</v>
      </c>
    </row>
    <row r="47" s="2" customFormat="1" ht="17" customHeight="1" spans="1:7">
      <c r="A47" s="10">
        <v>44</v>
      </c>
      <c r="B47" s="10" t="s">
        <v>175</v>
      </c>
      <c r="C47" s="10" t="s">
        <v>298</v>
      </c>
      <c r="D47" s="10" t="s">
        <v>299</v>
      </c>
      <c r="E47" s="12" t="s">
        <v>300</v>
      </c>
      <c r="F47" s="10" t="s">
        <v>18</v>
      </c>
      <c r="G47" s="10" t="s">
        <v>18</v>
      </c>
    </row>
    <row r="48" s="2" customFormat="1" ht="17" customHeight="1" spans="1:7">
      <c r="A48" s="10">
        <v>45</v>
      </c>
      <c r="B48" s="10" t="s">
        <v>105</v>
      </c>
      <c r="C48" s="10" t="s">
        <v>301</v>
      </c>
      <c r="D48" s="12" t="s">
        <v>302</v>
      </c>
      <c r="E48" s="12" t="s">
        <v>303</v>
      </c>
      <c r="F48" s="10" t="s">
        <v>18</v>
      </c>
      <c r="G48" s="10" t="s">
        <v>18</v>
      </c>
    </row>
    <row r="49" s="2" customFormat="1" ht="17" customHeight="1" spans="1:7">
      <c r="A49" s="10">
        <v>46</v>
      </c>
      <c r="B49" s="10" t="s">
        <v>206</v>
      </c>
      <c r="C49" s="10" t="s">
        <v>304</v>
      </c>
      <c r="D49" s="10" t="s">
        <v>305</v>
      </c>
      <c r="E49" s="12" t="s">
        <v>306</v>
      </c>
      <c r="F49" s="10" t="s">
        <v>18</v>
      </c>
      <c r="G49" s="10" t="s">
        <v>18</v>
      </c>
    </row>
    <row r="50" s="2" customFormat="1" ht="17" customHeight="1" spans="1:7">
      <c r="A50" s="10">
        <v>47</v>
      </c>
      <c r="B50" s="10" t="s">
        <v>206</v>
      </c>
      <c r="C50" s="10" t="s">
        <v>307</v>
      </c>
      <c r="D50" s="10" t="s">
        <v>308</v>
      </c>
      <c r="E50" s="12" t="s">
        <v>309</v>
      </c>
      <c r="F50" s="10" t="s">
        <v>18</v>
      </c>
      <c r="G50" s="10" t="s">
        <v>18</v>
      </c>
    </row>
    <row r="51" s="2" customFormat="1" ht="17" customHeight="1" spans="1:7">
      <c r="A51" s="10">
        <v>48</v>
      </c>
      <c r="B51" s="10" t="s">
        <v>206</v>
      </c>
      <c r="C51" s="10" t="s">
        <v>310</v>
      </c>
      <c r="D51" s="10" t="s">
        <v>311</v>
      </c>
      <c r="E51" s="12" t="s">
        <v>312</v>
      </c>
      <c r="F51" s="10" t="s">
        <v>18</v>
      </c>
      <c r="G51" s="10" t="s">
        <v>18</v>
      </c>
    </row>
    <row r="52" s="2" customFormat="1" ht="17" customHeight="1" spans="1:7">
      <c r="A52" s="10">
        <v>49</v>
      </c>
      <c r="B52" s="10" t="s">
        <v>206</v>
      </c>
      <c r="C52" s="10" t="s">
        <v>313</v>
      </c>
      <c r="D52" s="10" t="s">
        <v>314</v>
      </c>
      <c r="E52" s="12" t="s">
        <v>315</v>
      </c>
      <c r="F52" s="10" t="s">
        <v>18</v>
      </c>
      <c r="G52" s="10" t="s">
        <v>18</v>
      </c>
    </row>
    <row r="53" s="2" customFormat="1" ht="17" customHeight="1" spans="1:7">
      <c r="A53" s="10">
        <v>50</v>
      </c>
      <c r="B53" s="10" t="s">
        <v>206</v>
      </c>
      <c r="C53" s="10" t="s">
        <v>316</v>
      </c>
      <c r="D53" s="10" t="s">
        <v>317</v>
      </c>
      <c r="E53" s="12" t="s">
        <v>318</v>
      </c>
      <c r="F53" s="10" t="s">
        <v>18</v>
      </c>
      <c r="G53" s="10" t="s">
        <v>18</v>
      </c>
    </row>
    <row r="54" s="2" customFormat="1" ht="17" customHeight="1" spans="1:7">
      <c r="A54" s="10">
        <v>51</v>
      </c>
      <c r="B54" s="10" t="s">
        <v>206</v>
      </c>
      <c r="C54" s="10" t="s">
        <v>319</v>
      </c>
      <c r="D54" s="10" t="s">
        <v>320</v>
      </c>
      <c r="E54" s="86" t="s">
        <v>321</v>
      </c>
      <c r="F54" s="10" t="s">
        <v>18</v>
      </c>
      <c r="G54" s="10" t="s">
        <v>18</v>
      </c>
    </row>
    <row r="55" s="2" customFormat="1" ht="17" customHeight="1" spans="1:7">
      <c r="A55" s="10">
        <v>52</v>
      </c>
      <c r="B55" s="10" t="s">
        <v>206</v>
      </c>
      <c r="C55" s="10" t="s">
        <v>322</v>
      </c>
      <c r="D55" s="10" t="s">
        <v>323</v>
      </c>
      <c r="E55" s="86" t="s">
        <v>324</v>
      </c>
      <c r="F55" s="10" t="s">
        <v>18</v>
      </c>
      <c r="G55" s="10" t="s">
        <v>18</v>
      </c>
    </row>
    <row r="56" s="2" customFormat="1" ht="17" customHeight="1" spans="1:7">
      <c r="A56" s="10">
        <v>53</v>
      </c>
      <c r="B56" s="10" t="s">
        <v>206</v>
      </c>
      <c r="C56" s="10" t="s">
        <v>325</v>
      </c>
      <c r="D56" s="10" t="s">
        <v>326</v>
      </c>
      <c r="E56" s="12" t="s">
        <v>327</v>
      </c>
      <c r="F56" s="10" t="s">
        <v>18</v>
      </c>
      <c r="G56" s="10" t="s">
        <v>18</v>
      </c>
    </row>
    <row r="57" s="2" customFormat="1" ht="17" customHeight="1" spans="1:7">
      <c r="A57" s="10">
        <v>54</v>
      </c>
      <c r="B57" s="10" t="s">
        <v>206</v>
      </c>
      <c r="C57" s="10" t="s">
        <v>328</v>
      </c>
      <c r="D57" s="10" t="s">
        <v>329</v>
      </c>
      <c r="E57" s="12" t="s">
        <v>330</v>
      </c>
      <c r="F57" s="10" t="s">
        <v>18</v>
      </c>
      <c r="G57" s="10" t="s">
        <v>18</v>
      </c>
    </row>
    <row r="58" s="2" customFormat="1" ht="17" customHeight="1" spans="1:7">
      <c r="A58" s="10">
        <v>55</v>
      </c>
      <c r="B58" s="10" t="s">
        <v>206</v>
      </c>
      <c r="C58" s="10" t="s">
        <v>331</v>
      </c>
      <c r="D58" s="10" t="s">
        <v>332</v>
      </c>
      <c r="E58" s="86" t="s">
        <v>333</v>
      </c>
      <c r="F58" s="10" t="s">
        <v>18</v>
      </c>
      <c r="G58" s="10" t="s">
        <v>18</v>
      </c>
    </row>
    <row r="59" s="2" customFormat="1" ht="17" customHeight="1" spans="1:7">
      <c r="A59" s="10">
        <v>56</v>
      </c>
      <c r="B59" s="10" t="s">
        <v>175</v>
      </c>
      <c r="C59" s="10" t="s">
        <v>334</v>
      </c>
      <c r="D59" s="10" t="s">
        <v>335</v>
      </c>
      <c r="E59" s="12" t="s">
        <v>336</v>
      </c>
      <c r="F59" s="10" t="s">
        <v>18</v>
      </c>
      <c r="G59" s="10" t="s">
        <v>18</v>
      </c>
    </row>
    <row r="60" s="2" customFormat="1" ht="18" customHeight="1" spans="1:7">
      <c r="A60" s="10">
        <v>57</v>
      </c>
      <c r="B60" s="10" t="s">
        <v>337</v>
      </c>
      <c r="C60" s="10" t="s">
        <v>338</v>
      </c>
      <c r="D60" s="10" t="s">
        <v>339</v>
      </c>
      <c r="E60" s="86" t="s">
        <v>340</v>
      </c>
      <c r="F60" s="10" t="s">
        <v>18</v>
      </c>
      <c r="G60" s="10" t="s">
        <v>18</v>
      </c>
    </row>
    <row r="61" s="2" customFormat="1" ht="17.1" customHeight="1" spans="1:7">
      <c r="A61" s="14" t="s">
        <v>144</v>
      </c>
      <c r="B61" s="14"/>
      <c r="C61" s="15"/>
      <c r="D61" s="16"/>
      <c r="E61" s="16" t="s">
        <v>145</v>
      </c>
      <c r="F61" s="15"/>
      <c r="G61" s="14"/>
    </row>
  </sheetData>
  <mergeCells count="3">
    <mergeCell ref="A1:G1"/>
    <mergeCell ref="A2:D2"/>
    <mergeCell ref="A61:B61"/>
  </mergeCells>
  <pageMargins left="0.75" right="0.75" top="0.0784722222222222" bottom="0.472222222222222" header="0.156944444444444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51年之后出生的、系统未暂停人员</vt:lpstr>
      <vt:lpstr>卡里少钱</vt:lpstr>
      <vt:lpstr>暂停人员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2020-10-13T02:13:00Z</cp:lastPrinted>
  <dcterms:modified xsi:type="dcterms:W3CDTF">2023-06-08T08:42:55Z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2BEC1648AF214EB99B6B6FBC91A2B5FD_13</vt:lpwstr>
  </property>
  <property fmtid="{D5CDD505-2E9C-101B-9397-08002B2CF9AE}" pid="4" name="KSOReadingLayout">
    <vt:bool>true</vt:bool>
  </property>
  <property fmtid="{D5CDD505-2E9C-101B-9397-08002B2CF9AE}" pid="5" name="commondata">
    <vt:lpwstr>eyJoZGlkIjoiNjgwNDI0NjBmMDhmYzk5MzE4NjZkZDI2MTE4ODVkYjAifQ==</vt:lpwstr>
  </property>
</Properties>
</file>