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 tabRatio="712" activeTab="1"/>
  </bookViews>
  <sheets>
    <sheet name="51年之后出生的、系统未暂停人员" sheetId="9" r:id="rId1"/>
    <sheet name="更改卡号" sheetId="2" r:id="rId2"/>
    <sheet name="暂停人员" sheetId="6" r:id="rId3"/>
  </sheets>
  <definedNames>
    <definedName name="_xlnm._FilterDatabase" localSheetId="2" hidden="1">暂停人员!$A$3:$H$5</definedName>
    <definedName name="_xlnm._FilterDatabase" localSheetId="0" hidden="1">'51年之后出生的、系统未暂停人员'!$A$3:$XET$3</definedName>
  </definedNames>
  <calcPr calcId="144525"/>
</workbook>
</file>

<file path=xl/sharedStrings.xml><?xml version="1.0" encoding="utf-8"?>
<sst xmlns="http://schemas.openxmlformats.org/spreadsheetml/2006/main" count="476" uniqueCount="161">
  <si>
    <t>07月10日份待遇申请名单</t>
  </si>
  <si>
    <t xml:space="preserve">   所属乡镇：东明镇       （盖章）</t>
  </si>
  <si>
    <t>序号</t>
  </si>
  <si>
    <t>姓名</t>
  </si>
  <si>
    <t>身份证号</t>
  </si>
  <si>
    <t>社保卡号</t>
  </si>
  <si>
    <t>缴费档次</t>
  </si>
  <si>
    <t>缴费年限</t>
  </si>
  <si>
    <t>是否享受其他养老保险待遇</t>
  </si>
  <si>
    <t>是否做过生存认证</t>
  </si>
  <si>
    <t>是否健在</t>
  </si>
  <si>
    <t>村名</t>
  </si>
  <si>
    <t>是否申请待遇</t>
  </si>
  <si>
    <t>核定是否通过</t>
  </si>
  <si>
    <t>备注</t>
  </si>
  <si>
    <t>张国学</t>
  </si>
  <si>
    <t>6217370140500288691</t>
  </si>
  <si>
    <t>否</t>
  </si>
  <si>
    <t>是</t>
  </si>
  <si>
    <t>西塔村委会</t>
  </si>
  <si>
    <t>有待遇领取通知书</t>
  </si>
  <si>
    <t>寇彦学</t>
  </si>
  <si>
    <t>15232619630601407X</t>
  </si>
  <si>
    <t>6217370140502474331</t>
  </si>
  <si>
    <t>塔布朗村委会</t>
  </si>
  <si>
    <t>郭荣</t>
  </si>
  <si>
    <t>6217370140500431069</t>
  </si>
  <si>
    <t>嘎查甸子村委会</t>
  </si>
  <si>
    <t>梁青玉</t>
  </si>
  <si>
    <t>6217370140500324777</t>
  </si>
  <si>
    <t>太吉村委会</t>
  </si>
  <si>
    <t>牛义</t>
  </si>
  <si>
    <t>6217370140501780407</t>
  </si>
  <si>
    <t>东塔日牙图村委会</t>
  </si>
  <si>
    <t>王振风</t>
  </si>
  <si>
    <t>6217370140500311261</t>
  </si>
  <si>
    <t>英图村委会</t>
  </si>
  <si>
    <t>李清</t>
  </si>
  <si>
    <t>6217370140500351879</t>
  </si>
  <si>
    <t>上奈林村委会</t>
  </si>
  <si>
    <t>张丙海</t>
  </si>
  <si>
    <t>6217370140502474349</t>
  </si>
  <si>
    <t>干苏村委会</t>
  </si>
  <si>
    <t>刘春花</t>
  </si>
  <si>
    <t>6217370140502550684</t>
  </si>
  <si>
    <t>东明村委会</t>
  </si>
  <si>
    <t>王国兰</t>
  </si>
  <si>
    <t>6217370140502550692</t>
  </si>
  <si>
    <t>李秀玲</t>
  </si>
  <si>
    <t>6217370140502550700</t>
  </si>
  <si>
    <t>南塔村委会</t>
  </si>
  <si>
    <t>轩德奎</t>
  </si>
  <si>
    <t>6217370140502474364</t>
  </si>
  <si>
    <t>东奈林村委会</t>
  </si>
  <si>
    <t>李凤霞</t>
  </si>
  <si>
    <t>6217370140504365693</t>
  </si>
  <si>
    <t>代筒村委会</t>
  </si>
  <si>
    <t>刘海兰</t>
  </si>
  <si>
    <t>6217370140500427398</t>
  </si>
  <si>
    <t>大吉尔仁达朗村委会</t>
  </si>
  <si>
    <t>席金花</t>
  </si>
  <si>
    <t>6217370140502550718</t>
  </si>
  <si>
    <t>大太吉白嘎查</t>
  </si>
  <si>
    <t>杨国清</t>
  </si>
  <si>
    <t>6217370140502834831</t>
  </si>
  <si>
    <t>西哈日牙图村委会</t>
  </si>
  <si>
    <t>隋军</t>
  </si>
  <si>
    <t>6217370140501781975</t>
  </si>
  <si>
    <t>潘秀丽</t>
  </si>
  <si>
    <t>6217370140502550726</t>
  </si>
  <si>
    <t>苏日格村委会</t>
  </si>
  <si>
    <t>王秀杰</t>
  </si>
  <si>
    <t>6217370140500285713</t>
  </si>
  <si>
    <t>任翠萍</t>
  </si>
  <si>
    <t>6217370140502550734</t>
  </si>
  <si>
    <t>李凤军</t>
  </si>
  <si>
    <t>6217370140503515710</t>
  </si>
  <si>
    <t>杨桂花</t>
  </si>
  <si>
    <t>15232619630613408X</t>
  </si>
  <si>
    <t>6217370140501599377</t>
  </si>
  <si>
    <t>贺秀荣</t>
  </si>
  <si>
    <t>6217370140501786743</t>
  </si>
  <si>
    <t>东塔村委会</t>
  </si>
  <si>
    <t>吴彩玉</t>
  </si>
  <si>
    <t>6217370140501775852</t>
  </si>
  <si>
    <t>王立</t>
  </si>
  <si>
    <t>15232619630617409X</t>
  </si>
  <si>
    <t>6217370140501596761</t>
  </si>
  <si>
    <t>李素玲</t>
  </si>
  <si>
    <t>6217370140500299367</t>
  </si>
  <si>
    <t>王月珍</t>
  </si>
  <si>
    <t>6217370140502550742</t>
  </si>
  <si>
    <t>杨海荣</t>
  </si>
  <si>
    <t>6217370140501777056</t>
  </si>
  <si>
    <t>南奈林村委会</t>
  </si>
  <si>
    <t>王芹</t>
  </si>
  <si>
    <t>6217370140501596787</t>
  </si>
  <si>
    <t>李翠花</t>
  </si>
  <si>
    <t>15232619630619228X</t>
  </si>
  <si>
    <t>6217370140501758767</t>
  </si>
  <si>
    <t>计明玲</t>
  </si>
  <si>
    <t>6217370140501775506</t>
  </si>
  <si>
    <t>王国有</t>
  </si>
  <si>
    <t>6217370140500283551</t>
  </si>
  <si>
    <t>刘淑云</t>
  </si>
  <si>
    <t>6217370140502550759</t>
  </si>
  <si>
    <t>新兴村委会</t>
  </si>
  <si>
    <t>郝桂荣</t>
  </si>
  <si>
    <t>6217370140502550767</t>
  </si>
  <si>
    <t>高化荣</t>
  </si>
  <si>
    <t>6217370140500280177</t>
  </si>
  <si>
    <t>荣生村委会</t>
  </si>
  <si>
    <t>杨顺</t>
  </si>
  <si>
    <t>6217370140500417183</t>
  </si>
  <si>
    <t>耿亚富</t>
  </si>
  <si>
    <t>6217370140501786719</t>
  </si>
  <si>
    <t>候桂琴</t>
  </si>
  <si>
    <t>6217370140500315270</t>
  </si>
  <si>
    <t>邢子玉</t>
  </si>
  <si>
    <t>6217370140501456008</t>
  </si>
  <si>
    <t>东升村委会</t>
  </si>
  <si>
    <t>张贵</t>
  </si>
  <si>
    <t>152326196208102594</t>
  </si>
  <si>
    <t>6217370140501787725</t>
  </si>
  <si>
    <t>付玉珍</t>
  </si>
  <si>
    <t>15232619630418258X</t>
  </si>
  <si>
    <t>6217370140501759062</t>
  </si>
  <si>
    <t>浩特村委会</t>
  </si>
  <si>
    <t>宋喜芬</t>
  </si>
  <si>
    <t>6217370140502550593</t>
  </si>
  <si>
    <t>黄金兴</t>
  </si>
  <si>
    <t>152326196211014077</t>
  </si>
  <si>
    <t>6217370140501594022</t>
  </si>
  <si>
    <t>臧静坤</t>
  </si>
  <si>
    <t>152326196210052290</t>
  </si>
  <si>
    <t>6217370140502473614</t>
  </si>
  <si>
    <t>永胜村委会</t>
  </si>
  <si>
    <t>刘志</t>
  </si>
  <si>
    <t>152326196203214079</t>
  </si>
  <si>
    <t>6217370140502473010</t>
  </si>
  <si>
    <t>社保所负责人签字：</t>
  </si>
  <si>
    <t>经办人签字：</t>
  </si>
  <si>
    <t>7月10日月份待遇申请名单</t>
  </si>
  <si>
    <t>所属乡镇：     东明镇 （盖章）</t>
  </si>
  <si>
    <t>苏日格村</t>
  </si>
  <si>
    <t>冯作海</t>
  </si>
  <si>
    <t>6217370140504457797</t>
  </si>
  <si>
    <t>东塔日牙图嘎查</t>
  </si>
  <si>
    <t>庞军</t>
  </si>
  <si>
    <t>152326196007112294</t>
  </si>
  <si>
    <t>6217370140504458431</t>
  </si>
  <si>
    <t>注：1没有社保卡的不要申请</t>
  </si>
  <si>
    <t xml:space="preserve">    2此表人员需要下个月放到系统未暂停人员表里重新做待遇申请</t>
  </si>
  <si>
    <t>5月10日月份待遇申请名单</t>
  </si>
  <si>
    <t>南奈林村</t>
  </si>
  <si>
    <t>刘树</t>
  </si>
  <si>
    <t>152326194706192570</t>
  </si>
  <si>
    <t>6217370140500315601</t>
  </si>
  <si>
    <t>唐珍</t>
  </si>
  <si>
    <t>152326194911152586</t>
  </si>
  <si>
    <t>6217370140500317201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</si>
</sst>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/>
    <xf numFmtId="0" fontId="0" fillId="8" borderId="6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ill="1" applyBorder="1" quotePrefix="1">
      <alignment vertical="center"/>
    </xf>
    <xf numFmtId="0" fontId="0" fillId="0" borderId="1" xfId="0" applyBorder="1" quotePrefix="1">
      <alignment vertical="center"/>
    </xf>
    <xf numFmtId="49" fontId="0" fillId="2" borderId="1" xfId="0" applyNumberFormat="1" applyFill="1" applyBorder="1" applyAlignment="1" quotePrefix="1">
      <alignment horizontal="left" vertical="center"/>
    </xf>
    <xf numFmtId="0" fontId="0" fillId="0" borderId="1" xfId="0" applyBorder="1" applyAlignment="1" quotePrefix="1">
      <alignment horizontal="center" vertical="center"/>
    </xf>
    <xf numFmtId="0" fontId="0" fillId="2" borderId="1" xfId="0" applyFill="1" applyBorder="1" applyAlignment="1" quotePrefix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9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5"/>
  <sheetViews>
    <sheetView workbookViewId="0">
      <selection activeCell="M5" sqref="M5"/>
    </sheetView>
  </sheetViews>
  <sheetFormatPr defaultColWidth="9" defaultRowHeight="13.5"/>
  <cols>
    <col min="1" max="1" width="5.375" style="2" customWidth="1"/>
    <col min="2" max="2" width="9.625" customWidth="1"/>
    <col min="3" max="3" width="20.375" customWidth="1"/>
    <col min="4" max="4" width="20.125" customWidth="1"/>
    <col min="5" max="5" width="4.875" customWidth="1"/>
    <col min="6" max="6" width="5.5" customWidth="1"/>
    <col min="7" max="7" width="8.25" customWidth="1"/>
    <col min="8" max="8" width="7.625" customWidth="1"/>
    <col min="9" max="9" width="5.625" customWidth="1"/>
    <col min="10" max="10" width="17.125" customWidth="1"/>
    <col min="11" max="11" width="6.875" customWidth="1"/>
    <col min="12" max="12" width="6.5" customWidth="1"/>
    <col min="13" max="13" width="19" customWidth="1"/>
  </cols>
  <sheetData>
    <row r="1" s="2" customFormat="1" ht="27" customHeight="1" spans="1:13">
      <c r="A1" s="34" t="s">
        <v>0</v>
      </c>
      <c r="B1" s="35"/>
      <c r="C1" s="36"/>
      <c r="D1" s="37"/>
      <c r="E1" s="38"/>
      <c r="F1" s="38"/>
      <c r="G1" s="38"/>
      <c r="H1" s="38"/>
      <c r="I1" s="38"/>
      <c r="J1" s="38"/>
      <c r="K1" s="36"/>
      <c r="L1" s="36"/>
      <c r="M1" s="38"/>
    </row>
    <row r="2" s="30" customFormat="1" spans="1:11">
      <c r="A2" s="39" t="s">
        <v>1</v>
      </c>
      <c r="B2" s="40"/>
      <c r="C2" s="41"/>
      <c r="D2" s="42"/>
      <c r="K2" s="60"/>
    </row>
    <row r="3" s="30" customFormat="1" ht="36" spans="1:13">
      <c r="A3" s="43" t="s">
        <v>2</v>
      </c>
      <c r="B3" s="44" t="s">
        <v>3</v>
      </c>
      <c r="C3" s="45" t="s">
        <v>4</v>
      </c>
      <c r="D3" s="46" t="s">
        <v>5</v>
      </c>
      <c r="E3" s="47" t="s">
        <v>6</v>
      </c>
      <c r="F3" s="47" t="s">
        <v>7</v>
      </c>
      <c r="G3" s="47" t="s">
        <v>8</v>
      </c>
      <c r="H3" s="47" t="s">
        <v>9</v>
      </c>
      <c r="I3" s="47" t="s">
        <v>10</v>
      </c>
      <c r="J3" s="61" t="s">
        <v>11</v>
      </c>
      <c r="K3" s="62" t="s">
        <v>12</v>
      </c>
      <c r="L3" s="47" t="s">
        <v>13</v>
      </c>
      <c r="M3" s="63" t="s">
        <v>14</v>
      </c>
    </row>
    <row r="4" customFormat="1" ht="14.25" spans="1:13">
      <c r="A4" s="12">
        <v>1</v>
      </c>
      <c r="B4" s="48" t="s">
        <v>15</v>
      </c>
      <c r="C4" s="49" t="str">
        <f>"152326196306012277"</f>
        <v>152326196306012277</v>
      </c>
      <c r="D4" s="67" t="s">
        <v>16</v>
      </c>
      <c r="E4" s="13">
        <v>200</v>
      </c>
      <c r="F4" s="48" t="str">
        <f t="shared" ref="F4:F8" si="0">"12"</f>
        <v>12</v>
      </c>
      <c r="G4" s="12" t="s">
        <v>17</v>
      </c>
      <c r="H4" s="48" t="s">
        <v>17</v>
      </c>
      <c r="I4" s="48" t="s">
        <v>18</v>
      </c>
      <c r="J4" s="48" t="s">
        <v>19</v>
      </c>
      <c r="K4" s="48" t="s">
        <v>18</v>
      </c>
      <c r="L4" s="48" t="s">
        <v>18</v>
      </c>
      <c r="M4" s="64" t="s">
        <v>20</v>
      </c>
    </row>
    <row r="5" customFormat="1" ht="14.25" spans="1:13">
      <c r="A5" s="12">
        <v>2</v>
      </c>
      <c r="B5" s="48" t="s">
        <v>21</v>
      </c>
      <c r="C5" s="49" t="s">
        <v>22</v>
      </c>
      <c r="D5" s="67" t="s">
        <v>23</v>
      </c>
      <c r="E5" s="13">
        <v>200</v>
      </c>
      <c r="F5" s="48" t="str">
        <f t="shared" si="0"/>
        <v>12</v>
      </c>
      <c r="G5" s="13" t="s">
        <v>17</v>
      </c>
      <c r="H5" s="25" t="s">
        <v>17</v>
      </c>
      <c r="I5" s="25" t="s">
        <v>18</v>
      </c>
      <c r="J5" s="48" t="s">
        <v>24</v>
      </c>
      <c r="K5" s="25" t="s">
        <v>18</v>
      </c>
      <c r="L5" s="25" t="s">
        <v>18</v>
      </c>
      <c r="M5" s="64" t="s">
        <v>20</v>
      </c>
    </row>
    <row r="6" customFormat="1" ht="14.25" spans="1:13">
      <c r="A6" s="12">
        <v>3</v>
      </c>
      <c r="B6" s="48" t="s">
        <v>25</v>
      </c>
      <c r="C6" s="49" t="str">
        <f>"152326196306014096"</f>
        <v>152326196306014096</v>
      </c>
      <c r="D6" s="67" t="s">
        <v>26</v>
      </c>
      <c r="E6" s="13">
        <v>200</v>
      </c>
      <c r="F6" s="48" t="str">
        <f t="shared" si="0"/>
        <v>12</v>
      </c>
      <c r="G6" s="12" t="s">
        <v>17</v>
      </c>
      <c r="H6" s="48" t="s">
        <v>17</v>
      </c>
      <c r="I6" s="48" t="s">
        <v>18</v>
      </c>
      <c r="J6" s="48" t="s">
        <v>27</v>
      </c>
      <c r="K6" s="48" t="s">
        <v>18</v>
      </c>
      <c r="L6" s="48" t="s">
        <v>18</v>
      </c>
      <c r="M6" s="64" t="s">
        <v>20</v>
      </c>
    </row>
    <row r="7" customFormat="1" ht="14.25" spans="1:13">
      <c r="A7" s="12">
        <v>4</v>
      </c>
      <c r="B7" s="48" t="s">
        <v>28</v>
      </c>
      <c r="C7" s="49" t="str">
        <f>"152326196306022272"</f>
        <v>152326196306022272</v>
      </c>
      <c r="D7" s="67" t="s">
        <v>29</v>
      </c>
      <c r="E7" s="13">
        <v>200</v>
      </c>
      <c r="F7" s="48" t="str">
        <f t="shared" si="0"/>
        <v>12</v>
      </c>
      <c r="G7" s="12" t="s">
        <v>17</v>
      </c>
      <c r="H7" s="48" t="s">
        <v>17</v>
      </c>
      <c r="I7" s="48" t="s">
        <v>18</v>
      </c>
      <c r="J7" s="48" t="s">
        <v>30</v>
      </c>
      <c r="K7" s="48" t="s">
        <v>18</v>
      </c>
      <c r="L7" s="48" t="s">
        <v>18</v>
      </c>
      <c r="M7" s="64" t="s">
        <v>20</v>
      </c>
    </row>
    <row r="8" customFormat="1" ht="14.25" spans="1:13">
      <c r="A8" s="12">
        <v>5</v>
      </c>
      <c r="B8" s="48" t="s">
        <v>31</v>
      </c>
      <c r="C8" s="49" t="str">
        <f>"152326196306022299"</f>
        <v>152326196306022299</v>
      </c>
      <c r="D8" s="67" t="s">
        <v>32</v>
      </c>
      <c r="E8" s="13">
        <v>200</v>
      </c>
      <c r="F8" s="48" t="str">
        <f t="shared" si="0"/>
        <v>12</v>
      </c>
      <c r="G8" s="13" t="s">
        <v>17</v>
      </c>
      <c r="H8" s="25" t="s">
        <v>17</v>
      </c>
      <c r="I8" s="25" t="s">
        <v>18</v>
      </c>
      <c r="J8" s="48" t="s">
        <v>33</v>
      </c>
      <c r="K8" s="25" t="s">
        <v>18</v>
      </c>
      <c r="L8" s="25" t="s">
        <v>18</v>
      </c>
      <c r="M8" s="64" t="s">
        <v>20</v>
      </c>
    </row>
    <row r="9" customFormat="1" ht="14.25" spans="1:13">
      <c r="A9" s="12">
        <v>6</v>
      </c>
      <c r="B9" s="25" t="s">
        <v>34</v>
      </c>
      <c r="C9" s="49" t="str">
        <f>"152326196306022571"</f>
        <v>152326196306022571</v>
      </c>
      <c r="D9" s="67" t="s">
        <v>35</v>
      </c>
      <c r="E9" s="13">
        <v>200</v>
      </c>
      <c r="F9" s="48" t="str">
        <f>"11"</f>
        <v>11</v>
      </c>
      <c r="G9" s="12" t="s">
        <v>17</v>
      </c>
      <c r="H9" s="48" t="s">
        <v>17</v>
      </c>
      <c r="I9" s="48" t="s">
        <v>18</v>
      </c>
      <c r="J9" s="48" t="s">
        <v>36</v>
      </c>
      <c r="K9" s="48" t="s">
        <v>18</v>
      </c>
      <c r="L9" s="48" t="s">
        <v>18</v>
      </c>
      <c r="M9" s="64" t="s">
        <v>20</v>
      </c>
    </row>
    <row r="10" customFormat="1" ht="14.25" spans="1:13">
      <c r="A10" s="12">
        <v>7</v>
      </c>
      <c r="B10" s="48" t="s">
        <v>37</v>
      </c>
      <c r="C10" s="49" t="str">
        <f>"152326196306032817"</f>
        <v>152326196306032817</v>
      </c>
      <c r="D10" s="67" t="s">
        <v>38</v>
      </c>
      <c r="E10" s="13">
        <v>200</v>
      </c>
      <c r="F10" s="48" t="str">
        <f>"12"</f>
        <v>12</v>
      </c>
      <c r="G10" s="12" t="s">
        <v>17</v>
      </c>
      <c r="H10" s="48" t="s">
        <v>17</v>
      </c>
      <c r="I10" s="48" t="s">
        <v>18</v>
      </c>
      <c r="J10" s="48" t="s">
        <v>39</v>
      </c>
      <c r="K10" s="48" t="s">
        <v>18</v>
      </c>
      <c r="L10" s="48" t="s">
        <v>18</v>
      </c>
      <c r="M10" s="64" t="s">
        <v>20</v>
      </c>
    </row>
    <row r="11" customFormat="1" ht="14.25" spans="1:13">
      <c r="A11" s="12">
        <v>8</v>
      </c>
      <c r="B11" s="48" t="s">
        <v>40</v>
      </c>
      <c r="C11" s="49" t="str">
        <f>"152326196306052279"</f>
        <v>152326196306052279</v>
      </c>
      <c r="D11" s="67" t="s">
        <v>41</v>
      </c>
      <c r="E11" s="13">
        <v>200</v>
      </c>
      <c r="F11" s="48" t="str">
        <f>"12"</f>
        <v>12</v>
      </c>
      <c r="G11" s="12" t="s">
        <v>17</v>
      </c>
      <c r="H11" s="48" t="s">
        <v>17</v>
      </c>
      <c r="I11" s="48" t="s">
        <v>18</v>
      </c>
      <c r="J11" s="48" t="s">
        <v>42</v>
      </c>
      <c r="K11" s="48" t="s">
        <v>18</v>
      </c>
      <c r="L11" s="48" t="s">
        <v>18</v>
      </c>
      <c r="M11" s="64" t="s">
        <v>20</v>
      </c>
    </row>
    <row r="12" customFormat="1" ht="14.25" spans="1:13">
      <c r="A12" s="12">
        <v>9</v>
      </c>
      <c r="B12" s="48" t="s">
        <v>43</v>
      </c>
      <c r="C12" s="49" t="str">
        <f>"152326196306052287"</f>
        <v>152326196306052287</v>
      </c>
      <c r="D12" s="67" t="s">
        <v>44</v>
      </c>
      <c r="E12" s="13">
        <v>200</v>
      </c>
      <c r="F12" s="48" t="str">
        <f>"12"</f>
        <v>12</v>
      </c>
      <c r="G12" s="13" t="s">
        <v>17</v>
      </c>
      <c r="H12" s="25" t="s">
        <v>17</v>
      </c>
      <c r="I12" s="25" t="s">
        <v>18</v>
      </c>
      <c r="J12" s="48" t="s">
        <v>45</v>
      </c>
      <c r="K12" s="25" t="s">
        <v>18</v>
      </c>
      <c r="L12" s="25" t="s">
        <v>18</v>
      </c>
      <c r="M12" s="64" t="s">
        <v>20</v>
      </c>
    </row>
    <row r="13" customFormat="1" ht="14.25" spans="1:13">
      <c r="A13" s="12">
        <v>10</v>
      </c>
      <c r="B13" s="48" t="s">
        <v>46</v>
      </c>
      <c r="C13" s="49" t="str">
        <f>"152326196306052308"</f>
        <v>152326196306052308</v>
      </c>
      <c r="D13" s="67" t="s">
        <v>47</v>
      </c>
      <c r="E13" s="13">
        <v>200</v>
      </c>
      <c r="F13" s="48" t="str">
        <f>"12"</f>
        <v>12</v>
      </c>
      <c r="G13" s="12" t="s">
        <v>17</v>
      </c>
      <c r="H13" s="48" t="s">
        <v>17</v>
      </c>
      <c r="I13" s="48" t="s">
        <v>18</v>
      </c>
      <c r="J13" s="48" t="s">
        <v>45</v>
      </c>
      <c r="K13" s="48" t="s">
        <v>18</v>
      </c>
      <c r="L13" s="48" t="s">
        <v>18</v>
      </c>
      <c r="M13" s="64" t="s">
        <v>20</v>
      </c>
    </row>
    <row r="14" customFormat="1" ht="14.25" spans="1:13">
      <c r="A14" s="12">
        <v>11</v>
      </c>
      <c r="B14" s="48" t="s">
        <v>48</v>
      </c>
      <c r="C14" s="49" t="str">
        <f>"152326196306072288"</f>
        <v>152326196306072288</v>
      </c>
      <c r="D14" s="67" t="s">
        <v>49</v>
      </c>
      <c r="E14" s="13">
        <v>200</v>
      </c>
      <c r="F14" s="48" t="str">
        <f>"12"</f>
        <v>12</v>
      </c>
      <c r="G14" s="12" t="s">
        <v>17</v>
      </c>
      <c r="H14" s="48" t="s">
        <v>17</v>
      </c>
      <c r="I14" s="48" t="s">
        <v>18</v>
      </c>
      <c r="J14" s="48" t="s">
        <v>50</v>
      </c>
      <c r="K14" s="48" t="s">
        <v>18</v>
      </c>
      <c r="L14" s="48" t="s">
        <v>18</v>
      </c>
      <c r="M14" s="64" t="s">
        <v>20</v>
      </c>
    </row>
    <row r="15" customFormat="1" ht="14.25" spans="1:13">
      <c r="A15" s="12">
        <v>12</v>
      </c>
      <c r="B15" s="48" t="s">
        <v>51</v>
      </c>
      <c r="C15" s="49" t="str">
        <f>"152326196306072819"</f>
        <v>152326196306072819</v>
      </c>
      <c r="D15" s="67" t="s">
        <v>52</v>
      </c>
      <c r="E15" s="13">
        <v>200</v>
      </c>
      <c r="F15" s="48" t="str">
        <f>"12"</f>
        <v>12</v>
      </c>
      <c r="G15" s="12" t="s">
        <v>17</v>
      </c>
      <c r="H15" s="48" t="s">
        <v>17</v>
      </c>
      <c r="I15" s="48" t="s">
        <v>18</v>
      </c>
      <c r="J15" s="48" t="s">
        <v>53</v>
      </c>
      <c r="K15" s="48" t="s">
        <v>18</v>
      </c>
      <c r="L15" s="48" t="s">
        <v>18</v>
      </c>
      <c r="M15" s="64" t="s">
        <v>20</v>
      </c>
    </row>
    <row r="16" customFormat="1" ht="14.25" spans="1:13">
      <c r="A16" s="12">
        <v>13</v>
      </c>
      <c r="B16" s="48" t="s">
        <v>54</v>
      </c>
      <c r="C16" s="49" t="str">
        <f>"152326196306082283"</f>
        <v>152326196306082283</v>
      </c>
      <c r="D16" s="67" t="s">
        <v>55</v>
      </c>
      <c r="E16" s="13">
        <v>200</v>
      </c>
      <c r="F16" s="48" t="str">
        <f>"12"</f>
        <v>12</v>
      </c>
      <c r="G16" s="12" t="s">
        <v>17</v>
      </c>
      <c r="H16" s="48" t="s">
        <v>17</v>
      </c>
      <c r="I16" s="48" t="s">
        <v>18</v>
      </c>
      <c r="J16" s="48" t="s">
        <v>56</v>
      </c>
      <c r="K16" s="48" t="s">
        <v>18</v>
      </c>
      <c r="L16" s="48" t="s">
        <v>18</v>
      </c>
      <c r="M16" s="64" t="s">
        <v>20</v>
      </c>
    </row>
    <row r="17" customFormat="1" ht="14.25" spans="1:13">
      <c r="A17" s="12">
        <v>14</v>
      </c>
      <c r="B17" s="48" t="s">
        <v>57</v>
      </c>
      <c r="C17" s="49" t="str">
        <f>"152326196306084086"</f>
        <v>152326196306084086</v>
      </c>
      <c r="D17" s="67" t="s">
        <v>58</v>
      </c>
      <c r="E17" s="13">
        <v>200</v>
      </c>
      <c r="F17" s="48" t="str">
        <f>"12"</f>
        <v>12</v>
      </c>
      <c r="G17" s="13" t="s">
        <v>17</v>
      </c>
      <c r="H17" s="25" t="s">
        <v>17</v>
      </c>
      <c r="I17" s="25" t="s">
        <v>18</v>
      </c>
      <c r="J17" s="48" t="s">
        <v>59</v>
      </c>
      <c r="K17" s="25" t="s">
        <v>18</v>
      </c>
      <c r="L17" s="25" t="s">
        <v>18</v>
      </c>
      <c r="M17" s="64" t="s">
        <v>20</v>
      </c>
    </row>
    <row r="18" customFormat="1" ht="14.25" spans="1:13">
      <c r="A18" s="12">
        <v>15</v>
      </c>
      <c r="B18" s="48" t="s">
        <v>60</v>
      </c>
      <c r="C18" s="49" t="str">
        <f>"152326196306122820"</f>
        <v>152326196306122820</v>
      </c>
      <c r="D18" s="67" t="s">
        <v>61</v>
      </c>
      <c r="E18" s="13">
        <v>200</v>
      </c>
      <c r="F18" s="48" t="str">
        <f>"12"</f>
        <v>12</v>
      </c>
      <c r="G18" s="12" t="s">
        <v>17</v>
      </c>
      <c r="H18" s="48" t="s">
        <v>17</v>
      </c>
      <c r="I18" s="48" t="s">
        <v>18</v>
      </c>
      <c r="J18" s="48" t="s">
        <v>62</v>
      </c>
      <c r="K18" s="48" t="s">
        <v>18</v>
      </c>
      <c r="L18" s="48" t="s">
        <v>18</v>
      </c>
      <c r="M18" s="64" t="s">
        <v>20</v>
      </c>
    </row>
    <row r="19" customFormat="1" ht="14.25" spans="1:13">
      <c r="A19" s="12">
        <v>16</v>
      </c>
      <c r="B19" s="48" t="s">
        <v>63</v>
      </c>
      <c r="C19" s="49" t="str">
        <f>"152326196306124076"</f>
        <v>152326196306124076</v>
      </c>
      <c r="D19" s="67" t="s">
        <v>64</v>
      </c>
      <c r="E19" s="13">
        <v>200</v>
      </c>
      <c r="F19" s="48" t="str">
        <f>"12"</f>
        <v>12</v>
      </c>
      <c r="G19" s="13" t="s">
        <v>17</v>
      </c>
      <c r="H19" s="25" t="s">
        <v>17</v>
      </c>
      <c r="I19" s="25" t="s">
        <v>18</v>
      </c>
      <c r="J19" s="48" t="s">
        <v>65</v>
      </c>
      <c r="K19" s="25" t="s">
        <v>18</v>
      </c>
      <c r="L19" s="25" t="s">
        <v>18</v>
      </c>
      <c r="M19" s="64" t="s">
        <v>20</v>
      </c>
    </row>
    <row r="20" customFormat="1" ht="14.25" spans="1:13">
      <c r="A20" s="12">
        <v>17</v>
      </c>
      <c r="B20" s="48" t="s">
        <v>66</v>
      </c>
      <c r="C20" s="49" t="str">
        <f>"152326196306132279"</f>
        <v>152326196306132279</v>
      </c>
      <c r="D20" s="67" t="s">
        <v>67</v>
      </c>
      <c r="E20" s="13">
        <v>200</v>
      </c>
      <c r="F20" s="48" t="str">
        <f>"12"</f>
        <v>12</v>
      </c>
      <c r="G20" s="12" t="s">
        <v>17</v>
      </c>
      <c r="H20" s="48" t="s">
        <v>17</v>
      </c>
      <c r="I20" s="48" t="s">
        <v>18</v>
      </c>
      <c r="J20" s="48" t="s">
        <v>33</v>
      </c>
      <c r="K20" s="48" t="s">
        <v>18</v>
      </c>
      <c r="L20" s="48" t="s">
        <v>18</v>
      </c>
      <c r="M20" s="64" t="s">
        <v>20</v>
      </c>
    </row>
    <row r="21" customFormat="1" ht="14.25" spans="1:13">
      <c r="A21" s="12">
        <v>18</v>
      </c>
      <c r="B21" s="48" t="s">
        <v>68</v>
      </c>
      <c r="C21" s="49" t="str">
        <f>"152326196306132287"</f>
        <v>152326196306132287</v>
      </c>
      <c r="D21" s="67" t="s">
        <v>69</v>
      </c>
      <c r="E21" s="13">
        <v>200</v>
      </c>
      <c r="F21" s="48" t="str">
        <f>"12"</f>
        <v>12</v>
      </c>
      <c r="G21" s="12" t="s">
        <v>17</v>
      </c>
      <c r="H21" s="48" t="s">
        <v>17</v>
      </c>
      <c r="I21" s="48" t="s">
        <v>18</v>
      </c>
      <c r="J21" s="48" t="s">
        <v>70</v>
      </c>
      <c r="K21" s="48" t="s">
        <v>18</v>
      </c>
      <c r="L21" s="48" t="s">
        <v>18</v>
      </c>
      <c r="M21" s="64" t="s">
        <v>20</v>
      </c>
    </row>
    <row r="22" customFormat="1" ht="14.25" spans="1:13">
      <c r="A22" s="12">
        <v>19</v>
      </c>
      <c r="B22" s="48" t="s">
        <v>71</v>
      </c>
      <c r="C22" s="49" t="str">
        <f>"152326196306132308"</f>
        <v>152326196306132308</v>
      </c>
      <c r="D22" s="67" t="s">
        <v>72</v>
      </c>
      <c r="E22" s="13">
        <v>200</v>
      </c>
      <c r="F22" s="48" t="str">
        <f>"12"</f>
        <v>12</v>
      </c>
      <c r="G22" s="13" t="s">
        <v>17</v>
      </c>
      <c r="H22" s="25" t="s">
        <v>17</v>
      </c>
      <c r="I22" s="25" t="s">
        <v>18</v>
      </c>
      <c r="J22" s="48" t="s">
        <v>42</v>
      </c>
      <c r="K22" s="25" t="s">
        <v>18</v>
      </c>
      <c r="L22" s="25" t="s">
        <v>18</v>
      </c>
      <c r="M22" s="64" t="s">
        <v>20</v>
      </c>
    </row>
    <row r="23" customFormat="1" ht="14.25" spans="1:13">
      <c r="A23" s="12">
        <v>20</v>
      </c>
      <c r="B23" s="48" t="s">
        <v>73</v>
      </c>
      <c r="C23" s="49" t="str">
        <f>"152326196306132324"</f>
        <v>152326196306132324</v>
      </c>
      <c r="D23" s="67" t="s">
        <v>74</v>
      </c>
      <c r="E23" s="13">
        <v>200</v>
      </c>
      <c r="F23" s="48" t="str">
        <f>"12"</f>
        <v>12</v>
      </c>
      <c r="G23" s="12" t="s">
        <v>17</v>
      </c>
      <c r="H23" s="48" t="s">
        <v>17</v>
      </c>
      <c r="I23" s="48" t="s">
        <v>18</v>
      </c>
      <c r="J23" s="48" t="s">
        <v>33</v>
      </c>
      <c r="K23" s="48" t="s">
        <v>18</v>
      </c>
      <c r="L23" s="48" t="s">
        <v>18</v>
      </c>
      <c r="M23" s="64" t="s">
        <v>20</v>
      </c>
    </row>
    <row r="24" customFormat="1" ht="14.25" spans="1:13">
      <c r="A24" s="12">
        <v>21</v>
      </c>
      <c r="B24" s="48" t="s">
        <v>75</v>
      </c>
      <c r="C24" s="49" t="str">
        <f>"152326196306134071"</f>
        <v>152326196306134071</v>
      </c>
      <c r="D24" s="67" t="s">
        <v>76</v>
      </c>
      <c r="E24" s="13">
        <v>200</v>
      </c>
      <c r="F24" s="48" t="str">
        <f>"12"</f>
        <v>12</v>
      </c>
      <c r="G24" s="12" t="s">
        <v>17</v>
      </c>
      <c r="H24" s="48" t="s">
        <v>17</v>
      </c>
      <c r="I24" s="48" t="s">
        <v>18</v>
      </c>
      <c r="J24" s="48" t="s">
        <v>59</v>
      </c>
      <c r="K24" s="48" t="s">
        <v>18</v>
      </c>
      <c r="L24" s="48" t="s">
        <v>18</v>
      </c>
      <c r="M24" s="64" t="s">
        <v>20</v>
      </c>
    </row>
    <row r="25" customFormat="1" ht="14.25" spans="1:13">
      <c r="A25" s="12">
        <v>22</v>
      </c>
      <c r="B25" s="48" t="s">
        <v>77</v>
      </c>
      <c r="C25" s="49" t="s">
        <v>78</v>
      </c>
      <c r="D25" s="67" t="s">
        <v>79</v>
      </c>
      <c r="E25" s="13">
        <v>200</v>
      </c>
      <c r="F25" s="48" t="str">
        <f>"12"</f>
        <v>12</v>
      </c>
      <c r="G25" s="13" t="s">
        <v>17</v>
      </c>
      <c r="H25" s="25" t="s">
        <v>17</v>
      </c>
      <c r="I25" s="25" t="s">
        <v>18</v>
      </c>
      <c r="J25" s="48" t="s">
        <v>65</v>
      </c>
      <c r="K25" s="25" t="s">
        <v>18</v>
      </c>
      <c r="L25" s="25" t="s">
        <v>18</v>
      </c>
      <c r="M25" s="64" t="s">
        <v>20</v>
      </c>
    </row>
    <row r="26" customFormat="1" ht="14.25" spans="1:13">
      <c r="A26" s="12">
        <v>23</v>
      </c>
      <c r="B26" s="48" t="s">
        <v>80</v>
      </c>
      <c r="C26" s="49" t="str">
        <f>"152326196306142282"</f>
        <v>152326196306142282</v>
      </c>
      <c r="D26" s="67" t="s">
        <v>81</v>
      </c>
      <c r="E26" s="13">
        <v>200</v>
      </c>
      <c r="F26" s="48" t="str">
        <f>"12"</f>
        <v>12</v>
      </c>
      <c r="G26" s="12" t="s">
        <v>17</v>
      </c>
      <c r="H26" s="48" t="s">
        <v>17</v>
      </c>
      <c r="I26" s="48" t="s">
        <v>18</v>
      </c>
      <c r="J26" s="48" t="s">
        <v>82</v>
      </c>
      <c r="K26" s="48" t="s">
        <v>18</v>
      </c>
      <c r="L26" s="48" t="s">
        <v>18</v>
      </c>
      <c r="M26" s="64" t="s">
        <v>20</v>
      </c>
    </row>
    <row r="27" customFormat="1" ht="14.25" spans="1:13">
      <c r="A27" s="12">
        <v>24</v>
      </c>
      <c r="B27" s="48" t="s">
        <v>83</v>
      </c>
      <c r="C27" s="49" t="str">
        <f>"152326196306172289"</f>
        <v>152326196306172289</v>
      </c>
      <c r="D27" s="67" t="s">
        <v>84</v>
      </c>
      <c r="E27" s="13">
        <v>200</v>
      </c>
      <c r="F27" s="48" t="str">
        <f>"12"</f>
        <v>12</v>
      </c>
      <c r="G27" s="12" t="s">
        <v>17</v>
      </c>
      <c r="H27" s="48" t="s">
        <v>17</v>
      </c>
      <c r="I27" s="48" t="s">
        <v>18</v>
      </c>
      <c r="J27" s="48" t="s">
        <v>56</v>
      </c>
      <c r="K27" s="48" t="s">
        <v>18</v>
      </c>
      <c r="L27" s="48" t="s">
        <v>18</v>
      </c>
      <c r="M27" s="64" t="s">
        <v>20</v>
      </c>
    </row>
    <row r="28" customFormat="1" ht="14.25" spans="1:13">
      <c r="A28" s="12">
        <v>25</v>
      </c>
      <c r="B28" s="48" t="s">
        <v>85</v>
      </c>
      <c r="C28" s="49" t="s">
        <v>86</v>
      </c>
      <c r="D28" s="67" t="s">
        <v>87</v>
      </c>
      <c r="E28" s="13">
        <v>200</v>
      </c>
      <c r="F28" s="48" t="str">
        <f>"12"</f>
        <v>12</v>
      </c>
      <c r="G28" s="13" t="s">
        <v>17</v>
      </c>
      <c r="H28" s="25" t="s">
        <v>17</v>
      </c>
      <c r="I28" s="25" t="s">
        <v>18</v>
      </c>
      <c r="J28" s="48" t="s">
        <v>59</v>
      </c>
      <c r="K28" s="25" t="s">
        <v>18</v>
      </c>
      <c r="L28" s="25" t="s">
        <v>18</v>
      </c>
      <c r="M28" s="64" t="s">
        <v>20</v>
      </c>
    </row>
    <row r="29" customFormat="1" ht="14.25" spans="1:13">
      <c r="A29" s="12">
        <v>26</v>
      </c>
      <c r="B29" s="48" t="s">
        <v>88</v>
      </c>
      <c r="C29" s="49" t="str">
        <f>"152326196306182284"</f>
        <v>152326196306182284</v>
      </c>
      <c r="D29" s="67" t="s">
        <v>89</v>
      </c>
      <c r="E29" s="13">
        <v>200</v>
      </c>
      <c r="F29" s="48" t="str">
        <f>"12"</f>
        <v>12</v>
      </c>
      <c r="G29" s="12" t="s">
        <v>17</v>
      </c>
      <c r="H29" s="48" t="s">
        <v>17</v>
      </c>
      <c r="I29" s="48" t="s">
        <v>18</v>
      </c>
      <c r="J29" s="48" t="s">
        <v>56</v>
      </c>
      <c r="K29" s="48" t="s">
        <v>18</v>
      </c>
      <c r="L29" s="48" t="s">
        <v>18</v>
      </c>
      <c r="M29" s="64" t="s">
        <v>20</v>
      </c>
    </row>
    <row r="30" customFormat="1" ht="14.25" spans="1:13">
      <c r="A30" s="12">
        <v>27</v>
      </c>
      <c r="B30" s="48" t="s">
        <v>90</v>
      </c>
      <c r="C30" s="49" t="str">
        <f>"152326196306182583"</f>
        <v>152326196306182583</v>
      </c>
      <c r="D30" s="67" t="s">
        <v>91</v>
      </c>
      <c r="E30" s="13">
        <v>200</v>
      </c>
      <c r="F30" s="48" t="str">
        <f>"12"</f>
        <v>12</v>
      </c>
      <c r="G30" s="13" t="s">
        <v>17</v>
      </c>
      <c r="H30" s="25" t="s">
        <v>17</v>
      </c>
      <c r="I30" s="25" t="s">
        <v>18</v>
      </c>
      <c r="J30" s="48" t="s">
        <v>30</v>
      </c>
      <c r="K30" s="25" t="s">
        <v>18</v>
      </c>
      <c r="L30" s="25" t="s">
        <v>18</v>
      </c>
      <c r="M30" s="64" t="s">
        <v>20</v>
      </c>
    </row>
    <row r="31" customFormat="1" ht="14.25" spans="1:13">
      <c r="A31" s="12">
        <v>28</v>
      </c>
      <c r="B31" s="48" t="s">
        <v>92</v>
      </c>
      <c r="C31" s="49" t="str">
        <f>"152326196306182604"</f>
        <v>152326196306182604</v>
      </c>
      <c r="D31" s="67" t="s">
        <v>93</v>
      </c>
      <c r="E31" s="13">
        <v>200</v>
      </c>
      <c r="F31" s="48" t="str">
        <f>"12"</f>
        <v>12</v>
      </c>
      <c r="G31" s="12" t="s">
        <v>17</v>
      </c>
      <c r="H31" s="48" t="s">
        <v>17</v>
      </c>
      <c r="I31" s="48" t="s">
        <v>18</v>
      </c>
      <c r="J31" s="48" t="s">
        <v>94</v>
      </c>
      <c r="K31" s="48" t="s">
        <v>18</v>
      </c>
      <c r="L31" s="48" t="s">
        <v>18</v>
      </c>
      <c r="M31" s="64" t="s">
        <v>20</v>
      </c>
    </row>
    <row r="32" customFormat="1" ht="14.25" spans="1:13">
      <c r="A32" s="12">
        <v>29</v>
      </c>
      <c r="B32" s="48" t="s">
        <v>95</v>
      </c>
      <c r="C32" s="49" t="str">
        <f>"152326196306184087"</f>
        <v>152326196306184087</v>
      </c>
      <c r="D32" s="67" t="s">
        <v>96</v>
      </c>
      <c r="E32" s="13">
        <v>200</v>
      </c>
      <c r="F32" s="48" t="str">
        <f>"12"</f>
        <v>12</v>
      </c>
      <c r="G32" s="12" t="s">
        <v>17</v>
      </c>
      <c r="H32" s="48" t="s">
        <v>17</v>
      </c>
      <c r="I32" s="48" t="s">
        <v>18</v>
      </c>
      <c r="J32" s="48" t="s">
        <v>59</v>
      </c>
      <c r="K32" s="48" t="s">
        <v>18</v>
      </c>
      <c r="L32" s="48" t="s">
        <v>18</v>
      </c>
      <c r="M32" s="64" t="s">
        <v>20</v>
      </c>
    </row>
    <row r="33" customFormat="1" ht="14.25" spans="1:13">
      <c r="A33" s="12">
        <v>30</v>
      </c>
      <c r="B33" s="48" t="s">
        <v>97</v>
      </c>
      <c r="C33" s="49" t="s">
        <v>98</v>
      </c>
      <c r="D33" s="67" t="s">
        <v>99</v>
      </c>
      <c r="E33" s="13">
        <v>200</v>
      </c>
      <c r="F33" s="48" t="str">
        <f>"12"</f>
        <v>12</v>
      </c>
      <c r="G33" s="13" t="s">
        <v>17</v>
      </c>
      <c r="H33" s="25" t="s">
        <v>17</v>
      </c>
      <c r="I33" s="25" t="s">
        <v>18</v>
      </c>
      <c r="J33" s="48" t="s">
        <v>50</v>
      </c>
      <c r="K33" s="25" t="s">
        <v>18</v>
      </c>
      <c r="L33" s="25" t="s">
        <v>18</v>
      </c>
      <c r="M33" s="64" t="s">
        <v>20</v>
      </c>
    </row>
    <row r="34" s="31" customFormat="1" ht="14.25" spans="1:13">
      <c r="A34" s="12">
        <v>31</v>
      </c>
      <c r="B34" s="25" t="s">
        <v>100</v>
      </c>
      <c r="C34" s="51" t="str">
        <f>"152326196306202281"</f>
        <v>152326196306202281</v>
      </c>
      <c r="D34" s="67" t="s">
        <v>101</v>
      </c>
      <c r="E34" s="13">
        <v>200</v>
      </c>
      <c r="F34" s="25" t="str">
        <f>"9"</f>
        <v>9</v>
      </c>
      <c r="G34" s="13" t="s">
        <v>17</v>
      </c>
      <c r="H34" s="25" t="s">
        <v>17</v>
      </c>
      <c r="I34" s="25" t="s">
        <v>18</v>
      </c>
      <c r="J34" s="25" t="s">
        <v>56</v>
      </c>
      <c r="K34" s="25" t="s">
        <v>18</v>
      </c>
      <c r="L34" s="25" t="s">
        <v>18</v>
      </c>
      <c r="M34" s="64" t="s">
        <v>20</v>
      </c>
    </row>
    <row r="35" customFormat="1" ht="14.25" spans="1:13">
      <c r="A35" s="12">
        <v>32</v>
      </c>
      <c r="B35" s="48" t="s">
        <v>102</v>
      </c>
      <c r="C35" s="49" t="str">
        <f>"152326196306222274"</f>
        <v>152326196306222274</v>
      </c>
      <c r="D35" s="67" t="s">
        <v>103</v>
      </c>
      <c r="E35" s="13">
        <v>200</v>
      </c>
      <c r="F35" s="48" t="str">
        <f t="shared" ref="F35:F41" si="1">"12"</f>
        <v>12</v>
      </c>
      <c r="G35" s="13" t="s">
        <v>17</v>
      </c>
      <c r="H35" s="25" t="s">
        <v>17</v>
      </c>
      <c r="I35" s="25" t="s">
        <v>18</v>
      </c>
      <c r="J35" s="48" t="s">
        <v>42</v>
      </c>
      <c r="K35" s="25" t="s">
        <v>18</v>
      </c>
      <c r="L35" s="25" t="s">
        <v>18</v>
      </c>
      <c r="M35" s="64" t="s">
        <v>20</v>
      </c>
    </row>
    <row r="36" customFormat="1" ht="14.25" spans="1:13">
      <c r="A36" s="12">
        <v>33</v>
      </c>
      <c r="B36" s="48" t="s">
        <v>104</v>
      </c>
      <c r="C36" s="49" t="str">
        <f>"152326196306242283"</f>
        <v>152326196306242283</v>
      </c>
      <c r="D36" s="67" t="s">
        <v>105</v>
      </c>
      <c r="E36" s="13">
        <v>200</v>
      </c>
      <c r="F36" s="48" t="str">
        <f t="shared" si="1"/>
        <v>12</v>
      </c>
      <c r="G36" s="12" t="s">
        <v>17</v>
      </c>
      <c r="H36" s="48" t="s">
        <v>17</v>
      </c>
      <c r="I36" s="48" t="s">
        <v>18</v>
      </c>
      <c r="J36" s="48" t="s">
        <v>106</v>
      </c>
      <c r="K36" s="48" t="s">
        <v>18</v>
      </c>
      <c r="L36" s="48" t="s">
        <v>18</v>
      </c>
      <c r="M36" s="64" t="s">
        <v>20</v>
      </c>
    </row>
    <row r="37" customFormat="1" ht="14.25" spans="1:13">
      <c r="A37" s="12">
        <v>34</v>
      </c>
      <c r="B37" s="48" t="s">
        <v>107</v>
      </c>
      <c r="C37" s="49" t="str">
        <f>"152326196306252588"</f>
        <v>152326196306252588</v>
      </c>
      <c r="D37" s="67" t="s">
        <v>108</v>
      </c>
      <c r="E37" s="13">
        <v>200</v>
      </c>
      <c r="F37" s="48" t="str">
        <f t="shared" si="1"/>
        <v>12</v>
      </c>
      <c r="G37" s="12" t="s">
        <v>17</v>
      </c>
      <c r="H37" s="48" t="s">
        <v>17</v>
      </c>
      <c r="I37" s="48" t="s">
        <v>18</v>
      </c>
      <c r="J37" s="48" t="s">
        <v>94</v>
      </c>
      <c r="K37" s="48" t="s">
        <v>18</v>
      </c>
      <c r="L37" s="48" t="s">
        <v>18</v>
      </c>
      <c r="M37" s="64" t="s">
        <v>20</v>
      </c>
    </row>
    <row r="38" customFormat="1" ht="14.25" spans="1:13">
      <c r="A38" s="12">
        <v>35</v>
      </c>
      <c r="B38" s="48" t="s">
        <v>109</v>
      </c>
      <c r="C38" s="49" t="str">
        <f>"152326196306252609"</f>
        <v>152326196306252609</v>
      </c>
      <c r="D38" s="67" t="s">
        <v>110</v>
      </c>
      <c r="E38" s="13">
        <v>200</v>
      </c>
      <c r="F38" s="48" t="str">
        <f t="shared" si="1"/>
        <v>12</v>
      </c>
      <c r="G38" s="13" t="s">
        <v>17</v>
      </c>
      <c r="H38" s="25" t="s">
        <v>17</v>
      </c>
      <c r="I38" s="25" t="s">
        <v>18</v>
      </c>
      <c r="J38" s="48" t="s">
        <v>111</v>
      </c>
      <c r="K38" s="25" t="s">
        <v>18</v>
      </c>
      <c r="L38" s="25" t="s">
        <v>18</v>
      </c>
      <c r="M38" s="64" t="s">
        <v>20</v>
      </c>
    </row>
    <row r="39" customFormat="1" ht="14.25" spans="1:13">
      <c r="A39" s="12">
        <v>36</v>
      </c>
      <c r="B39" s="48" t="s">
        <v>112</v>
      </c>
      <c r="C39" s="49" t="str">
        <f>"152326196306254073"</f>
        <v>152326196306254073</v>
      </c>
      <c r="D39" s="67" t="s">
        <v>113</v>
      </c>
      <c r="E39" s="13">
        <v>200</v>
      </c>
      <c r="F39" s="48" t="str">
        <f t="shared" si="1"/>
        <v>12</v>
      </c>
      <c r="G39" s="12" t="s">
        <v>17</v>
      </c>
      <c r="H39" s="48" t="s">
        <v>17</v>
      </c>
      <c r="I39" s="48" t="s">
        <v>18</v>
      </c>
      <c r="J39" s="48" t="s">
        <v>24</v>
      </c>
      <c r="K39" s="48" t="s">
        <v>18</v>
      </c>
      <c r="L39" s="48" t="s">
        <v>18</v>
      </c>
      <c r="M39" s="64" t="s">
        <v>20</v>
      </c>
    </row>
    <row r="40" customFormat="1" ht="14.25" spans="1:13">
      <c r="A40" s="12">
        <v>37</v>
      </c>
      <c r="B40" s="48" t="s">
        <v>114</v>
      </c>
      <c r="C40" s="49" t="str">
        <f>"152326196306272271"</f>
        <v>152326196306272271</v>
      </c>
      <c r="D40" s="67" t="s">
        <v>115</v>
      </c>
      <c r="E40" s="13">
        <v>200</v>
      </c>
      <c r="F40" s="48" t="str">
        <f t="shared" si="1"/>
        <v>12</v>
      </c>
      <c r="G40" s="12" t="s">
        <v>17</v>
      </c>
      <c r="H40" s="48" t="s">
        <v>17</v>
      </c>
      <c r="I40" s="48" t="s">
        <v>18</v>
      </c>
      <c r="J40" s="48" t="s">
        <v>82</v>
      </c>
      <c r="K40" s="48" t="s">
        <v>18</v>
      </c>
      <c r="L40" s="48" t="s">
        <v>18</v>
      </c>
      <c r="M40" s="64" t="s">
        <v>20</v>
      </c>
    </row>
    <row r="41" customFormat="1" ht="14.25" spans="1:13">
      <c r="A41" s="12">
        <v>38</v>
      </c>
      <c r="B41" s="48" t="s">
        <v>116</v>
      </c>
      <c r="C41" s="49" t="str">
        <f>"152326196306282584"</f>
        <v>152326196306282584</v>
      </c>
      <c r="D41" s="67" t="s">
        <v>117</v>
      </c>
      <c r="E41" s="13">
        <v>200</v>
      </c>
      <c r="F41" s="48" t="str">
        <f t="shared" si="1"/>
        <v>12</v>
      </c>
      <c r="G41" s="13" t="s">
        <v>17</v>
      </c>
      <c r="H41" s="25" t="s">
        <v>17</v>
      </c>
      <c r="I41" s="25" t="s">
        <v>18</v>
      </c>
      <c r="J41" s="48" t="s">
        <v>94</v>
      </c>
      <c r="K41" s="25" t="s">
        <v>18</v>
      </c>
      <c r="L41" s="25" t="s">
        <v>18</v>
      </c>
      <c r="M41" s="64" t="s">
        <v>20</v>
      </c>
    </row>
    <row r="42" customFormat="1" ht="14.25" spans="1:13">
      <c r="A42" s="12">
        <v>39</v>
      </c>
      <c r="B42" s="48" t="s">
        <v>118</v>
      </c>
      <c r="C42" s="49" t="str">
        <f>"152326196306292272"</f>
        <v>152326196306292272</v>
      </c>
      <c r="D42" s="68" t="s">
        <v>119</v>
      </c>
      <c r="E42" s="13">
        <v>200</v>
      </c>
      <c r="F42" s="48" t="str">
        <f>"12"</f>
        <v>12</v>
      </c>
      <c r="G42" s="12" t="s">
        <v>17</v>
      </c>
      <c r="H42" s="48" t="s">
        <v>17</v>
      </c>
      <c r="I42" s="48" t="s">
        <v>18</v>
      </c>
      <c r="J42" s="48" t="s">
        <v>120</v>
      </c>
      <c r="K42" s="48" t="s">
        <v>18</v>
      </c>
      <c r="L42" s="48" t="s">
        <v>18</v>
      </c>
      <c r="M42" s="64" t="s">
        <v>20</v>
      </c>
    </row>
    <row r="43" s="32" customFormat="1" ht="15" customHeight="1" spans="1:13">
      <c r="A43" s="12">
        <v>40</v>
      </c>
      <c r="B43" s="52" t="s">
        <v>121</v>
      </c>
      <c r="C43" s="52" t="s">
        <v>122</v>
      </c>
      <c r="D43" s="53" t="s">
        <v>123</v>
      </c>
      <c r="E43" s="54">
        <v>200</v>
      </c>
      <c r="F43" s="55">
        <v>11</v>
      </c>
      <c r="G43" s="55" t="s">
        <v>17</v>
      </c>
      <c r="H43" s="56" t="s">
        <v>18</v>
      </c>
      <c r="I43" s="56" t="s">
        <v>18</v>
      </c>
      <c r="J43" s="52" t="s">
        <v>94</v>
      </c>
      <c r="K43" s="65" t="s">
        <v>18</v>
      </c>
      <c r="L43" s="48" t="s">
        <v>18</v>
      </c>
      <c r="M43" s="66" t="s">
        <v>20</v>
      </c>
    </row>
    <row r="44" s="33" customFormat="1" ht="14.25" spans="1:13">
      <c r="A44" s="12">
        <v>41</v>
      </c>
      <c r="B44" s="25" t="s">
        <v>124</v>
      </c>
      <c r="C44" s="51" t="s">
        <v>125</v>
      </c>
      <c r="D44" s="67" t="s">
        <v>126</v>
      </c>
      <c r="E44" s="13">
        <v>200</v>
      </c>
      <c r="F44" s="25" t="str">
        <f>"10"</f>
        <v>10</v>
      </c>
      <c r="G44" s="13" t="s">
        <v>17</v>
      </c>
      <c r="H44" s="25" t="s">
        <v>17</v>
      </c>
      <c r="I44" s="25" t="s">
        <v>18</v>
      </c>
      <c r="J44" s="25" t="s">
        <v>127</v>
      </c>
      <c r="K44" s="25" t="s">
        <v>18</v>
      </c>
      <c r="L44" s="25" t="s">
        <v>18</v>
      </c>
      <c r="M44" s="64" t="s">
        <v>20</v>
      </c>
    </row>
    <row r="45" s="33" customFormat="1" ht="14.25" spans="1:13">
      <c r="A45" s="12">
        <v>42</v>
      </c>
      <c r="B45" s="25" t="s">
        <v>128</v>
      </c>
      <c r="C45" s="51" t="str">
        <f>"152326196304152305"</f>
        <v>152326196304152305</v>
      </c>
      <c r="D45" s="67" t="s">
        <v>129</v>
      </c>
      <c r="E45" s="13">
        <v>200</v>
      </c>
      <c r="F45" s="25" t="str">
        <f>"11"</f>
        <v>11</v>
      </c>
      <c r="G45" s="13" t="s">
        <v>17</v>
      </c>
      <c r="H45" s="25" t="s">
        <v>17</v>
      </c>
      <c r="I45" s="25" t="s">
        <v>18</v>
      </c>
      <c r="J45" s="25" t="s">
        <v>45</v>
      </c>
      <c r="K45" s="25" t="s">
        <v>18</v>
      </c>
      <c r="L45" s="25" t="s">
        <v>18</v>
      </c>
      <c r="M45" s="64" t="s">
        <v>20</v>
      </c>
    </row>
    <row r="46" s="31" customFormat="1" ht="14.25" spans="1:13">
      <c r="A46" s="12">
        <v>43</v>
      </c>
      <c r="B46" s="57" t="s">
        <v>130</v>
      </c>
      <c r="C46" s="58" t="s">
        <v>131</v>
      </c>
      <c r="D46" s="69" t="s">
        <v>132</v>
      </c>
      <c r="E46" s="13">
        <v>200</v>
      </c>
      <c r="F46" s="13">
        <v>11</v>
      </c>
      <c r="G46" s="13" t="s">
        <v>17</v>
      </c>
      <c r="H46" s="13" t="s">
        <v>18</v>
      </c>
      <c r="I46" s="13" t="s">
        <v>18</v>
      </c>
      <c r="J46" s="13" t="s">
        <v>27</v>
      </c>
      <c r="K46" s="13" t="s">
        <v>18</v>
      </c>
      <c r="L46" s="25" t="s">
        <v>18</v>
      </c>
      <c r="M46" s="64" t="s">
        <v>20</v>
      </c>
    </row>
    <row r="47" s="2" customFormat="1" ht="14.25" spans="1:13">
      <c r="A47" s="12">
        <v>44</v>
      </c>
      <c r="B47" s="12" t="s">
        <v>133</v>
      </c>
      <c r="C47" s="70" t="s">
        <v>134</v>
      </c>
      <c r="D47" s="70" t="s">
        <v>135</v>
      </c>
      <c r="E47" s="12">
        <v>200</v>
      </c>
      <c r="F47" s="12">
        <v>11</v>
      </c>
      <c r="G47" s="13" t="s">
        <v>17</v>
      </c>
      <c r="H47" s="13" t="s">
        <v>18</v>
      </c>
      <c r="I47" s="13" t="s">
        <v>18</v>
      </c>
      <c r="J47" s="12" t="s">
        <v>136</v>
      </c>
      <c r="K47" s="13" t="s">
        <v>18</v>
      </c>
      <c r="L47" s="25" t="s">
        <v>18</v>
      </c>
      <c r="M47" s="64" t="s">
        <v>20</v>
      </c>
    </row>
    <row r="48" s="2" customFormat="1" ht="14.25" spans="1:13">
      <c r="A48" s="12">
        <v>45</v>
      </c>
      <c r="B48" s="12" t="s">
        <v>137</v>
      </c>
      <c r="C48" s="70" t="s">
        <v>138</v>
      </c>
      <c r="D48" s="70" t="s">
        <v>139</v>
      </c>
      <c r="E48" s="12">
        <v>200</v>
      </c>
      <c r="F48" s="12">
        <v>11</v>
      </c>
      <c r="G48" s="13" t="s">
        <v>17</v>
      </c>
      <c r="H48" s="13" t="s">
        <v>18</v>
      </c>
      <c r="I48" s="13" t="s">
        <v>18</v>
      </c>
      <c r="J48" s="48" t="s">
        <v>24</v>
      </c>
      <c r="K48" s="13" t="s">
        <v>18</v>
      </c>
      <c r="L48" s="25" t="s">
        <v>18</v>
      </c>
      <c r="M48" s="64" t="s">
        <v>20</v>
      </c>
    </row>
    <row r="49" s="1" customFormat="1" ht="18" customHeight="1" spans="1:6">
      <c r="A49" s="16" t="s">
        <v>140</v>
      </c>
      <c r="B49" s="16"/>
      <c r="C49" s="1"/>
      <c r="D49" s="8"/>
      <c r="E49" s="8"/>
      <c r="F49" s="1" t="s">
        <v>141</v>
      </c>
    </row>
    <row r="50" customFormat="1" ht="15" customHeigh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</sheetData>
  <mergeCells count="4">
    <mergeCell ref="A1:M1"/>
    <mergeCell ref="A2:C2"/>
    <mergeCell ref="A49:C49"/>
    <mergeCell ref="F49:G49"/>
  </mergeCells>
  <pageMargins left="0.511805555555556" right="0.0784722222222222" top="0.708333333333333" bottom="1" header="0.393055555555556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B14" sqref="B14"/>
    </sheetView>
  </sheetViews>
  <sheetFormatPr defaultColWidth="9" defaultRowHeight="14.25"/>
  <cols>
    <col min="1" max="1" width="5.5" style="1" customWidth="1"/>
    <col min="2" max="2" width="17.375" style="1" customWidth="1"/>
    <col min="3" max="3" width="13.625" style="1" customWidth="1"/>
    <col min="4" max="4" width="21.75" style="8" customWidth="1"/>
    <col min="5" max="5" width="22.125" style="8" customWidth="1"/>
    <col min="6" max="6" width="7.875" style="1" customWidth="1"/>
    <col min="7" max="7" width="7.75" style="1" customWidth="1"/>
    <col min="8" max="8" width="29.375" style="1" customWidth="1"/>
    <col min="9" max="16384" width="9" style="1"/>
  </cols>
  <sheetData>
    <row r="1" ht="45" customHeight="1" spans="1:8">
      <c r="A1" s="5" t="s">
        <v>142</v>
      </c>
      <c r="B1" s="5"/>
      <c r="C1" s="5"/>
      <c r="D1" s="18"/>
      <c r="E1" s="18"/>
      <c r="F1" s="5"/>
      <c r="G1" s="5"/>
      <c r="H1" s="5"/>
    </row>
    <row r="2" ht="15.95" customHeight="1" spans="1:4">
      <c r="A2" s="5" t="s">
        <v>143</v>
      </c>
      <c r="B2" s="5"/>
      <c r="C2" s="5"/>
      <c r="D2" s="18"/>
    </row>
    <row r="3" ht="33" customHeight="1" spans="1:8">
      <c r="A3" s="9" t="s">
        <v>2</v>
      </c>
      <c r="B3" s="9" t="s">
        <v>11</v>
      </c>
      <c r="C3" s="9" t="s">
        <v>3</v>
      </c>
      <c r="D3" s="10" t="s">
        <v>4</v>
      </c>
      <c r="E3" s="10" t="s">
        <v>5</v>
      </c>
      <c r="F3" s="11" t="s">
        <v>12</v>
      </c>
      <c r="G3" s="11" t="s">
        <v>13</v>
      </c>
      <c r="H3" s="9" t="s">
        <v>14</v>
      </c>
    </row>
    <row r="4" ht="18" customHeight="1" spans="1:12">
      <c r="A4" s="9">
        <v>1</v>
      </c>
      <c r="B4" s="19" t="s">
        <v>144</v>
      </c>
      <c r="C4" s="19" t="s">
        <v>145</v>
      </c>
      <c r="D4" s="20" t="str">
        <f>"150525195809270014"</f>
        <v>150525195809270014</v>
      </c>
      <c r="E4" s="21" t="s">
        <v>146</v>
      </c>
      <c r="F4" s="22"/>
      <c r="G4" s="23"/>
      <c r="H4" s="24"/>
      <c r="I4" s="26"/>
      <c r="J4" s="27"/>
      <c r="K4" s="28"/>
      <c r="L4" s="29"/>
    </row>
    <row r="5" ht="18" customHeight="1" spans="1:8">
      <c r="A5" s="9">
        <v>2</v>
      </c>
      <c r="B5" s="19" t="s">
        <v>147</v>
      </c>
      <c r="C5" s="25" t="s">
        <v>148</v>
      </c>
      <c r="D5" s="71" t="s">
        <v>149</v>
      </c>
      <c r="E5" s="21" t="s">
        <v>150</v>
      </c>
      <c r="F5" s="22"/>
      <c r="G5" s="23"/>
      <c r="H5" s="24"/>
    </row>
    <row r="6" ht="18" customHeight="1" spans="1:6">
      <c r="A6" s="16" t="s">
        <v>140</v>
      </c>
      <c r="B6" s="16"/>
      <c r="F6" s="1" t="s">
        <v>141</v>
      </c>
    </row>
    <row r="7" s="17" customFormat="1" ht="15.95" customHeight="1" spans="3:3">
      <c r="C7" s="17" t="s">
        <v>151</v>
      </c>
    </row>
    <row r="8" s="17" customFormat="1" ht="15.95" customHeight="1" spans="1:1">
      <c r="A8" s="17" t="s">
        <v>152</v>
      </c>
    </row>
    <row r="9" ht="15.95" customHeight="1"/>
  </sheetData>
  <mergeCells count="5">
    <mergeCell ref="A1:H1"/>
    <mergeCell ref="A2:D2"/>
    <mergeCell ref="A6:C6"/>
    <mergeCell ref="F6:G6"/>
    <mergeCell ref="A8:E8"/>
  </mergeCells>
  <pageMargins left="0.751388888888889" right="0.751388888888889" top="0.409027777777778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opLeftCell="A2" workbookViewId="0">
      <selection activeCell="D13" sqref="D13"/>
    </sheetView>
  </sheetViews>
  <sheetFormatPr defaultColWidth="9" defaultRowHeight="13.5" outlineLevelRow="5" outlineLevelCol="7"/>
  <cols>
    <col min="1" max="1" width="5" style="2" customWidth="1"/>
    <col min="2" max="2" width="13.625" style="2" customWidth="1"/>
    <col min="3" max="3" width="12.5" style="2" customWidth="1"/>
    <col min="4" max="4" width="19.5" style="3" customWidth="1"/>
    <col min="5" max="5" width="20" style="4" customWidth="1"/>
    <col min="6" max="6" width="8.875" customWidth="1"/>
    <col min="7" max="7" width="9.25" customWidth="1"/>
    <col min="8" max="8" width="20.75" customWidth="1"/>
    <col min="11" max="11" width="13.375" customWidth="1"/>
  </cols>
  <sheetData>
    <row r="1" s="1" customFormat="1" ht="45" customHeight="1" spans="1:8">
      <c r="A1" s="5" t="s">
        <v>153</v>
      </c>
      <c r="B1" s="5"/>
      <c r="C1" s="5"/>
      <c r="D1" s="6"/>
      <c r="E1" s="7"/>
      <c r="F1" s="5"/>
      <c r="G1" s="5"/>
      <c r="H1" s="5"/>
    </row>
    <row r="2" s="1" customFormat="1" ht="15.95" customHeight="1" spans="1:5">
      <c r="A2" s="5" t="s">
        <v>143</v>
      </c>
      <c r="B2" s="5"/>
      <c r="C2" s="5"/>
      <c r="D2" s="7"/>
      <c r="E2" s="8"/>
    </row>
    <row r="3" s="1" customFormat="1" ht="33" customHeight="1" spans="1:8">
      <c r="A3" s="9" t="s">
        <v>2</v>
      </c>
      <c r="B3" s="9" t="s">
        <v>11</v>
      </c>
      <c r="C3" s="9" t="s">
        <v>3</v>
      </c>
      <c r="D3" s="10" t="s">
        <v>4</v>
      </c>
      <c r="E3" s="10" t="s">
        <v>5</v>
      </c>
      <c r="F3" s="11" t="s">
        <v>12</v>
      </c>
      <c r="G3" s="11" t="s">
        <v>13</v>
      </c>
      <c r="H3" s="9" t="s">
        <v>14</v>
      </c>
    </row>
    <row r="4" ht="17" customHeight="1" spans="1:8">
      <c r="A4" s="12">
        <v>1</v>
      </c>
      <c r="B4" s="13" t="s">
        <v>154</v>
      </c>
      <c r="C4" s="12" t="s">
        <v>155</v>
      </c>
      <c r="D4" s="12" t="s">
        <v>156</v>
      </c>
      <c r="E4" s="14" t="s">
        <v>157</v>
      </c>
      <c r="F4" s="12" t="s">
        <v>18</v>
      </c>
      <c r="G4" s="12" t="s">
        <v>18</v>
      </c>
      <c r="H4" s="15"/>
    </row>
    <row r="5" ht="17" customHeight="1" spans="1:8">
      <c r="A5" s="12">
        <v>2</v>
      </c>
      <c r="B5" s="13" t="s">
        <v>154</v>
      </c>
      <c r="C5" s="12" t="s">
        <v>158</v>
      </c>
      <c r="D5" s="12" t="s">
        <v>159</v>
      </c>
      <c r="E5" s="14" t="s">
        <v>160</v>
      </c>
      <c r="F5" s="12" t="s">
        <v>18</v>
      </c>
      <c r="G5" s="12" t="s">
        <v>18</v>
      </c>
      <c r="H5" s="15"/>
    </row>
    <row r="6" s="1" customFormat="1" ht="18" customHeight="1" spans="1:6">
      <c r="A6" s="16" t="s">
        <v>140</v>
      </c>
      <c r="B6" s="16"/>
      <c r="C6" s="1"/>
      <c r="D6" s="8"/>
      <c r="E6" s="8"/>
      <c r="F6" s="1" t="s">
        <v>141</v>
      </c>
    </row>
  </sheetData>
  <mergeCells count="4">
    <mergeCell ref="A1:H1"/>
    <mergeCell ref="A2:D2"/>
    <mergeCell ref="A6:C6"/>
    <mergeCell ref="F6:G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51年之后出生的、系统未暂停人员</vt:lpstr>
      <vt:lpstr>更改卡号</vt:lpstr>
      <vt:lpstr>暂停人员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2020-10-13T02:13:00Z</cp:lastPrinted>
  <dcterms:modified xsi:type="dcterms:W3CDTF">2023-07-04T07:07:55Z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7714A855F9764D41A2F03E608CBE255D_13</vt:lpwstr>
  </property>
  <property fmtid="{D5CDD505-2E9C-101B-9397-08002B2CF9AE}" pid="4" name="KSOReadingLayout">
    <vt:bool>true</vt:bool>
  </property>
  <property fmtid="{D5CDD505-2E9C-101B-9397-08002B2CF9AE}" pid="5" name="commondata">
    <vt:lpwstr>eyJoZGlkIjoiNjgwNDI0NjBmMDhmYzk5MzE4NjZkZDI2MTE4ODVkYjAifQ==</vt:lpwstr>
  </property>
</Properties>
</file>