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汇总表" sheetId="12" r:id="rId1"/>
    <sheet name="冷青春" sheetId="13" r:id="rId2"/>
    <sheet name="巴日嘎斯台" sheetId="6" r:id="rId3"/>
    <sheet name="巴雅吉乐" sheetId="7" r:id="rId4"/>
    <sheet name="巴彦塔拉" sheetId="8" r:id="rId5"/>
    <sheet name="查干楚鲁" sheetId="9" r:id="rId6"/>
    <sheet name="查干淖尔" sheetId="10" r:id="rId7"/>
    <sheet name="东毛瑞" sheetId="11" r:id="rId8"/>
    <sheet name="干代" sheetId="14" r:id="rId9"/>
    <sheet name="固日班花" sheetId="15" r:id="rId10"/>
    <sheet name="哈日阿图" sheetId="16" r:id="rId11"/>
    <sheet name="哈日淖尔" sheetId="17" r:id="rId12"/>
    <sheet name="哈图好来" sheetId="18" r:id="rId13"/>
    <sheet name="胡拉斯台" sheetId="19" r:id="rId14"/>
    <sheet name="南图" sheetId="20" r:id="rId15"/>
    <sheet name="赛汗塔拉" sheetId="21" r:id="rId16"/>
    <sheet name="陶勒盖图" sheetId="22" r:id="rId17"/>
    <sheet name="苏布日干拉" sheetId="23" r:id="rId18"/>
    <sheet name="乌龙台" sheetId="24" r:id="rId19"/>
    <sheet name="新星" sheetId="32" r:id="rId20"/>
    <sheet name="窑努呼" sheetId="25" r:id="rId21"/>
    <sheet name="伊和达沁" sheetId="26" r:id="rId22"/>
    <sheet name="永兴" sheetId="28" r:id="rId23"/>
    <sheet name="珠日干白兴" sheetId="29" r:id="rId24"/>
    <sheet name="Sheet1" sheetId="27" r:id="rId25"/>
    <sheet name="Sheet2" sheetId="33" r:id="rId26"/>
  </sheets>
  <calcPr calcId="144525"/>
</workbook>
</file>

<file path=xl/sharedStrings.xml><?xml version="1.0" encoding="utf-8"?>
<sst xmlns="http://schemas.openxmlformats.org/spreadsheetml/2006/main" count="3358" uniqueCount="2927">
  <si>
    <t>2020年固日班花苏木粮改饲项目公示汇总表</t>
  </si>
  <si>
    <t>序号</t>
  </si>
  <si>
    <t>嘎查村</t>
  </si>
  <si>
    <t>种植户数</t>
  </si>
  <si>
    <t>种植面积（亩）</t>
  </si>
  <si>
    <t>受补贴储量（吨）</t>
  </si>
  <si>
    <t>补贴金额</t>
  </si>
  <si>
    <t>备注</t>
  </si>
  <si>
    <t>查干淖尔</t>
  </si>
  <si>
    <t>新星</t>
  </si>
  <si>
    <t>巴日嘎斯台</t>
  </si>
  <si>
    <t>巴雅吉乐</t>
  </si>
  <si>
    <t>巴彦塔拉</t>
  </si>
  <si>
    <t>东毛瑞</t>
  </si>
  <si>
    <t>干代</t>
  </si>
  <si>
    <t>哈日阿图</t>
  </si>
  <si>
    <t>哈日淖尔</t>
  </si>
  <si>
    <t>珠日干白兴</t>
  </si>
  <si>
    <t>哈图浩来</t>
  </si>
  <si>
    <t>赛汉塔拉</t>
  </si>
  <si>
    <t>苏布日干塔拉</t>
  </si>
  <si>
    <t>乌龙台</t>
  </si>
  <si>
    <t>窑努呼</t>
  </si>
  <si>
    <t>伊和达沁</t>
  </si>
  <si>
    <t>永兴</t>
  </si>
  <si>
    <t>陶勒盖图</t>
  </si>
  <si>
    <t>南图</t>
  </si>
  <si>
    <t>胡拉斯台</t>
  </si>
  <si>
    <t>固日班花</t>
  </si>
  <si>
    <t>查干楚鲁</t>
  </si>
  <si>
    <t>冷春青</t>
  </si>
  <si>
    <t>合计</t>
  </si>
  <si>
    <t>2020年粮改饲项目公示表</t>
  </si>
  <si>
    <t>嘎查村名：</t>
  </si>
  <si>
    <t>户主</t>
  </si>
  <si>
    <t>补贴金额（元）</t>
  </si>
  <si>
    <t>身份证号</t>
  </si>
  <si>
    <t>农牧民编码</t>
  </si>
  <si>
    <t>联系方式</t>
  </si>
  <si>
    <t>冷青春</t>
  </si>
  <si>
    <t>152326196512290032</t>
  </si>
  <si>
    <t>村负责人签字：</t>
  </si>
  <si>
    <t xml:space="preserve">公示时间：2020  年      月     日   至    2020   年      月     日  </t>
  </si>
  <si>
    <t>公示电话：13947522151</t>
  </si>
  <si>
    <t>嘎查村名：巴日嘎斯台</t>
  </si>
  <si>
    <t>储量（吨）</t>
  </si>
  <si>
    <t>宝曙光</t>
  </si>
  <si>
    <t>152326198805113813</t>
  </si>
  <si>
    <t>哈斯珠力嘎</t>
  </si>
  <si>
    <t>152326197912093833</t>
  </si>
  <si>
    <t>宝巴力吉</t>
  </si>
  <si>
    <t>152326195402073817</t>
  </si>
  <si>
    <t>李呼日巴塔尔</t>
  </si>
  <si>
    <t>152326196510163814</t>
  </si>
  <si>
    <t>宝刚达</t>
  </si>
  <si>
    <t>152326195605043810</t>
  </si>
  <si>
    <t>李哈斯巴塔尔</t>
  </si>
  <si>
    <t>152326196501123837</t>
  </si>
  <si>
    <t>李朝鲁</t>
  </si>
  <si>
    <t>152326197309213810</t>
  </si>
  <si>
    <t>席敖其老</t>
  </si>
  <si>
    <t>152326196608163812</t>
  </si>
  <si>
    <t>席额尔敦</t>
  </si>
  <si>
    <t>152326196401103812</t>
  </si>
  <si>
    <t>梁军</t>
  </si>
  <si>
    <t>152326196205143817</t>
  </si>
  <si>
    <t>陈青山</t>
  </si>
  <si>
    <t>152326196304103810</t>
  </si>
  <si>
    <t>席阿日斯冷</t>
  </si>
  <si>
    <t>152326195405253813</t>
  </si>
  <si>
    <t>李常岁</t>
  </si>
  <si>
    <t>152326195311143832</t>
  </si>
  <si>
    <t>陈巴图</t>
  </si>
  <si>
    <t>152326197202073811</t>
  </si>
  <si>
    <t>王满仓</t>
  </si>
  <si>
    <t>152326197706183838</t>
  </si>
  <si>
    <t>梁阿古拉</t>
  </si>
  <si>
    <t>152326197004223815</t>
  </si>
  <si>
    <t>吴国庆</t>
  </si>
  <si>
    <t>152326197311173811</t>
  </si>
  <si>
    <t>张全宝</t>
  </si>
  <si>
    <t>152326197701213815</t>
  </si>
  <si>
    <t>吴图古苏</t>
  </si>
  <si>
    <t>15232619600711381X</t>
  </si>
  <si>
    <t>李阿日斯楞</t>
  </si>
  <si>
    <t>152326195602273813</t>
  </si>
  <si>
    <t>小宝柱</t>
  </si>
  <si>
    <t>152326196712013814</t>
  </si>
  <si>
    <t>陈哈达</t>
  </si>
  <si>
    <t>152326196904053837</t>
  </si>
  <si>
    <t>宝勿力吉白音</t>
  </si>
  <si>
    <t>152326195510283811</t>
  </si>
  <si>
    <t>宝扎力根</t>
  </si>
  <si>
    <t>152326197502043817</t>
  </si>
  <si>
    <t>吴全德</t>
  </si>
  <si>
    <t>152326195009063815</t>
  </si>
  <si>
    <t>王利</t>
  </si>
  <si>
    <t>152326195109293810</t>
  </si>
  <si>
    <t>李布和勿力吉</t>
  </si>
  <si>
    <t>15232619720924381X</t>
  </si>
  <si>
    <t>陈英</t>
  </si>
  <si>
    <t>152326197505233819</t>
  </si>
  <si>
    <t>马敖特根</t>
  </si>
  <si>
    <t>152326195803133817</t>
  </si>
  <si>
    <t>于峰</t>
  </si>
  <si>
    <t>152326198203083813</t>
  </si>
  <si>
    <t>谢哈斯巴根</t>
  </si>
  <si>
    <t>152326197501143832</t>
  </si>
  <si>
    <t>王财吉日呼</t>
  </si>
  <si>
    <t>15232619570321381X</t>
  </si>
  <si>
    <t>李常明</t>
  </si>
  <si>
    <t>152326196406213818</t>
  </si>
  <si>
    <t>何行希玛</t>
  </si>
  <si>
    <t>152326195806203825</t>
  </si>
  <si>
    <t>宝连</t>
  </si>
  <si>
    <t>152326197703063814</t>
  </si>
  <si>
    <t>宝良</t>
  </si>
  <si>
    <t>152326196805143810</t>
  </si>
  <si>
    <t>梁海顺</t>
  </si>
  <si>
    <t>152326197205153817</t>
  </si>
  <si>
    <t>宝青山</t>
  </si>
  <si>
    <t>152326196205103815</t>
  </si>
  <si>
    <t>王义</t>
  </si>
  <si>
    <t>152326197103033814</t>
  </si>
  <si>
    <t>宝吉日木头</t>
  </si>
  <si>
    <t>152326198203063812</t>
  </si>
  <si>
    <t>马查干胡</t>
  </si>
  <si>
    <t>152326197310123812</t>
  </si>
  <si>
    <t>宝巴图</t>
  </si>
  <si>
    <t>152326197211023816</t>
  </si>
  <si>
    <t>高福军</t>
  </si>
  <si>
    <t>152326196610033830</t>
  </si>
  <si>
    <t>李那仁同力嘎</t>
  </si>
  <si>
    <t>152326197606253819</t>
  </si>
  <si>
    <t>陈宝山</t>
  </si>
  <si>
    <t>15232619701002381X</t>
  </si>
  <si>
    <t>李锁住</t>
  </si>
  <si>
    <t>152326196903293812</t>
  </si>
  <si>
    <t>陈宝音图</t>
  </si>
  <si>
    <t>152326198404143819</t>
  </si>
  <si>
    <t>陈龙</t>
  </si>
  <si>
    <t>152326198009033839</t>
  </si>
  <si>
    <t>陈胡日乐</t>
  </si>
  <si>
    <t>152326198204283817</t>
  </si>
  <si>
    <t>李孟和敖其尔</t>
  </si>
  <si>
    <t>152326195009233810</t>
  </si>
  <si>
    <t>梁阿日斯冷</t>
  </si>
  <si>
    <t>152326197102213813</t>
  </si>
  <si>
    <t>高财音勿力吉</t>
  </si>
  <si>
    <t>152326196002183819</t>
  </si>
  <si>
    <t>宝扎布根</t>
  </si>
  <si>
    <t>152326196510103897</t>
  </si>
  <si>
    <t>梁顺</t>
  </si>
  <si>
    <t>152326196807063814</t>
  </si>
  <si>
    <t>宝占英</t>
  </si>
  <si>
    <t>15232619471028382X</t>
  </si>
  <si>
    <t>李哈日呼</t>
  </si>
  <si>
    <t>152326197011283816</t>
  </si>
  <si>
    <t>高青山</t>
  </si>
  <si>
    <t>152326197204083810</t>
  </si>
  <si>
    <t>高文都苏</t>
  </si>
  <si>
    <t>152326196308123819</t>
  </si>
  <si>
    <t>吴金松</t>
  </si>
  <si>
    <t>152326197902093813</t>
  </si>
  <si>
    <t>陈海山</t>
  </si>
  <si>
    <t>152326196801243814</t>
  </si>
  <si>
    <t>吴德格喜</t>
  </si>
  <si>
    <t>152326195511303810</t>
  </si>
  <si>
    <t>李巴图</t>
  </si>
  <si>
    <t>152326197106073811</t>
  </si>
  <si>
    <t>李额德仓</t>
  </si>
  <si>
    <t>152326196103203815</t>
  </si>
  <si>
    <t>李斯琴</t>
  </si>
  <si>
    <t>152326197306283813</t>
  </si>
  <si>
    <t>李格日乐图</t>
  </si>
  <si>
    <t>152326198104293815</t>
  </si>
  <si>
    <t>宝玉龙</t>
  </si>
  <si>
    <t>152326197802273817</t>
  </si>
  <si>
    <t>李常胜</t>
  </si>
  <si>
    <t>152326196203203812</t>
  </si>
  <si>
    <t>王田军</t>
  </si>
  <si>
    <t>152326198411143817</t>
  </si>
  <si>
    <t>谢特木乐</t>
  </si>
  <si>
    <t>152326196207073816</t>
  </si>
  <si>
    <t>宝成德</t>
  </si>
  <si>
    <t>152326196204033819</t>
  </si>
  <si>
    <t>李文德日胡</t>
  </si>
  <si>
    <t>152326198012053814</t>
  </si>
  <si>
    <t>嘎查村名：巴雅吉乐</t>
  </si>
  <si>
    <t>崔巨</t>
  </si>
  <si>
    <t>152326198104077610</t>
  </si>
  <si>
    <t>李广华</t>
  </si>
  <si>
    <t>152326197009137617</t>
  </si>
  <si>
    <t>任召君</t>
  </si>
  <si>
    <t>152326196710197613</t>
  </si>
  <si>
    <t>任巨祥</t>
  </si>
  <si>
    <t>152326197005207614</t>
  </si>
  <si>
    <t>梁敖日布</t>
  </si>
  <si>
    <t>152326194310127617</t>
  </si>
  <si>
    <t>王汉华</t>
  </si>
  <si>
    <t>152326197203047615</t>
  </si>
  <si>
    <t>程占军</t>
  </si>
  <si>
    <t>152326196406287614</t>
  </si>
  <si>
    <t>李清国</t>
  </si>
  <si>
    <t>152326196605087615</t>
  </si>
  <si>
    <t>李广柱</t>
  </si>
  <si>
    <t>152326196808287617</t>
  </si>
  <si>
    <t>李广成</t>
  </si>
  <si>
    <t>15232619730502763</t>
  </si>
  <si>
    <t>程占峰</t>
  </si>
  <si>
    <t>152326198003137610</t>
  </si>
  <si>
    <t>李清柱</t>
  </si>
  <si>
    <t>152326197310287614</t>
  </si>
  <si>
    <t>张丽华</t>
  </si>
  <si>
    <t>152326197002167610</t>
  </si>
  <si>
    <t>候风鑫</t>
  </si>
  <si>
    <t>152326197406147616</t>
  </si>
  <si>
    <t>李清志</t>
  </si>
  <si>
    <t>152326197105167613</t>
  </si>
  <si>
    <t>侯翠莉</t>
  </si>
  <si>
    <t>152326198312117621</t>
  </si>
  <si>
    <t>候占岭</t>
  </si>
  <si>
    <t>152326195502237639</t>
  </si>
  <si>
    <t>程占友</t>
  </si>
  <si>
    <t>15232619760217761X</t>
  </si>
  <si>
    <t>张丽国</t>
  </si>
  <si>
    <t>152326197202027612</t>
  </si>
  <si>
    <t>程占权</t>
  </si>
  <si>
    <t>152326196711147618</t>
  </si>
  <si>
    <t>梁宝音代来</t>
  </si>
  <si>
    <t>152326195201217634</t>
  </si>
  <si>
    <t>侯风玉</t>
  </si>
  <si>
    <t>15232619720522761X</t>
  </si>
  <si>
    <t>席查干呼</t>
  </si>
  <si>
    <t>152326195608197612</t>
  </si>
  <si>
    <t>包金贵</t>
  </si>
  <si>
    <t>152326196812237620</t>
  </si>
  <si>
    <t>白钢宝力道</t>
  </si>
  <si>
    <t>15232619730429763X</t>
  </si>
  <si>
    <t>陈夫祥</t>
  </si>
  <si>
    <t>152326197608087615</t>
  </si>
  <si>
    <t>宝田仓</t>
  </si>
  <si>
    <t>152326196605257637</t>
  </si>
  <si>
    <t>陈文都苏</t>
  </si>
  <si>
    <t>152326197411117614</t>
  </si>
  <si>
    <t>福山</t>
  </si>
  <si>
    <t>152326198306077619</t>
  </si>
  <si>
    <t>宝玉山</t>
  </si>
  <si>
    <t>152326197704027639</t>
  </si>
  <si>
    <t>宝如敖海</t>
  </si>
  <si>
    <t>152326194903107638</t>
  </si>
  <si>
    <t>敖贵荣</t>
  </si>
  <si>
    <t>152326198507207627</t>
  </si>
  <si>
    <t>宝德布乐呼</t>
  </si>
  <si>
    <t>152326197508077612</t>
  </si>
  <si>
    <t>宝勿各德乐呼</t>
  </si>
  <si>
    <t>152326197204297632</t>
  </si>
  <si>
    <t>宝道尔吉</t>
  </si>
  <si>
    <t>152326195610147657</t>
  </si>
  <si>
    <t>宝高娃</t>
  </si>
  <si>
    <t>152326197506247622</t>
  </si>
  <si>
    <t>金胡日查</t>
  </si>
  <si>
    <t>152326198111037617</t>
  </si>
  <si>
    <t>阿力旦宝力高</t>
  </si>
  <si>
    <t>15232619730608761X</t>
  </si>
  <si>
    <t>15232619780909765X</t>
  </si>
  <si>
    <t>席牡兰</t>
  </si>
  <si>
    <t>152326198201027623</t>
  </si>
  <si>
    <t>金宝玉</t>
  </si>
  <si>
    <t>152326196908237633</t>
  </si>
  <si>
    <t>那顺乌力吉</t>
  </si>
  <si>
    <t>152326197604297615</t>
  </si>
  <si>
    <t>宝喜</t>
  </si>
  <si>
    <t>152326197906027610</t>
  </si>
  <si>
    <t>宝勿力吉宝力高</t>
  </si>
  <si>
    <t>152326199101297612</t>
  </si>
  <si>
    <t>宝勿力吉</t>
  </si>
  <si>
    <t>152326197608127613</t>
  </si>
  <si>
    <t>李图布加力根</t>
  </si>
  <si>
    <t>152326197006187619</t>
  </si>
  <si>
    <t>金富全</t>
  </si>
  <si>
    <t>152326196702187618</t>
  </si>
  <si>
    <t>伍燕清</t>
  </si>
  <si>
    <t>152326199003277618</t>
  </si>
  <si>
    <t>宝顺</t>
  </si>
  <si>
    <t>152326197907117634</t>
  </si>
  <si>
    <t>宝音得力根</t>
  </si>
  <si>
    <t>152326197202267616</t>
  </si>
  <si>
    <t>白常明</t>
  </si>
  <si>
    <t>152326196910137674</t>
  </si>
  <si>
    <t>宝朝古拉</t>
  </si>
  <si>
    <t>152326195204107617</t>
  </si>
  <si>
    <t>席桩子</t>
  </si>
  <si>
    <t>152326197402127650</t>
  </si>
  <si>
    <t>韩双喜</t>
  </si>
  <si>
    <t>152326197505217616</t>
  </si>
  <si>
    <t>席图门乌力吉</t>
  </si>
  <si>
    <t>152326195506297612</t>
  </si>
  <si>
    <t>金宝山</t>
  </si>
  <si>
    <t>席叶喜</t>
  </si>
  <si>
    <t>152326196612167613</t>
  </si>
  <si>
    <t>金呼</t>
  </si>
  <si>
    <t>152326197008257617</t>
  </si>
  <si>
    <t>白布贺文都苏</t>
  </si>
  <si>
    <t>152326198408217619</t>
  </si>
  <si>
    <t>席胡日查</t>
  </si>
  <si>
    <t>152326198210257631</t>
  </si>
  <si>
    <t>宝金山</t>
  </si>
  <si>
    <t>152326197109257616</t>
  </si>
  <si>
    <t>宝初一</t>
  </si>
  <si>
    <t>152326196307017619</t>
  </si>
  <si>
    <t>何额尔敦朝老</t>
  </si>
  <si>
    <t>152326197012187615</t>
  </si>
  <si>
    <t>宝达胡白音</t>
  </si>
  <si>
    <t>152326198612237617</t>
  </si>
  <si>
    <t>嘎查村名：巴彦塔拉</t>
  </si>
  <si>
    <t>白荣</t>
  </si>
  <si>
    <t>152326197502127615</t>
  </si>
  <si>
    <t>席明</t>
  </si>
  <si>
    <t>152326198509167657</t>
  </si>
  <si>
    <t>桩子</t>
  </si>
  <si>
    <t>152326197406297630</t>
  </si>
  <si>
    <t>布仁满都胡</t>
  </si>
  <si>
    <t>152326197105217617</t>
  </si>
  <si>
    <t>朝落蒙</t>
  </si>
  <si>
    <t>152326199107027613</t>
  </si>
  <si>
    <t>吴铁宝</t>
  </si>
  <si>
    <t>152326198510252314</t>
  </si>
  <si>
    <t>李青山</t>
  </si>
  <si>
    <t>152326198207117638</t>
  </si>
  <si>
    <t>何乌恩吉亚</t>
  </si>
  <si>
    <t>15232619510429761X</t>
  </si>
  <si>
    <t>薛巴达玛仁亲</t>
  </si>
  <si>
    <t>152326195212157614</t>
  </si>
  <si>
    <t>尹宝青</t>
  </si>
  <si>
    <t>152326198106127618</t>
  </si>
  <si>
    <t>村部尔</t>
  </si>
  <si>
    <t>15232619981001761X</t>
  </si>
  <si>
    <t>尹宝玉</t>
  </si>
  <si>
    <t>152326197509227619</t>
  </si>
  <si>
    <t>包青莲</t>
  </si>
  <si>
    <t>152326198501157622</t>
  </si>
  <si>
    <t>席金花</t>
  </si>
  <si>
    <t>152326195908237620</t>
  </si>
  <si>
    <t>马巴图</t>
  </si>
  <si>
    <t>15232619680516761X</t>
  </si>
  <si>
    <t>尹金山</t>
  </si>
  <si>
    <t>152326196905177612</t>
  </si>
  <si>
    <t>包宝山</t>
  </si>
  <si>
    <t>152326197601207637</t>
  </si>
  <si>
    <t>图门乌力吉</t>
  </si>
  <si>
    <t>152326196711287610</t>
  </si>
  <si>
    <t>王铁龙</t>
  </si>
  <si>
    <t>152326197405027612</t>
  </si>
  <si>
    <t>何传宝</t>
  </si>
  <si>
    <t>152326198706057633</t>
  </si>
  <si>
    <t>吴仁亲</t>
  </si>
  <si>
    <t>152326195502177613</t>
  </si>
  <si>
    <t>宝力高</t>
  </si>
  <si>
    <t>152326195809097618</t>
  </si>
  <si>
    <t>宝图门白乙</t>
  </si>
  <si>
    <t>152326197301147636</t>
  </si>
  <si>
    <t>梁巴根</t>
  </si>
  <si>
    <t>152326197004157619</t>
  </si>
  <si>
    <t>佟桂兰</t>
  </si>
  <si>
    <t>152326197507117627</t>
  </si>
  <si>
    <t>马德宝</t>
  </si>
  <si>
    <t>152326197905257633</t>
  </si>
  <si>
    <t>卫棠</t>
  </si>
  <si>
    <t>152326196803207622</t>
  </si>
  <si>
    <t>吴乌力吉图</t>
  </si>
  <si>
    <t>152326194910057616</t>
  </si>
  <si>
    <t>白景春</t>
  </si>
  <si>
    <t>152326198202237614</t>
  </si>
  <si>
    <t>韩巴特尔</t>
  </si>
  <si>
    <t>152326195906087614</t>
  </si>
  <si>
    <t>吴英雄</t>
  </si>
  <si>
    <t>152326198009197630</t>
  </si>
  <si>
    <t>召那斯图</t>
  </si>
  <si>
    <t>152326197802137612</t>
  </si>
  <si>
    <t>金巴吉嘎</t>
  </si>
  <si>
    <t>152326197303267615</t>
  </si>
  <si>
    <t>蔡荣</t>
  </si>
  <si>
    <t>152326198610027616</t>
  </si>
  <si>
    <t>康云</t>
  </si>
  <si>
    <t>152326198001147639</t>
  </si>
  <si>
    <t>白海龙</t>
  </si>
  <si>
    <t>152326197406297614</t>
  </si>
  <si>
    <t>美其其格</t>
  </si>
  <si>
    <t>152326197603217628</t>
  </si>
  <si>
    <t>席拉喜尼玛</t>
  </si>
  <si>
    <t>152326197112067637</t>
  </si>
  <si>
    <t>白巴格那</t>
  </si>
  <si>
    <t>152326196912187632</t>
  </si>
  <si>
    <t>薜海青</t>
  </si>
  <si>
    <t>152326197101207614</t>
  </si>
  <si>
    <t>李子兴</t>
  </si>
  <si>
    <t>152326195501207630</t>
  </si>
  <si>
    <t>吴永泉</t>
  </si>
  <si>
    <t>152326197905027619</t>
  </si>
  <si>
    <t>席金梅</t>
  </si>
  <si>
    <t>152326196504247624</t>
  </si>
  <si>
    <t>何占柱</t>
  </si>
  <si>
    <t>152326196504017618</t>
  </si>
  <si>
    <t>戴散盆敖日布</t>
  </si>
  <si>
    <t>152326196204057634</t>
  </si>
  <si>
    <t>那仁满都胡</t>
  </si>
  <si>
    <t>152326197903237612</t>
  </si>
  <si>
    <t>胡宝音德力根</t>
  </si>
  <si>
    <t>152326197102207616</t>
  </si>
  <si>
    <t>胡那仁毕力格</t>
  </si>
  <si>
    <t>152326198104167616</t>
  </si>
  <si>
    <t>白巴图</t>
  </si>
  <si>
    <t>152326196702047615</t>
  </si>
  <si>
    <t>刘道格他呼</t>
  </si>
  <si>
    <t>152326195701157615</t>
  </si>
  <si>
    <t>152326197305247618</t>
  </si>
  <si>
    <t>王宝山</t>
  </si>
  <si>
    <t>152326195608107613</t>
  </si>
  <si>
    <t>李锋</t>
  </si>
  <si>
    <t>152326197712017617</t>
  </si>
  <si>
    <t>马青山</t>
  </si>
  <si>
    <t>152326197707267638</t>
  </si>
  <si>
    <t>何双河</t>
  </si>
  <si>
    <t>152326197702027619</t>
  </si>
  <si>
    <t>尹宝连</t>
  </si>
  <si>
    <t>152326198211107619</t>
  </si>
  <si>
    <t>戴金山</t>
  </si>
  <si>
    <t>152326198403187617</t>
  </si>
  <si>
    <t>巴图扎力根</t>
  </si>
  <si>
    <t>152326197112067653</t>
  </si>
  <si>
    <t>戴文都苏</t>
  </si>
  <si>
    <t>152326196802277610</t>
  </si>
  <si>
    <t>何阿布日拉</t>
  </si>
  <si>
    <t>152326195810207618</t>
  </si>
  <si>
    <t>敖扎拉根吉</t>
  </si>
  <si>
    <t>152326196502167612</t>
  </si>
  <si>
    <t>那仁必力格</t>
  </si>
  <si>
    <t>152326197205277641</t>
  </si>
  <si>
    <t>李华</t>
  </si>
  <si>
    <t>152326197701057613</t>
  </si>
  <si>
    <t>刘高娃</t>
  </si>
  <si>
    <t>152326197402157649</t>
  </si>
  <si>
    <t>金图布新</t>
  </si>
  <si>
    <t>152326198003017619</t>
  </si>
  <si>
    <t>白希力莫</t>
  </si>
  <si>
    <t>152326196403057610</t>
  </si>
  <si>
    <t>李苏丫拉图</t>
  </si>
  <si>
    <t>152326196805067619</t>
  </si>
  <si>
    <t>梁哈日巴拉</t>
  </si>
  <si>
    <t>152326196310107615</t>
  </si>
  <si>
    <t>刘呼格吉勒图</t>
  </si>
  <si>
    <t>152326198412217611</t>
  </si>
  <si>
    <t>金山</t>
  </si>
  <si>
    <t>152326196404087619</t>
  </si>
  <si>
    <t>王琴</t>
  </si>
  <si>
    <t>152326198309187629</t>
  </si>
  <si>
    <t>宝满都呼</t>
  </si>
  <si>
    <t>152326197102117610</t>
  </si>
  <si>
    <t>白葡萄</t>
  </si>
  <si>
    <t>152326196006147620</t>
  </si>
  <si>
    <t>王金山</t>
  </si>
  <si>
    <t>152326196209057633</t>
  </si>
  <si>
    <t>阿鲁</t>
  </si>
  <si>
    <t>152326198203107619</t>
  </si>
  <si>
    <t>文青</t>
  </si>
  <si>
    <t>152326197210037634</t>
  </si>
  <si>
    <t>窦爱民</t>
  </si>
  <si>
    <t>152326197604257613</t>
  </si>
  <si>
    <t>席文都苏</t>
  </si>
  <si>
    <t>152326196511127612</t>
  </si>
  <si>
    <t>宣柱</t>
  </si>
  <si>
    <t>152326197906037616</t>
  </si>
  <si>
    <t>贺希格文都苏</t>
  </si>
  <si>
    <t>152326198001107610</t>
  </si>
  <si>
    <t>龚布和</t>
  </si>
  <si>
    <t>15232619510509761X</t>
  </si>
  <si>
    <t>尹满喜</t>
  </si>
  <si>
    <t>152326196102117624</t>
  </si>
  <si>
    <t>白顺</t>
  </si>
  <si>
    <t>152326197810277615</t>
  </si>
  <si>
    <t>尹财吉拉夫</t>
  </si>
  <si>
    <t>152326195901137619</t>
  </si>
  <si>
    <t>刘敖其尔</t>
  </si>
  <si>
    <t>152326197107097612</t>
  </si>
  <si>
    <t>梁阿力坦巴拉</t>
  </si>
  <si>
    <t>152326197506027611</t>
  </si>
  <si>
    <t>何全</t>
  </si>
  <si>
    <t>152326197910067615</t>
  </si>
  <si>
    <t>15232619631108761X</t>
  </si>
  <si>
    <t>胡散丹玛</t>
  </si>
  <si>
    <t>152326197310087620</t>
  </si>
  <si>
    <t>德格吉日呼</t>
  </si>
  <si>
    <t>152326197205217614</t>
  </si>
  <si>
    <t>敖双俊</t>
  </si>
  <si>
    <t>152326198212237626</t>
  </si>
  <si>
    <t>铁宝</t>
  </si>
  <si>
    <t>15232619740427761X</t>
  </si>
  <si>
    <t>包宝泉</t>
  </si>
  <si>
    <t>152326196901127618</t>
  </si>
  <si>
    <t>刘德力格</t>
  </si>
  <si>
    <t>152326198303277615</t>
  </si>
  <si>
    <t>刘玉春</t>
  </si>
  <si>
    <t>152326198302227616</t>
  </si>
  <si>
    <t>哈斯其木格</t>
  </si>
  <si>
    <t>152326198105237620</t>
  </si>
  <si>
    <t>李青松</t>
  </si>
  <si>
    <t>152326198010297612</t>
  </si>
  <si>
    <t>龚朝格吉乐图</t>
  </si>
  <si>
    <t>152326198207297616</t>
  </si>
  <si>
    <t>李双喜</t>
  </si>
  <si>
    <t>152326197311227613</t>
  </si>
  <si>
    <t>马德成</t>
  </si>
  <si>
    <t>152326198010247615</t>
  </si>
  <si>
    <t>吴财音朝格图</t>
  </si>
  <si>
    <t>152326198402057634</t>
  </si>
  <si>
    <t>包青海</t>
  </si>
  <si>
    <t>152326198206207615</t>
  </si>
  <si>
    <t>薛银山</t>
  </si>
  <si>
    <t>152326196705187613</t>
  </si>
  <si>
    <t>王文宝</t>
  </si>
  <si>
    <t>15232619840719761X</t>
  </si>
  <si>
    <t>何阿力根扎</t>
  </si>
  <si>
    <t>152326196512157610</t>
  </si>
  <si>
    <t>刘扎力格</t>
  </si>
  <si>
    <t>152326198406277618</t>
  </si>
  <si>
    <t>乌力吉</t>
  </si>
  <si>
    <t>152326197106263316</t>
  </si>
  <si>
    <t>白留柱</t>
  </si>
  <si>
    <t>152326197101227615</t>
  </si>
  <si>
    <t>蔡朋斯格</t>
  </si>
  <si>
    <t>152326195610177637</t>
  </si>
  <si>
    <t>包布和哈达</t>
  </si>
  <si>
    <t>152326196205197612</t>
  </si>
  <si>
    <t>嘎查村名：查干楚鲁</t>
  </si>
  <si>
    <t>宝双宝</t>
  </si>
  <si>
    <t>152326198703177613</t>
  </si>
  <si>
    <t>舍力合</t>
  </si>
  <si>
    <t>152326193402167611</t>
  </si>
  <si>
    <t>巴达拉呼</t>
  </si>
  <si>
    <t>152326194909217619</t>
  </si>
  <si>
    <t>席常青</t>
  </si>
  <si>
    <t>15232619680313761X</t>
  </si>
  <si>
    <t>席常明</t>
  </si>
  <si>
    <t>152326196303297617</t>
  </si>
  <si>
    <t>宝代来</t>
  </si>
  <si>
    <t>152326198105247618</t>
  </si>
  <si>
    <t>陈巴根</t>
  </si>
  <si>
    <t>152326196802167614</t>
  </si>
  <si>
    <t>152326198009027615</t>
  </si>
  <si>
    <t>齐布和</t>
  </si>
  <si>
    <t>15232619770925761X</t>
  </si>
  <si>
    <t>宝财音扎力根</t>
  </si>
  <si>
    <t>152326196707117619</t>
  </si>
  <si>
    <t>宝海山</t>
  </si>
  <si>
    <t>152326196305027610</t>
  </si>
  <si>
    <t>岳金柱</t>
  </si>
  <si>
    <t>152326197212207617</t>
  </si>
  <si>
    <t>王海山</t>
  </si>
  <si>
    <t>152326197705057610</t>
  </si>
  <si>
    <t>梁阿民勿力塔</t>
  </si>
  <si>
    <t>152326196401237618</t>
  </si>
  <si>
    <t>席屯特根</t>
  </si>
  <si>
    <t>152326197608217619</t>
  </si>
  <si>
    <t>赵图门白音</t>
  </si>
  <si>
    <t>152326196206037610</t>
  </si>
  <si>
    <t>席朝古拉</t>
  </si>
  <si>
    <t>152326196410127613</t>
  </si>
  <si>
    <t>岳布和希日莫</t>
  </si>
  <si>
    <t>152326196209187614</t>
  </si>
  <si>
    <t>常山</t>
  </si>
  <si>
    <t>152326197909067618</t>
  </si>
  <si>
    <t>合拾格</t>
  </si>
  <si>
    <t>152326197412237618</t>
  </si>
  <si>
    <t>候风成</t>
  </si>
  <si>
    <t>152326197705067616</t>
  </si>
  <si>
    <t>白那顺勿力他</t>
  </si>
  <si>
    <t>152326195909287611</t>
  </si>
  <si>
    <t>吴银柱</t>
  </si>
  <si>
    <t>152326197802197615</t>
  </si>
  <si>
    <t>152326197102027615</t>
  </si>
  <si>
    <t>马宝音代来</t>
  </si>
  <si>
    <t>152326195309177611</t>
  </si>
  <si>
    <t>哈斯敖日其楞</t>
  </si>
  <si>
    <t>152325198201112514</t>
  </si>
  <si>
    <t>梁敖特根白音</t>
  </si>
  <si>
    <t>152326197710107619</t>
  </si>
  <si>
    <t>马财吉拉胡</t>
  </si>
  <si>
    <t>152326197710147610</t>
  </si>
  <si>
    <t>照日格图</t>
  </si>
  <si>
    <t>152321198102121516</t>
  </si>
  <si>
    <t>岳青松</t>
  </si>
  <si>
    <t>15232619761009761X</t>
  </si>
  <si>
    <t>岳胡格吉力图</t>
  </si>
  <si>
    <t>152326198609097617</t>
  </si>
  <si>
    <t>敖特古苏</t>
  </si>
  <si>
    <t>152326197509127618</t>
  </si>
  <si>
    <t>梁宝柱</t>
  </si>
  <si>
    <t>152326198202197616</t>
  </si>
  <si>
    <t>林金宝山</t>
  </si>
  <si>
    <t>152326196603147610</t>
  </si>
  <si>
    <t>陈乌力塔</t>
  </si>
  <si>
    <t>152326197104217615</t>
  </si>
  <si>
    <t>李金柱</t>
  </si>
  <si>
    <t>152326197311157619</t>
  </si>
  <si>
    <t>敖巴图白音</t>
  </si>
  <si>
    <t>152326197012237619</t>
  </si>
  <si>
    <t>额尔敦</t>
  </si>
  <si>
    <t>152326197505247612</t>
  </si>
  <si>
    <t>152326197203137610</t>
  </si>
  <si>
    <t>宝通力嘎</t>
  </si>
  <si>
    <t>152326197606037630</t>
  </si>
  <si>
    <t>尚巴根</t>
  </si>
  <si>
    <t>152326196411227616</t>
  </si>
  <si>
    <t>陈阿民布和</t>
  </si>
  <si>
    <t>152326196112267618</t>
  </si>
  <si>
    <t>梁民干白音</t>
  </si>
  <si>
    <t>152326197309147614</t>
  </si>
  <si>
    <t>乌力吉特古苏</t>
  </si>
  <si>
    <t>152326196501247610</t>
  </si>
  <si>
    <t>程同力嘎</t>
  </si>
  <si>
    <t>152326198406267612</t>
  </si>
  <si>
    <t>白金龙</t>
  </si>
  <si>
    <t>152326194801247613</t>
  </si>
  <si>
    <t>陈宝力高</t>
  </si>
  <si>
    <t>152326196512257611</t>
  </si>
  <si>
    <t>宝福全</t>
  </si>
  <si>
    <t>152326198501237614</t>
  </si>
  <si>
    <t>宝莲花</t>
  </si>
  <si>
    <t>152326198301207648</t>
  </si>
  <si>
    <t>王金锁</t>
  </si>
  <si>
    <t>152326198211187612</t>
  </si>
  <si>
    <t>陈朝鲁</t>
  </si>
  <si>
    <t>152326197707037613</t>
  </si>
  <si>
    <t>巴根那</t>
  </si>
  <si>
    <t>152326197604097613</t>
  </si>
  <si>
    <t>齐宝山</t>
  </si>
  <si>
    <t>152326197404117632</t>
  </si>
  <si>
    <t>格日乐图</t>
  </si>
  <si>
    <t>152326196310117610</t>
  </si>
  <si>
    <t>陈额敦仓</t>
  </si>
  <si>
    <t>152326196801057616</t>
  </si>
  <si>
    <t>胡格吉乐</t>
  </si>
  <si>
    <t>15232619870416761X</t>
  </si>
  <si>
    <t>双喜</t>
  </si>
  <si>
    <t>152326198607047616</t>
  </si>
  <si>
    <t>斯琴宝力高</t>
  </si>
  <si>
    <t>152326197007197616</t>
  </si>
  <si>
    <t>陈阿力本仓</t>
  </si>
  <si>
    <t>152326197212047617</t>
  </si>
  <si>
    <t>陈勿力吉白音</t>
  </si>
  <si>
    <t>152326196407137618</t>
  </si>
  <si>
    <t>金塔</t>
  </si>
  <si>
    <t>152326197911267619</t>
  </si>
  <si>
    <t>梁斯琴巴特尔</t>
  </si>
  <si>
    <t>152326198405157614</t>
  </si>
  <si>
    <t>席阿力坦敖其</t>
  </si>
  <si>
    <t>152326198002027612</t>
  </si>
  <si>
    <t>席阿力坦宝力高</t>
  </si>
  <si>
    <t>152326198410047639</t>
  </si>
  <si>
    <t>宝青明</t>
  </si>
  <si>
    <t>152326198404047616</t>
  </si>
  <si>
    <t>阿木拉图布心</t>
  </si>
  <si>
    <t>152326198602227618</t>
  </si>
  <si>
    <t>岳阿力木苏</t>
  </si>
  <si>
    <t>152326198501277616</t>
  </si>
  <si>
    <t>扎力根图</t>
  </si>
  <si>
    <t>152326197106257610</t>
  </si>
  <si>
    <t>152326197511057612</t>
  </si>
  <si>
    <t>吴金德</t>
  </si>
  <si>
    <t>152326194910277619</t>
  </si>
  <si>
    <t>韩那孙</t>
  </si>
  <si>
    <t>152326197809167638</t>
  </si>
  <si>
    <t>梁德力根</t>
  </si>
  <si>
    <t>15232619550615761X</t>
  </si>
  <si>
    <t>陈奈音台</t>
  </si>
  <si>
    <t>152326197505157617</t>
  </si>
  <si>
    <t>宝文都苏</t>
  </si>
  <si>
    <t>152326197209297615</t>
  </si>
  <si>
    <t>白天仓</t>
  </si>
  <si>
    <t>152326198301257610</t>
  </si>
  <si>
    <t>朝伦巴根</t>
  </si>
  <si>
    <t>152326197909197615</t>
  </si>
  <si>
    <t>宝宝音德力根</t>
  </si>
  <si>
    <t>152326195712067615</t>
  </si>
  <si>
    <t>宝铁宝</t>
  </si>
  <si>
    <t>15232619730317761X</t>
  </si>
  <si>
    <t>阿木古冷</t>
  </si>
  <si>
    <t>152326198202057613</t>
  </si>
  <si>
    <t>宝阿日斯冷</t>
  </si>
  <si>
    <t>152326198706247613</t>
  </si>
  <si>
    <t>宝乌日套格图</t>
  </si>
  <si>
    <t>152326196007167615</t>
  </si>
  <si>
    <t>嘎查村名：查干淖尔</t>
  </si>
  <si>
    <t>包龙</t>
  </si>
  <si>
    <t>152326198012283812</t>
  </si>
  <si>
    <t>包全</t>
  </si>
  <si>
    <t>152326198212133819</t>
  </si>
  <si>
    <t>小春</t>
  </si>
  <si>
    <t>152326198012093816</t>
  </si>
  <si>
    <t>香春</t>
  </si>
  <si>
    <t>152326198202203836</t>
  </si>
  <si>
    <t>胡吉雅</t>
  </si>
  <si>
    <t>152326198501203828</t>
  </si>
  <si>
    <t>席达木仁加布</t>
  </si>
  <si>
    <t>152326195409213819</t>
  </si>
  <si>
    <t>英民</t>
  </si>
  <si>
    <t>152326198511143814</t>
  </si>
  <si>
    <t>吴明</t>
  </si>
  <si>
    <t>152326198802183816</t>
  </si>
  <si>
    <t>乌力吉木仁</t>
  </si>
  <si>
    <t>152326197905253819</t>
  </si>
  <si>
    <t>赵玉海</t>
  </si>
  <si>
    <t>152326197004283818</t>
  </si>
  <si>
    <t>海山</t>
  </si>
  <si>
    <t>152326198302043833</t>
  </si>
  <si>
    <t>韩哈斯巴特</t>
  </si>
  <si>
    <t>152326196810273812</t>
  </si>
  <si>
    <t>图木巴根</t>
  </si>
  <si>
    <t>152326198903053818</t>
  </si>
  <si>
    <t>侯铁山</t>
  </si>
  <si>
    <t>15232619661207381X</t>
  </si>
  <si>
    <t>吴青山</t>
  </si>
  <si>
    <t>15232619701221381X</t>
  </si>
  <si>
    <t>拉力哈</t>
  </si>
  <si>
    <t>152326198302043817</t>
  </si>
  <si>
    <t>刘海宝</t>
  </si>
  <si>
    <t>152326198312163812</t>
  </si>
  <si>
    <t>田小</t>
  </si>
  <si>
    <t>152326196605063824</t>
  </si>
  <si>
    <t>152326197909173816</t>
  </si>
  <si>
    <t>白音仓</t>
  </si>
  <si>
    <t>152326197802203819</t>
  </si>
  <si>
    <t>谢麻莲</t>
  </si>
  <si>
    <t>152326197609153813</t>
  </si>
  <si>
    <t>乌日汗</t>
  </si>
  <si>
    <t>152326198806283814</t>
  </si>
  <si>
    <t>赵铁桩子</t>
  </si>
  <si>
    <t>152326196510263815</t>
  </si>
  <si>
    <t>永军</t>
  </si>
  <si>
    <t>152326198310203817</t>
  </si>
  <si>
    <t>宝音德力根</t>
  </si>
  <si>
    <t>152326198001083815</t>
  </si>
  <si>
    <t>前达木呢</t>
  </si>
  <si>
    <t>152326198106213815</t>
  </si>
  <si>
    <t>吴双福</t>
  </si>
  <si>
    <t>152326196612053819</t>
  </si>
  <si>
    <t>温都苏</t>
  </si>
  <si>
    <t>152326197409063813</t>
  </si>
  <si>
    <t>席舍旦</t>
  </si>
  <si>
    <t>152326196202283814</t>
  </si>
  <si>
    <t>谢青格乐图</t>
  </si>
  <si>
    <t>15232619791220381X</t>
  </si>
  <si>
    <t>侯青山</t>
  </si>
  <si>
    <t>152326197003053818</t>
  </si>
  <si>
    <t>宝玉</t>
  </si>
  <si>
    <t>152326198009033812</t>
  </si>
  <si>
    <t>活宝</t>
  </si>
  <si>
    <t>152326197902053811</t>
  </si>
  <si>
    <t>白清明</t>
  </si>
  <si>
    <t>152326198002193813</t>
  </si>
  <si>
    <t>韩双冷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</si>
  <si>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52326198001013814</t>
    </r>
  </si>
  <si>
    <t>152326197711103812</t>
  </si>
  <si>
    <t>152326197211013810</t>
  </si>
  <si>
    <t>陈敖来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</si>
  <si>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52326195902273815</t>
    </r>
  </si>
  <si>
    <t>宝祥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</si>
  <si>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523261969052433819</t>
    </r>
  </si>
  <si>
    <t>宝虎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</si>
  <si>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52326197201113850</t>
    </r>
  </si>
  <si>
    <t>陈常明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</si>
  <si>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52326197711163815</t>
    </r>
  </si>
  <si>
    <t>宋金山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</si>
  <si>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5232619850403381X</t>
    </r>
  </si>
  <si>
    <t>福胜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</si>
  <si>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52326198409053812</t>
    </r>
  </si>
  <si>
    <t>宝牧仁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</si>
  <si>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5232619860601381X</t>
    </r>
  </si>
  <si>
    <t>陈阿日斯冷</t>
  </si>
  <si>
    <t>152326196707103815</t>
  </si>
  <si>
    <t>席铁旦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</si>
  <si>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52326196510263831</t>
    </r>
  </si>
  <si>
    <t>财音勿力吉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</si>
  <si>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52326197306153816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</si>
  <si>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52326196512273814</t>
    </r>
  </si>
  <si>
    <t>王哈旦巴塔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</si>
  <si>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52326196410073811</t>
    </r>
  </si>
  <si>
    <t>宝海龙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</si>
  <si>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52326196606293816</t>
    </r>
  </si>
  <si>
    <t>陈财吉日呼</t>
  </si>
  <si>
    <t>152326198405143810</t>
  </si>
  <si>
    <t>席阿木古冷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</si>
  <si>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52326198604193810</t>
    </r>
  </si>
  <si>
    <t>席温泉</t>
  </si>
  <si>
    <t>152326198012203819</t>
  </si>
  <si>
    <t>哈斯额日敦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</si>
  <si>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5232619861225381X</t>
    </r>
  </si>
  <si>
    <t>白音吉日嘎拉</t>
  </si>
  <si>
    <t>152326197103213810</t>
  </si>
  <si>
    <t>宝金刚</t>
  </si>
  <si>
    <t>152326197303033819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</si>
  <si>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52326198610113813</t>
    </r>
  </si>
  <si>
    <t>李金山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</si>
  <si>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52326198301213810</t>
    </r>
  </si>
  <si>
    <t>席永泉</t>
  </si>
  <si>
    <t>152326198302123817</t>
  </si>
  <si>
    <t>席哈旦朝老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</si>
  <si>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52326196808093812</t>
    </r>
  </si>
  <si>
    <t>陈嘎如达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</si>
  <si>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5232619660319381X</t>
    </r>
  </si>
  <si>
    <t>李文都苏</t>
  </si>
  <si>
    <t>152326196802143815</t>
  </si>
  <si>
    <t>宝银山</t>
  </si>
  <si>
    <t>152326198508103811</t>
  </si>
  <si>
    <t>席好斯白音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</si>
  <si>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52326198409203817</t>
    </r>
  </si>
  <si>
    <t>152326197001023818</t>
  </si>
  <si>
    <t>苏雅拉图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</si>
  <si>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52326198909193811</t>
    </r>
  </si>
  <si>
    <t>吉力木图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</si>
  <si>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52326199302283815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</si>
  <si>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5232619710128381X</t>
    </r>
  </si>
  <si>
    <t>王祥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</si>
  <si>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52326197408173818</t>
    </r>
  </si>
  <si>
    <t>王朝伦巴特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</si>
  <si>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52326195607023713</t>
    </r>
  </si>
  <si>
    <t>王前德门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</si>
  <si>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52326198301233811</t>
    </r>
  </si>
  <si>
    <t xml:space="preserve">公示时间：2020  年  月     日   至    2020   年   月     日  </t>
  </si>
  <si>
    <t>嘎查村名：东毛瑞</t>
  </si>
  <si>
    <t>满都呼</t>
  </si>
  <si>
    <t>15232619720530761X</t>
  </si>
  <si>
    <t>白音那木拉</t>
  </si>
  <si>
    <r>
      <rPr>
        <sz val="10"/>
        <rFont val="宋体"/>
        <charset val="134"/>
      </rPr>
      <t>1</t>
    </r>
    <r>
      <rPr>
        <sz val="12"/>
        <color indexed="8"/>
        <rFont val="宋体"/>
        <charset val="134"/>
      </rPr>
      <t>52326196507187612</t>
    </r>
  </si>
  <si>
    <t>宝特木乐</t>
  </si>
  <si>
    <t>152326196302157612</t>
  </si>
  <si>
    <t>152326196508207611</t>
  </si>
  <si>
    <t>道格吨宝力高</t>
  </si>
  <si>
    <t>152326197105157618</t>
  </si>
  <si>
    <t>韩银花</t>
  </si>
  <si>
    <t>152326196002077629</t>
  </si>
  <si>
    <t>白宝音得力根</t>
  </si>
  <si>
    <t>152326197407147618</t>
  </si>
  <si>
    <t>吴刚山</t>
  </si>
  <si>
    <t>152326196703117611</t>
  </si>
  <si>
    <t>高那顺白音</t>
  </si>
  <si>
    <t>152326197210177610</t>
  </si>
  <si>
    <t>宝音都冷</t>
  </si>
  <si>
    <t>15232619660603761X</t>
  </si>
  <si>
    <t>胡得力根</t>
  </si>
  <si>
    <t>152326197107277613</t>
  </si>
  <si>
    <t>张金来</t>
  </si>
  <si>
    <t>152326197809217615</t>
  </si>
  <si>
    <t>152326198912057618</t>
  </si>
  <si>
    <t>宝珠</t>
  </si>
  <si>
    <t>152326197902167616</t>
  </si>
  <si>
    <t>布和什日么</t>
  </si>
  <si>
    <t>152326197209257613</t>
  </si>
  <si>
    <t>那顺白音</t>
  </si>
  <si>
    <t>152326198212057617</t>
  </si>
  <si>
    <t>高额尔得木图</t>
  </si>
  <si>
    <t>152326196809157611</t>
  </si>
  <si>
    <t>白额尔敦</t>
  </si>
  <si>
    <t>152326197701067619</t>
  </si>
  <si>
    <t>152326198801277618</t>
  </si>
  <si>
    <t>韩什日么</t>
  </si>
  <si>
    <t>152326196708047616</t>
  </si>
  <si>
    <t>宝敖民得力根</t>
  </si>
  <si>
    <t>152326196912027612</t>
  </si>
  <si>
    <t>大宝泉</t>
  </si>
  <si>
    <t>152326195309197612</t>
  </si>
  <si>
    <t>宝乌力吉道格图</t>
  </si>
  <si>
    <t>152326195011117616</t>
  </si>
  <si>
    <t>布和哈达</t>
  </si>
  <si>
    <t>152326197708077617</t>
  </si>
  <si>
    <t>高道日吉</t>
  </si>
  <si>
    <t>152326196705217616</t>
  </si>
  <si>
    <t>双和尔</t>
  </si>
  <si>
    <t>152326198203297619</t>
  </si>
  <si>
    <t>马席吉那</t>
  </si>
  <si>
    <t>152326195112087612</t>
  </si>
  <si>
    <t>好斯白音</t>
  </si>
  <si>
    <t>152326198311097614</t>
  </si>
  <si>
    <t>梁青山</t>
  </si>
  <si>
    <r>
      <rPr>
        <sz val="10"/>
        <rFont val="宋体"/>
        <charset val="134"/>
      </rPr>
      <t>1</t>
    </r>
    <r>
      <rPr>
        <sz val="12"/>
        <color indexed="8"/>
        <rFont val="宋体"/>
        <charset val="134"/>
      </rPr>
      <t>52326196403127615</t>
    </r>
  </si>
  <si>
    <t>吴达喜</t>
  </si>
  <si>
    <t>15232619620904762X</t>
  </si>
  <si>
    <t>席套格图</t>
  </si>
  <si>
    <t>152326195611297614</t>
  </si>
  <si>
    <t>得力根仓</t>
  </si>
  <si>
    <t>152326197810217612</t>
  </si>
  <si>
    <t>乌仁昙娜</t>
  </si>
  <si>
    <t>152326198304227628</t>
  </si>
  <si>
    <t>何仓杰</t>
  </si>
  <si>
    <t>152326195901147614</t>
  </si>
  <si>
    <t>大道日吉</t>
  </si>
  <si>
    <t>152326195410207619</t>
  </si>
  <si>
    <t>宝金财</t>
  </si>
  <si>
    <t>152326198008017626</t>
  </si>
  <si>
    <t>宝哈斯巴特尔</t>
  </si>
  <si>
    <t>15232619650917767X</t>
  </si>
  <si>
    <t>宝布和什日么</t>
  </si>
  <si>
    <t>152326196407147613</t>
  </si>
  <si>
    <t>东巴力吉</t>
  </si>
  <si>
    <t>152326196112207615</t>
  </si>
  <si>
    <t>任召福</t>
  </si>
  <si>
    <t>152326196704177616</t>
  </si>
  <si>
    <t>宝金</t>
  </si>
  <si>
    <t>152326197404137617</t>
  </si>
  <si>
    <t>胡孟根乌力吉</t>
  </si>
  <si>
    <t>152326198007207612</t>
  </si>
  <si>
    <t>何特木乐</t>
  </si>
  <si>
    <t>152326197203107614</t>
  </si>
  <si>
    <t>朱韩庄</t>
  </si>
  <si>
    <t>15232619800725761X</t>
  </si>
  <si>
    <t>特古苏白音</t>
  </si>
  <si>
    <t>152326197302237617</t>
  </si>
  <si>
    <t>何笠华</t>
  </si>
  <si>
    <t>152326197802097614</t>
  </si>
  <si>
    <t>包宝力道</t>
  </si>
  <si>
    <t>152326196201227618</t>
  </si>
  <si>
    <t>伯白乙拉</t>
  </si>
  <si>
    <t>152326197512277617</t>
  </si>
  <si>
    <t>宝那顺得力根</t>
  </si>
  <si>
    <t>152326195810267610</t>
  </si>
  <si>
    <t>吴宝力高</t>
  </si>
  <si>
    <t>152326197408157615</t>
  </si>
  <si>
    <t>图布格日乐图</t>
  </si>
  <si>
    <t>152326197602267615</t>
  </si>
  <si>
    <t>高那顺道格图</t>
  </si>
  <si>
    <t>152326196308087619</t>
  </si>
  <si>
    <t>敖特根白音</t>
  </si>
  <si>
    <t>152326196209217617</t>
  </si>
  <si>
    <t>东得力根仓</t>
  </si>
  <si>
    <t>152326197105207611</t>
  </si>
  <si>
    <t>宝秀兰</t>
  </si>
  <si>
    <t>152326197909287629</t>
  </si>
  <si>
    <t>李扎力根</t>
  </si>
  <si>
    <t>152326198009087677</t>
  </si>
  <si>
    <t>何扎木英</t>
  </si>
  <si>
    <t>152326197012117617</t>
  </si>
  <si>
    <t>152326198307197612</t>
  </si>
  <si>
    <t>高红岩</t>
  </si>
  <si>
    <t>152326198510167611</t>
  </si>
  <si>
    <t>伊民代来</t>
  </si>
  <si>
    <t>152326197810147618</t>
  </si>
  <si>
    <t>舍日布照得宝</t>
  </si>
  <si>
    <t>152326198204247613</t>
  </si>
  <si>
    <t>宝泉</t>
  </si>
  <si>
    <t>152326196303267610</t>
  </si>
  <si>
    <t>高大木仁</t>
  </si>
  <si>
    <t>152326195706067619</t>
  </si>
  <si>
    <t>呼格吉乐图</t>
  </si>
  <si>
    <t>152326198110087612</t>
  </si>
  <si>
    <t>韩宝荣</t>
  </si>
  <si>
    <t>152326198303237613</t>
  </si>
  <si>
    <t>青格乐</t>
  </si>
  <si>
    <t>15232619830908761X</t>
  </si>
  <si>
    <t>哈斯同力嘎</t>
  </si>
  <si>
    <t>152326196408147615</t>
  </si>
  <si>
    <t>青格乐图</t>
  </si>
  <si>
    <t>152326198309047618</t>
  </si>
  <si>
    <t>高宝音道格图</t>
  </si>
  <si>
    <t>152326196010197612</t>
  </si>
  <si>
    <t>召得宝</t>
  </si>
  <si>
    <t>15232619630324761X</t>
  </si>
  <si>
    <t>白巴图嘎日迪</t>
  </si>
  <si>
    <t>152326196207217613</t>
  </si>
  <si>
    <t>李白音仓</t>
  </si>
  <si>
    <t>152326198404167618</t>
  </si>
  <si>
    <t>白代来</t>
  </si>
  <si>
    <t>152326197903067617</t>
  </si>
  <si>
    <t>宝那顺白音</t>
  </si>
  <si>
    <t>15232619620505761X</t>
  </si>
  <si>
    <t>席他娜</t>
  </si>
  <si>
    <t>152326196010157629</t>
  </si>
  <si>
    <t>特布心扎力根</t>
  </si>
  <si>
    <t>15232619840524761X</t>
  </si>
  <si>
    <t>15232619700812761X</t>
  </si>
  <si>
    <t>韩宝玉</t>
  </si>
  <si>
    <t>152326198101217614</t>
  </si>
  <si>
    <t>高舍冷</t>
  </si>
  <si>
    <t>152326195503027617</t>
  </si>
  <si>
    <t>152326196610107617</t>
  </si>
  <si>
    <t>阿拉坦道格图</t>
  </si>
  <si>
    <t>152326196006087613</t>
  </si>
  <si>
    <t>宝达木仁舍冷</t>
  </si>
  <si>
    <t>152326196312287613</t>
  </si>
  <si>
    <t>何金山</t>
  </si>
  <si>
    <t>152326198210257615</t>
  </si>
  <si>
    <t>宝白音扎力根</t>
  </si>
  <si>
    <t>152326197212167619</t>
  </si>
  <si>
    <t>胡孟根斯其格</t>
  </si>
  <si>
    <t>152326197802057620</t>
  </si>
  <si>
    <t>髙勿日他</t>
  </si>
  <si>
    <t>152326196906247619</t>
  </si>
  <si>
    <t>嘎查村名：干代</t>
  </si>
  <si>
    <t>周喜军</t>
  </si>
  <si>
    <t>152326197405083817</t>
  </si>
  <si>
    <t>白高娃</t>
  </si>
  <si>
    <t>152326197209263829</t>
  </si>
  <si>
    <t>李全</t>
  </si>
  <si>
    <t>152326196711103818</t>
  </si>
  <si>
    <t>白宝军</t>
  </si>
  <si>
    <t>152326196112253814</t>
  </si>
  <si>
    <t>152326197601163814</t>
  </si>
  <si>
    <t>张喜信</t>
  </si>
  <si>
    <t>152326196001173811</t>
  </si>
  <si>
    <t>刘成</t>
  </si>
  <si>
    <t>152326196511223815</t>
  </si>
  <si>
    <t>梁金宝</t>
  </si>
  <si>
    <t>152326197007053815</t>
  </si>
  <si>
    <t>李福</t>
  </si>
  <si>
    <t>152326196811153812</t>
  </si>
  <si>
    <t>布和格什格</t>
  </si>
  <si>
    <t>152326197902063817</t>
  </si>
  <si>
    <t>王金刚</t>
  </si>
  <si>
    <t>152326198501013813</t>
  </si>
  <si>
    <t>梁宝江</t>
  </si>
  <si>
    <t>152326195301023837</t>
  </si>
  <si>
    <t>长山</t>
  </si>
  <si>
    <t>152326198104043816</t>
  </si>
  <si>
    <t>宝成</t>
  </si>
  <si>
    <t>152326197108173816</t>
  </si>
  <si>
    <t>宝根喜</t>
  </si>
  <si>
    <t>152326197109063811</t>
  </si>
  <si>
    <t>梁宝玉</t>
  </si>
  <si>
    <t>152326196202033815</t>
  </si>
  <si>
    <t>太平</t>
  </si>
  <si>
    <t>152326197106243817</t>
  </si>
  <si>
    <t>朝鲁门</t>
  </si>
  <si>
    <t>152326199102043817</t>
  </si>
  <si>
    <t>格什格</t>
  </si>
  <si>
    <t>152326196703243810</t>
  </si>
  <si>
    <t>张力金</t>
  </si>
  <si>
    <t>152326199003123811</t>
  </si>
  <si>
    <t>周喜学</t>
  </si>
  <si>
    <t>152326195712173813</t>
  </si>
  <si>
    <t>铁壮</t>
  </si>
  <si>
    <t>152326197111013813</t>
  </si>
  <si>
    <t>张福城</t>
  </si>
  <si>
    <t>152326198403103858</t>
  </si>
  <si>
    <t>纪洪刚</t>
  </si>
  <si>
    <t>152326198305193810</t>
  </si>
  <si>
    <t>常河</t>
  </si>
  <si>
    <t>152326198309283813</t>
  </si>
  <si>
    <t>嘎查村名：固日班花</t>
  </si>
  <si>
    <t>七十三</t>
  </si>
  <si>
    <t>152326197103107617</t>
  </si>
  <si>
    <t>席铁柱</t>
  </si>
  <si>
    <t>152326196312247611</t>
  </si>
  <si>
    <t>李领子</t>
  </si>
  <si>
    <t>15232619891202762X</t>
  </si>
  <si>
    <t>吴铁刚</t>
  </si>
  <si>
    <t>152326197303167614</t>
  </si>
  <si>
    <t>15232619560120762X</t>
  </si>
  <si>
    <t>宝音代来</t>
  </si>
  <si>
    <t>152326197612277630</t>
  </si>
  <si>
    <t>宋华</t>
  </si>
  <si>
    <t>152326197910237637</t>
  </si>
  <si>
    <t>宋祥</t>
  </si>
  <si>
    <t>152326197702247611</t>
  </si>
  <si>
    <t>胡宝音套格图</t>
  </si>
  <si>
    <t>152326196703207617</t>
  </si>
  <si>
    <t>王达巴</t>
  </si>
  <si>
    <t>152326195105277610</t>
  </si>
  <si>
    <t>高白音</t>
  </si>
  <si>
    <t>152326196512167616</t>
  </si>
  <si>
    <t>胡海山</t>
  </si>
  <si>
    <t>152326197209207616</t>
  </si>
  <si>
    <t>胡岗山</t>
  </si>
  <si>
    <t>152326198106297617</t>
  </si>
  <si>
    <t>孙双福</t>
  </si>
  <si>
    <t>152326195501167616</t>
  </si>
  <si>
    <t>张乌力吉</t>
  </si>
  <si>
    <t>152326197108117611</t>
  </si>
  <si>
    <t>张振山</t>
  </si>
  <si>
    <t>152326197302037615</t>
  </si>
  <si>
    <t>朱金山</t>
  </si>
  <si>
    <t>152326197212127617</t>
  </si>
  <si>
    <t>金霞</t>
  </si>
  <si>
    <t>152326197510147632</t>
  </si>
  <si>
    <t>胡龙堂</t>
  </si>
  <si>
    <t>152326196403207623</t>
  </si>
  <si>
    <t>席日莫</t>
  </si>
  <si>
    <t>15232619590414761X</t>
  </si>
  <si>
    <t>孙占山</t>
  </si>
  <si>
    <t>152326195410217630</t>
  </si>
  <si>
    <t>吴宝柱</t>
  </si>
  <si>
    <t>152326197212277615</t>
  </si>
  <si>
    <t>双良</t>
  </si>
  <si>
    <t>152326197310077617</t>
  </si>
  <si>
    <t>佟双宝</t>
  </si>
  <si>
    <t>152326197103177615</t>
  </si>
  <si>
    <t>宝宝山</t>
  </si>
  <si>
    <t>152326196008087633</t>
  </si>
  <si>
    <t>周海龙</t>
  </si>
  <si>
    <t>152329198005027618</t>
  </si>
  <si>
    <t>永全</t>
  </si>
  <si>
    <t>152326198701297611</t>
  </si>
  <si>
    <t>哈旦朝鲁</t>
  </si>
  <si>
    <t>152326197202027639</t>
  </si>
  <si>
    <t>李金庄子</t>
  </si>
  <si>
    <t>152326196605247615</t>
  </si>
  <si>
    <t>福成</t>
  </si>
  <si>
    <t>152326198004077613</t>
  </si>
  <si>
    <t>景德</t>
  </si>
  <si>
    <t>15232619630201761X</t>
  </si>
  <si>
    <t>周铁刚</t>
  </si>
  <si>
    <t>152326196611057615</t>
  </si>
  <si>
    <t>152326197304017618</t>
  </si>
  <si>
    <t>阿民勿日他</t>
  </si>
  <si>
    <t>152326195806167619</t>
  </si>
  <si>
    <t>席双龙</t>
  </si>
  <si>
    <t>152326197904117639</t>
  </si>
  <si>
    <t>二利</t>
  </si>
  <si>
    <t>152326198910257632</t>
  </si>
  <si>
    <t>152301197604018658</t>
  </si>
  <si>
    <t>利利</t>
  </si>
  <si>
    <t>152326198605077619</t>
  </si>
  <si>
    <t>张振芳</t>
  </si>
  <si>
    <t>152326197101077637</t>
  </si>
  <si>
    <t>天龙</t>
  </si>
  <si>
    <t>152326198111157615</t>
  </si>
  <si>
    <t>布仁德力根</t>
  </si>
  <si>
    <t>152326198110167639</t>
  </si>
  <si>
    <t>朱江</t>
  </si>
  <si>
    <t>152326197201130052</t>
  </si>
  <si>
    <t>额尔特吐</t>
  </si>
  <si>
    <t>152326198501157614</t>
  </si>
  <si>
    <t>152326197702277618</t>
  </si>
  <si>
    <t>扬子洲</t>
  </si>
  <si>
    <t>15232619480124763X</t>
  </si>
  <si>
    <t>佟金宝</t>
  </si>
  <si>
    <t>152326197510067616</t>
  </si>
  <si>
    <t>佟波景</t>
  </si>
  <si>
    <t>152326197710207636</t>
  </si>
  <si>
    <t>席代来</t>
  </si>
  <si>
    <t>152326196606067632</t>
  </si>
  <si>
    <t>吴铁桩</t>
  </si>
  <si>
    <t>152326197012297638</t>
  </si>
  <si>
    <t>席勿力吉</t>
  </si>
  <si>
    <t>152326196510257634</t>
  </si>
  <si>
    <t>田成</t>
  </si>
  <si>
    <t>152326198007057618</t>
  </si>
  <si>
    <t>白树全</t>
  </si>
  <si>
    <t>152326195905177618</t>
  </si>
  <si>
    <t>白堂</t>
  </si>
  <si>
    <t>152326197906107637</t>
  </si>
  <si>
    <t>王金宝</t>
  </si>
  <si>
    <t>152326197404227612</t>
  </si>
  <si>
    <t>佟田广</t>
  </si>
  <si>
    <t>152326198308217611</t>
  </si>
  <si>
    <t>152326196504037619</t>
  </si>
  <si>
    <t>张财</t>
  </si>
  <si>
    <t>152326195001187610</t>
  </si>
  <si>
    <t>田明</t>
  </si>
  <si>
    <t>152326198003197613</t>
  </si>
  <si>
    <t>田荣</t>
  </si>
  <si>
    <t>152326198211277618</t>
  </si>
  <si>
    <t>宋迪</t>
  </si>
  <si>
    <t>152326195811237616</t>
  </si>
  <si>
    <t>佟金山</t>
  </si>
  <si>
    <t>152326196911207611</t>
  </si>
  <si>
    <t>梁金才</t>
  </si>
  <si>
    <t>152326196211067611</t>
  </si>
  <si>
    <t>田青</t>
  </si>
  <si>
    <t>152326197509217613</t>
  </si>
  <si>
    <t>李银山</t>
  </si>
  <si>
    <t>152326195908247618</t>
  </si>
  <si>
    <t>侯凤明</t>
  </si>
  <si>
    <t>15232619640303761X</t>
  </si>
  <si>
    <t>包福林</t>
  </si>
  <si>
    <t>152326195202117619</t>
  </si>
  <si>
    <t>杨武州</t>
  </si>
  <si>
    <t>152326196801157617</t>
  </si>
  <si>
    <t>胡山</t>
  </si>
  <si>
    <t>152326197802227618</t>
  </si>
  <si>
    <t>杨志刚</t>
  </si>
  <si>
    <t>152326198708287619</t>
  </si>
  <si>
    <t>张嘎达</t>
  </si>
  <si>
    <t>152326196703237314</t>
  </si>
  <si>
    <t>李哈日巴拉</t>
  </si>
  <si>
    <t>152326194912257611</t>
  </si>
  <si>
    <t>铁柱</t>
  </si>
  <si>
    <t>152326197902077610</t>
  </si>
  <si>
    <t>李额日巴拉</t>
  </si>
  <si>
    <t>152326195201057618</t>
  </si>
  <si>
    <t>吴初一</t>
  </si>
  <si>
    <t>152326197607017615</t>
  </si>
  <si>
    <t>吴金合</t>
  </si>
  <si>
    <t>15232619620329761X</t>
  </si>
  <si>
    <t>胡宝</t>
  </si>
  <si>
    <t>152326 197203077611</t>
  </si>
  <si>
    <t>宝海棠</t>
  </si>
  <si>
    <t>152326195907277647</t>
  </si>
  <si>
    <t>席哈斯巴根</t>
  </si>
  <si>
    <t>152326197703067612</t>
  </si>
  <si>
    <t>吴金和</t>
  </si>
  <si>
    <t>152326196802237619</t>
  </si>
  <si>
    <t>财音青格乐</t>
  </si>
  <si>
    <t>152326198702147615</t>
  </si>
  <si>
    <t>宝斯琴必力格</t>
  </si>
  <si>
    <t>152326197512247629</t>
  </si>
  <si>
    <t>包海柱</t>
  </si>
  <si>
    <t>152326197708167612</t>
  </si>
  <si>
    <t>张青格乐</t>
  </si>
  <si>
    <t>152326198903257618</t>
  </si>
  <si>
    <t>代梅</t>
  </si>
  <si>
    <t>152326195908147625</t>
  </si>
  <si>
    <t>李峰</t>
  </si>
  <si>
    <t>152326197111177615</t>
  </si>
  <si>
    <t>李铁明</t>
  </si>
  <si>
    <t>152326197602087614</t>
  </si>
  <si>
    <t>吴德力根仓</t>
  </si>
  <si>
    <t>152326197906227612</t>
  </si>
  <si>
    <t>阿斯冷</t>
  </si>
  <si>
    <t>152326197808157614</t>
  </si>
  <si>
    <t>吴双高老</t>
  </si>
  <si>
    <t>152326195202297613</t>
  </si>
  <si>
    <t>宋树青</t>
  </si>
  <si>
    <t>152326198510077616</t>
  </si>
  <si>
    <t>李那顺</t>
  </si>
  <si>
    <t>152326197102097613</t>
  </si>
  <si>
    <t>朱军</t>
  </si>
  <si>
    <t>152326197311277637</t>
  </si>
  <si>
    <t>吴金良</t>
  </si>
  <si>
    <t>152326196707047614</t>
  </si>
  <si>
    <t>查干巴拉</t>
  </si>
  <si>
    <t>152326197111157614</t>
  </si>
  <si>
    <t>朱文国</t>
  </si>
  <si>
    <t>152326195502127616</t>
  </si>
  <si>
    <t>佟双亮</t>
  </si>
  <si>
    <t>152326196803027613</t>
  </si>
  <si>
    <t>佟扎力根</t>
  </si>
  <si>
    <t>152326196208087611</t>
  </si>
  <si>
    <t>梁布和希力模</t>
  </si>
  <si>
    <t>152326197102087677</t>
  </si>
  <si>
    <t>席敖特根白音</t>
  </si>
  <si>
    <t>152326198911257634</t>
  </si>
  <si>
    <t>吴铁小</t>
  </si>
  <si>
    <t>152326196708187619</t>
  </si>
  <si>
    <t>田仓</t>
  </si>
  <si>
    <t>152326198412207616</t>
  </si>
  <si>
    <t>勿德胡</t>
  </si>
  <si>
    <t>152326198602287637</t>
  </si>
  <si>
    <t>智君</t>
  </si>
  <si>
    <t>15232619791216761X</t>
  </si>
  <si>
    <t>青梅</t>
  </si>
  <si>
    <t>152326198307077610</t>
  </si>
  <si>
    <t>李青龙</t>
  </si>
  <si>
    <t>152326196408037619</t>
  </si>
  <si>
    <t>嘎查村名：哈日阿图</t>
  </si>
  <si>
    <t>何阿拉坦宝力高</t>
  </si>
  <si>
    <t>152326197301287612</t>
  </si>
  <si>
    <t>赵满特根加卜</t>
  </si>
  <si>
    <t>152326196202247610</t>
  </si>
  <si>
    <t>陈布和白音</t>
  </si>
  <si>
    <t>15232619740216761X</t>
  </si>
  <si>
    <t>陈布和文都苏</t>
  </si>
  <si>
    <t>152326197708017614</t>
  </si>
  <si>
    <t>赵宝音代来</t>
  </si>
  <si>
    <t>152326197711087613</t>
  </si>
  <si>
    <t>刘海河</t>
  </si>
  <si>
    <t>152326197902157610</t>
  </si>
  <si>
    <t>太图门勿力吉</t>
  </si>
  <si>
    <t>152326198009137611</t>
  </si>
  <si>
    <t>何那顺扎力根</t>
  </si>
  <si>
    <t>152326197109037613</t>
  </si>
  <si>
    <t>宝国宏</t>
  </si>
  <si>
    <t>15232619811125761X</t>
  </si>
  <si>
    <t>宝全</t>
  </si>
  <si>
    <t>152326197712307614</t>
  </si>
  <si>
    <t>李秀兰</t>
  </si>
  <si>
    <t>152326197710017613</t>
  </si>
  <si>
    <t>152326197309257610</t>
  </si>
  <si>
    <t>王银锁</t>
  </si>
  <si>
    <t>152326196007277611</t>
  </si>
  <si>
    <t>宝萨仁朝格图</t>
  </si>
  <si>
    <t>152326196810027611</t>
  </si>
  <si>
    <t>哈斯巴特尔</t>
  </si>
  <si>
    <t>152326197708057616</t>
  </si>
  <si>
    <t>宝那木哈</t>
  </si>
  <si>
    <t>152326195509197617</t>
  </si>
  <si>
    <t>宝萨仁格日乐</t>
  </si>
  <si>
    <t>152326197201047611</t>
  </si>
  <si>
    <t>宝那仁德力根</t>
  </si>
  <si>
    <t>152326196506117612</t>
  </si>
  <si>
    <t>刘百岁</t>
  </si>
  <si>
    <t>152326195410217614</t>
  </si>
  <si>
    <t>王勿英嘎</t>
  </si>
  <si>
    <t>152326198108217617</t>
  </si>
  <si>
    <t>王阿拉坦巴根</t>
  </si>
  <si>
    <t>15232619680727761X</t>
  </si>
  <si>
    <t>吴勿力吉代来</t>
  </si>
  <si>
    <t>152326195410037613</t>
  </si>
  <si>
    <t>吴宝音代来</t>
  </si>
  <si>
    <t>152326196506187610</t>
  </si>
  <si>
    <t>刘吉钦</t>
  </si>
  <si>
    <t>152326195511067619</t>
  </si>
  <si>
    <t>席孟和巴特尔</t>
  </si>
  <si>
    <t>152326197002207619</t>
  </si>
  <si>
    <t>陈勿力吉</t>
  </si>
  <si>
    <t>15232619641111761X</t>
  </si>
  <si>
    <t>宝扎木苏荣</t>
  </si>
  <si>
    <t>152326196210287612</t>
  </si>
  <si>
    <t>翟布和特木勒</t>
  </si>
  <si>
    <t>152326196211197619</t>
  </si>
  <si>
    <t>太赛勿力吉</t>
  </si>
  <si>
    <t>152326197307127636</t>
  </si>
  <si>
    <t>敖好日老</t>
  </si>
  <si>
    <t>152326196712237615</t>
  </si>
  <si>
    <t>15232619770124761X</t>
  </si>
  <si>
    <t>宝嘎日迪</t>
  </si>
  <si>
    <t>152326193504097618</t>
  </si>
  <si>
    <t>翟布和朝鲁</t>
  </si>
  <si>
    <t>152326197201167613</t>
  </si>
  <si>
    <t>宝伊日奈加卜</t>
  </si>
  <si>
    <t>152326197406157611</t>
  </si>
  <si>
    <t>吴金山</t>
  </si>
  <si>
    <t>152326197108257614</t>
  </si>
  <si>
    <t>宝那仁满塔呼</t>
  </si>
  <si>
    <t>152326196107077633</t>
  </si>
  <si>
    <t>152326197906187614</t>
  </si>
  <si>
    <t>李勿力吉</t>
  </si>
  <si>
    <t>152326197701307619</t>
  </si>
  <si>
    <t>薛宝成</t>
  </si>
  <si>
    <t>152326197603277612</t>
  </si>
  <si>
    <t>宝敖特根</t>
  </si>
  <si>
    <t>152326198009047616</t>
  </si>
  <si>
    <t>宝那斯图</t>
  </si>
  <si>
    <t>152326196911027610</t>
  </si>
  <si>
    <t>15232619730712761X</t>
  </si>
  <si>
    <t>152326197709087614</t>
  </si>
  <si>
    <t>李孟乌力吉</t>
  </si>
  <si>
    <t>152326197306177615</t>
  </si>
  <si>
    <t>李田仓</t>
  </si>
  <si>
    <t>152326196501257616</t>
  </si>
  <si>
    <t>宝阿力坦敖其尔</t>
  </si>
  <si>
    <t>152326196410167615</t>
  </si>
  <si>
    <t>宝胡日查</t>
  </si>
  <si>
    <t>152326197910277612</t>
  </si>
  <si>
    <t>七十八</t>
  </si>
  <si>
    <t>152326196805057613</t>
  </si>
  <si>
    <t>宝布和文都苏</t>
  </si>
  <si>
    <t>15232619750411763X</t>
  </si>
  <si>
    <t>李勿力吉满都呼</t>
  </si>
  <si>
    <t>152326197111217613</t>
  </si>
  <si>
    <t>宝胡和巴拉</t>
  </si>
  <si>
    <t>152326197405087615</t>
  </si>
  <si>
    <t>敖明根白音</t>
  </si>
  <si>
    <t>152326196804267619</t>
  </si>
  <si>
    <t>梁金山</t>
  </si>
  <si>
    <t>152326196702087617</t>
  </si>
  <si>
    <t>宝接小</t>
  </si>
  <si>
    <t>152326197705067624</t>
  </si>
  <si>
    <t>薛贺什格文都苏</t>
  </si>
  <si>
    <t>152326197402127618</t>
  </si>
  <si>
    <t>宝沙力巴拉</t>
  </si>
  <si>
    <t>152326196806117614</t>
  </si>
  <si>
    <t>薛金纲</t>
  </si>
  <si>
    <t>15232619740910761X</t>
  </si>
  <si>
    <t>梁那顺勿日他</t>
  </si>
  <si>
    <t>152326196311147619</t>
  </si>
  <si>
    <t>宝宝力朝老</t>
  </si>
  <si>
    <t>152326195508237613</t>
  </si>
  <si>
    <t>宝娜仁</t>
  </si>
  <si>
    <t>152326196003267627</t>
  </si>
  <si>
    <t>李宝音勿力吉</t>
  </si>
  <si>
    <t>152326198012057612</t>
  </si>
  <si>
    <t>敖双喜</t>
  </si>
  <si>
    <t>152326197209187619</t>
  </si>
  <si>
    <t>宝巴力吉尼玛</t>
  </si>
  <si>
    <t>152326197704027612</t>
  </si>
  <si>
    <t>宝哈斯朝老</t>
  </si>
  <si>
    <t>152326196303237614</t>
  </si>
  <si>
    <t>何巴根那</t>
  </si>
  <si>
    <t>152326196603277618</t>
  </si>
  <si>
    <t>薛班斯拉其</t>
  </si>
  <si>
    <t>152326195807077613</t>
  </si>
  <si>
    <t>李宝财</t>
  </si>
  <si>
    <t>152326196305187614</t>
  </si>
  <si>
    <t>薛巴特尔</t>
  </si>
  <si>
    <t>152326196909187615</t>
  </si>
  <si>
    <t>敖金花</t>
  </si>
  <si>
    <t>152326195606097626</t>
  </si>
  <si>
    <t>李六占</t>
  </si>
  <si>
    <t>152326196507147610</t>
  </si>
  <si>
    <t>薛双喜</t>
  </si>
  <si>
    <t>152326195712107613</t>
  </si>
  <si>
    <t>梁西林巴图</t>
  </si>
  <si>
    <t>152326196908237617</t>
  </si>
  <si>
    <t>宝巴特尔</t>
  </si>
  <si>
    <t>152326197606167611</t>
  </si>
  <si>
    <t>周格日乐</t>
  </si>
  <si>
    <t>152326194501157624</t>
  </si>
  <si>
    <t>薛哈斯巴特尔</t>
  </si>
  <si>
    <t>152326196912187616</t>
  </si>
  <si>
    <t>宝保音套格图</t>
  </si>
  <si>
    <t>152326196511117617</t>
  </si>
  <si>
    <t>薛巴根那</t>
  </si>
  <si>
    <t>152326195607217618</t>
  </si>
  <si>
    <t>高田仓</t>
  </si>
  <si>
    <t>152326197912267610</t>
  </si>
  <si>
    <t>薛盆力吉</t>
  </si>
  <si>
    <t>152326195609297615</t>
  </si>
  <si>
    <t>宝哈斯白音</t>
  </si>
  <si>
    <t>152326195704147615</t>
  </si>
  <si>
    <t>李天龙</t>
  </si>
  <si>
    <t>152326198011087617</t>
  </si>
  <si>
    <t>宝白糖</t>
  </si>
  <si>
    <t>152326195802027617</t>
  </si>
  <si>
    <t>李勿日吉木斯</t>
  </si>
  <si>
    <t>152326198306157627</t>
  </si>
  <si>
    <t>梁巴特尔</t>
  </si>
  <si>
    <t>152326197612277614</t>
  </si>
  <si>
    <t>薜英</t>
  </si>
  <si>
    <t>152326198210217613</t>
  </si>
  <si>
    <t>宝双海</t>
  </si>
  <si>
    <t>152326199011287613</t>
  </si>
  <si>
    <t>敖双玉</t>
  </si>
  <si>
    <t>152326198312177616</t>
  </si>
  <si>
    <t>敖双龙</t>
  </si>
  <si>
    <t>152326197507147615</t>
  </si>
  <si>
    <t>敖双宝</t>
  </si>
  <si>
    <t>152326198503207611</t>
  </si>
  <si>
    <t>嘎查村名：哈日淖尔</t>
  </si>
  <si>
    <t>巴拉吉尼玛</t>
  </si>
  <si>
    <t>152326194701027613</t>
  </si>
  <si>
    <t>敖民达来</t>
  </si>
  <si>
    <t>152326198507297618</t>
  </si>
  <si>
    <t>152326198301177610</t>
  </si>
  <si>
    <t>额尔敦朝老</t>
  </si>
  <si>
    <t>152326197005247632</t>
  </si>
  <si>
    <t>谢常宝</t>
  </si>
  <si>
    <t>152326197011227611</t>
  </si>
  <si>
    <t>青松</t>
  </si>
  <si>
    <t>152326197601207610</t>
  </si>
  <si>
    <t>阿木日图布信</t>
  </si>
  <si>
    <t>152326198203057615</t>
  </si>
  <si>
    <t>152326197003217616</t>
  </si>
  <si>
    <t>王林</t>
  </si>
  <si>
    <t>152326195503137613</t>
  </si>
  <si>
    <t>152326197205257616</t>
  </si>
  <si>
    <t>额敦宝力高</t>
  </si>
  <si>
    <t>152326197705247617</t>
  </si>
  <si>
    <t>梁温都苏</t>
  </si>
  <si>
    <t>152326196508187614</t>
  </si>
  <si>
    <t>青山</t>
  </si>
  <si>
    <t>152326197309227614</t>
  </si>
  <si>
    <t>召那四图</t>
  </si>
  <si>
    <t>152326196006057617</t>
  </si>
  <si>
    <t>特木乐</t>
  </si>
  <si>
    <t>152326197110077612</t>
  </si>
  <si>
    <t>呼日乐巴塔尔</t>
  </si>
  <si>
    <t>15232619651029761X</t>
  </si>
  <si>
    <t>乌力吉图</t>
  </si>
  <si>
    <t>152326198710117619</t>
  </si>
  <si>
    <t>贺什格巴图</t>
  </si>
  <si>
    <t>152326197602247614</t>
  </si>
  <si>
    <t>152326197601137616</t>
  </si>
  <si>
    <t>铁胡</t>
  </si>
  <si>
    <t>15232619770909761X</t>
  </si>
  <si>
    <t>包铁明</t>
  </si>
  <si>
    <t>152326196907257616</t>
  </si>
  <si>
    <t>道格套胡</t>
  </si>
  <si>
    <t>152326196308297616</t>
  </si>
  <si>
    <t>满达</t>
  </si>
  <si>
    <t>152326197312187617</t>
  </si>
  <si>
    <t>宝音特古苏</t>
  </si>
  <si>
    <t>152326196302277614</t>
  </si>
  <si>
    <t>包玉龙</t>
  </si>
  <si>
    <t>152326198606017618</t>
  </si>
  <si>
    <t>阿木日扎力根</t>
  </si>
  <si>
    <t>152326198003027614</t>
  </si>
  <si>
    <t>宝音乌力吉</t>
  </si>
  <si>
    <t>152326195909147619</t>
  </si>
  <si>
    <t>常连</t>
  </si>
  <si>
    <t>152326198503147612</t>
  </si>
  <si>
    <t>财音特古苏</t>
  </si>
  <si>
    <t>152326196906097614</t>
  </si>
  <si>
    <t>格日乐</t>
  </si>
  <si>
    <t>152326196005207628</t>
  </si>
  <si>
    <t>15232619750203761X</t>
  </si>
  <si>
    <t>李财吉拉呼</t>
  </si>
  <si>
    <t>152326195212297916</t>
  </si>
  <si>
    <t>吴通力嘎</t>
  </si>
  <si>
    <t>152326194611017614</t>
  </si>
  <si>
    <t>其达拉图</t>
  </si>
  <si>
    <t>152326198111167614</t>
  </si>
  <si>
    <t>15232619790918761X</t>
  </si>
  <si>
    <t>海峰</t>
  </si>
  <si>
    <t>152326197909097614</t>
  </si>
  <si>
    <t>天仓</t>
  </si>
  <si>
    <t>152326197601257618</t>
  </si>
  <si>
    <t>那存乌力吉</t>
  </si>
  <si>
    <t>152326198209227611</t>
  </si>
  <si>
    <t>152326197810157613</t>
  </si>
  <si>
    <t>梁宝龙</t>
  </si>
  <si>
    <t>152326198109107612</t>
  </si>
  <si>
    <t>谢长锁</t>
  </si>
  <si>
    <t>152326197602057618</t>
  </si>
  <si>
    <t>巴图巴音</t>
  </si>
  <si>
    <t>152326198407257619</t>
  </si>
  <si>
    <t>李道格套胡</t>
  </si>
  <si>
    <t>152326198304217630</t>
  </si>
  <si>
    <t>达胡日巴音</t>
  </si>
  <si>
    <t>152326198512067614</t>
  </si>
  <si>
    <t>刘江</t>
  </si>
  <si>
    <t>152326196301067615</t>
  </si>
  <si>
    <t>李哈斯巴特尔</t>
  </si>
  <si>
    <t>15232619700126761X</t>
  </si>
  <si>
    <t>马沙日木仁</t>
  </si>
  <si>
    <t>152326196211057632</t>
  </si>
  <si>
    <t>李白音</t>
  </si>
  <si>
    <t>15232619670529761X</t>
  </si>
  <si>
    <t>敖哈斯同力嘎</t>
  </si>
  <si>
    <t>15232619740101761X</t>
  </si>
  <si>
    <t>152326196710087617</t>
  </si>
  <si>
    <t>马江木仁</t>
  </si>
  <si>
    <t>152326195704247616</t>
  </si>
  <si>
    <t>宋散布拉</t>
  </si>
  <si>
    <t>152326196910177617</t>
  </si>
  <si>
    <t>宋迎利</t>
  </si>
  <si>
    <t>15232619860517761X</t>
  </si>
  <si>
    <t>152326195804057617</t>
  </si>
  <si>
    <t>敖铁明</t>
  </si>
  <si>
    <t>152326196601067617</t>
  </si>
  <si>
    <t>李原鹏</t>
  </si>
  <si>
    <t>152326197112067610</t>
  </si>
  <si>
    <t>陈全宝</t>
  </si>
  <si>
    <t>152326198210287611</t>
  </si>
  <si>
    <t>席青松</t>
  </si>
  <si>
    <t>152326198610157613</t>
  </si>
  <si>
    <t>席佈和温都苏</t>
  </si>
  <si>
    <t>152326197509177615</t>
  </si>
  <si>
    <t>席那日苏</t>
  </si>
  <si>
    <t>152326198902087610</t>
  </si>
  <si>
    <t>敖铁山</t>
  </si>
  <si>
    <t>15232619671126761X</t>
  </si>
  <si>
    <t>李阿木古冷</t>
  </si>
  <si>
    <t>152326198107157616</t>
  </si>
  <si>
    <t>席当三中乃</t>
  </si>
  <si>
    <t>152326194703017611</t>
  </si>
  <si>
    <t>席海青</t>
  </si>
  <si>
    <t>152326198102077617</t>
  </si>
  <si>
    <t>白图古苏</t>
  </si>
  <si>
    <t>152326196803287618</t>
  </si>
  <si>
    <t>白额尔敦宝力高</t>
  </si>
  <si>
    <t>152326198103027611</t>
  </si>
  <si>
    <t>常银山</t>
  </si>
  <si>
    <t>152326197305047616</t>
  </si>
  <si>
    <t>敖哈斯敖其尔</t>
  </si>
  <si>
    <t>15232619780314761X</t>
  </si>
  <si>
    <t>敖宝山</t>
  </si>
  <si>
    <t>152326197604177613</t>
  </si>
  <si>
    <t>吴海平</t>
  </si>
  <si>
    <t>152326198303137612</t>
  </si>
  <si>
    <t>吴坤</t>
  </si>
  <si>
    <t>15232619810405761X</t>
  </si>
  <si>
    <t>152326195910067616</t>
  </si>
  <si>
    <t>敖巴达力呼</t>
  </si>
  <si>
    <t>152326198208027618</t>
  </si>
  <si>
    <t>陈宝玉</t>
  </si>
  <si>
    <t>15232619840209761X</t>
  </si>
  <si>
    <t>李勿力嘎</t>
  </si>
  <si>
    <t>152326197208077610</t>
  </si>
  <si>
    <t>宗仁沁</t>
  </si>
  <si>
    <t>15232619640725761X</t>
  </si>
  <si>
    <t>席班斯日斯</t>
  </si>
  <si>
    <t>152326196004057613</t>
  </si>
  <si>
    <t>李阿日斯冷</t>
  </si>
  <si>
    <t>15232619660328763X</t>
  </si>
  <si>
    <t>宝特格宝力高</t>
  </si>
  <si>
    <t>152326196505167634</t>
  </si>
  <si>
    <t>李宝音贺什格</t>
  </si>
  <si>
    <t>152326198210077614</t>
  </si>
  <si>
    <t>李格日勒图</t>
  </si>
  <si>
    <t>152326198602157613</t>
  </si>
  <si>
    <t>马阿力坦嘎达苏</t>
  </si>
  <si>
    <t>152326198110247639</t>
  </si>
  <si>
    <t>席海英</t>
  </si>
  <si>
    <t>152326197903207616</t>
  </si>
  <si>
    <t>陈海宝</t>
  </si>
  <si>
    <t>152326198101137614</t>
  </si>
  <si>
    <t>嘎查村名：哈图好来</t>
  </si>
  <si>
    <t>梁召日格图</t>
  </si>
  <si>
    <t>152326196406307611</t>
  </si>
  <si>
    <t>义拉图</t>
  </si>
  <si>
    <t>152326197212217612</t>
  </si>
  <si>
    <t>勿日道格图</t>
  </si>
  <si>
    <t>15232619690108761X</t>
  </si>
  <si>
    <t>那顺勿力吉</t>
  </si>
  <si>
    <t>152326198204287615</t>
  </si>
  <si>
    <t>师勿力吉宝力高</t>
  </si>
  <si>
    <t>152325198307027019</t>
  </si>
  <si>
    <t>那顺孟和</t>
  </si>
  <si>
    <t>152326198309077614</t>
  </si>
  <si>
    <t>阿布日拉</t>
  </si>
  <si>
    <t>152326198010257610</t>
  </si>
  <si>
    <t>勿日根达来</t>
  </si>
  <si>
    <t>152326197502227616</t>
  </si>
  <si>
    <t>李阿其拉图</t>
  </si>
  <si>
    <t>152326196811297613</t>
  </si>
  <si>
    <t>周仁亲</t>
  </si>
  <si>
    <t>152326196005277618</t>
  </si>
  <si>
    <t>于青</t>
  </si>
  <si>
    <t>152326196710287619</t>
  </si>
  <si>
    <t>谢舍冷</t>
  </si>
  <si>
    <t>152326196204047612</t>
  </si>
  <si>
    <t>152326197809287613</t>
  </si>
  <si>
    <t>额日敦格日乐</t>
  </si>
  <si>
    <t>152326197311017616</t>
  </si>
  <si>
    <t>宝音那苏图</t>
  </si>
  <si>
    <t>152326197102107615</t>
  </si>
  <si>
    <t>白七十</t>
  </si>
  <si>
    <t>152326197408287612</t>
  </si>
  <si>
    <t>谢助力合</t>
  </si>
  <si>
    <t>152326196409197614</t>
  </si>
  <si>
    <t>肖斯琴格日乐</t>
  </si>
  <si>
    <t>152326198611187611</t>
  </si>
  <si>
    <t>格根哈斯</t>
  </si>
  <si>
    <t>152326197703107645</t>
  </si>
  <si>
    <t>白道尔吉</t>
  </si>
  <si>
    <t>152326197509267610</t>
  </si>
  <si>
    <t>韩胖小</t>
  </si>
  <si>
    <t>152326196004047642</t>
  </si>
  <si>
    <t>白那顺乌日他</t>
  </si>
  <si>
    <t>152326196806197618</t>
  </si>
  <si>
    <t>白青山</t>
  </si>
  <si>
    <t>152326197006207616</t>
  </si>
  <si>
    <t>宝金柱</t>
  </si>
  <si>
    <t>152326197303137618</t>
  </si>
  <si>
    <t>白赵日括图</t>
  </si>
  <si>
    <t>152326197708247612</t>
  </si>
  <si>
    <t>白金花</t>
  </si>
  <si>
    <t>152326197109117621</t>
  </si>
  <si>
    <t>丁求</t>
  </si>
  <si>
    <t>152326197908267618</t>
  </si>
  <si>
    <t>宝勿太</t>
  </si>
  <si>
    <t>152326195901297612</t>
  </si>
  <si>
    <t>韩铁明</t>
  </si>
  <si>
    <t>15232619690327761X</t>
  </si>
  <si>
    <t>宝得木日乐</t>
  </si>
  <si>
    <t>152326196604207611</t>
  </si>
  <si>
    <t>梁恩和白音</t>
  </si>
  <si>
    <t>152326196708027615</t>
  </si>
  <si>
    <t>戴宝得德啊佈日拉</t>
  </si>
  <si>
    <t>152326196409237612</t>
  </si>
  <si>
    <t>吴昵玛</t>
  </si>
  <si>
    <t>152326195303287617</t>
  </si>
  <si>
    <t>胡官宝</t>
  </si>
  <si>
    <t>152326195902127615</t>
  </si>
  <si>
    <t>梁孟根宝乐</t>
  </si>
  <si>
    <t>152326195206127611</t>
  </si>
  <si>
    <t>胡呼格吉乐图</t>
  </si>
  <si>
    <t>152326198011277613</t>
  </si>
  <si>
    <t>胡宁布</t>
  </si>
  <si>
    <t>15232619621230763x</t>
  </si>
  <si>
    <t>152326196902117630</t>
  </si>
  <si>
    <t>包金桩</t>
  </si>
  <si>
    <t>152326196310177656</t>
  </si>
  <si>
    <t>王玉龙</t>
  </si>
  <si>
    <t>152326197012017616</t>
  </si>
  <si>
    <t>韩佈他</t>
  </si>
  <si>
    <t>152326196408147631</t>
  </si>
  <si>
    <t>梁银山</t>
  </si>
  <si>
    <t>152326197001287610</t>
  </si>
  <si>
    <t>李德</t>
  </si>
  <si>
    <t>152326197412077615</t>
  </si>
  <si>
    <t>白根德加布</t>
  </si>
  <si>
    <t>152326195008167612</t>
  </si>
  <si>
    <t>戴巴特尔</t>
  </si>
  <si>
    <t>152326197211177612</t>
  </si>
  <si>
    <t>白双喜</t>
  </si>
  <si>
    <t>152326195110127618</t>
  </si>
  <si>
    <t>白哈斯宝力道</t>
  </si>
  <si>
    <t>152326196704157615</t>
  </si>
  <si>
    <t>戴德喜</t>
  </si>
  <si>
    <t>152326196408207614</t>
  </si>
  <si>
    <t>戴宝力高</t>
  </si>
  <si>
    <t>152326195004207613</t>
  </si>
  <si>
    <t>李乌云其其格</t>
  </si>
  <si>
    <t>152326196207167628</t>
  </si>
  <si>
    <t>152326196701067614</t>
  </si>
  <si>
    <t>白呼格吉乐图</t>
  </si>
  <si>
    <t>152326198011257612</t>
  </si>
  <si>
    <t>152326198309117612</t>
  </si>
  <si>
    <t>152326196512067615</t>
  </si>
  <si>
    <t>吴勿台</t>
  </si>
  <si>
    <t>152326195210087616</t>
  </si>
  <si>
    <t>宝春</t>
  </si>
  <si>
    <t>152326197306017611</t>
  </si>
  <si>
    <t>张那顺</t>
  </si>
  <si>
    <t>152326196811117619</t>
  </si>
  <si>
    <t>呼宝力高</t>
  </si>
  <si>
    <t>152326196212017624</t>
  </si>
  <si>
    <t>小宝白乙拉</t>
  </si>
  <si>
    <t>152326197411027619</t>
  </si>
  <si>
    <t>香桃</t>
  </si>
  <si>
    <t>15232619700701762X</t>
  </si>
  <si>
    <t>嘎查村名：胡拉斯台</t>
  </si>
  <si>
    <t>包全德</t>
  </si>
  <si>
    <t>152326197711127611</t>
  </si>
  <si>
    <t>白玉花</t>
  </si>
  <si>
    <t>152326197503037881</t>
  </si>
  <si>
    <t>王朝古拉</t>
  </si>
  <si>
    <t>152326196111097610</t>
  </si>
  <si>
    <t>吴拉喜泥玛</t>
  </si>
  <si>
    <t>152326195912097632</t>
  </si>
  <si>
    <t>于金宝</t>
  </si>
  <si>
    <t>152326196304107619</t>
  </si>
  <si>
    <t>王哈斯额日敦</t>
  </si>
  <si>
    <t>152326198301147614</t>
  </si>
  <si>
    <t>王比力根代来</t>
  </si>
  <si>
    <t>152326197206237617</t>
  </si>
  <si>
    <t>秦毛伊很</t>
  </si>
  <si>
    <t>152326195811017613</t>
  </si>
  <si>
    <t>吴山虎</t>
  </si>
  <si>
    <t>152326198510187612</t>
  </si>
  <si>
    <t>白音巴塔</t>
  </si>
  <si>
    <t>152326195208027614</t>
  </si>
  <si>
    <t>白银龙</t>
  </si>
  <si>
    <t>152326198403177611</t>
  </si>
  <si>
    <t>席乌力吉敖其</t>
  </si>
  <si>
    <t>152326197303287632</t>
  </si>
  <si>
    <t>152329197708017630</t>
  </si>
  <si>
    <t>呼格吉勒图</t>
  </si>
  <si>
    <t>152326198205307614</t>
  </si>
  <si>
    <t>吴车扎木苏</t>
  </si>
  <si>
    <t>152326197209297631</t>
  </si>
  <si>
    <t>王白音那木</t>
  </si>
  <si>
    <t>152326197310257618</t>
  </si>
  <si>
    <t>宝额日敦白音</t>
  </si>
  <si>
    <t>152326196302107615</t>
  </si>
  <si>
    <t>吴巴吉嘎三旦</t>
  </si>
  <si>
    <t>152326197211037636</t>
  </si>
  <si>
    <t>张嘎力增</t>
  </si>
  <si>
    <t>152326194703117612</t>
  </si>
  <si>
    <t>152326196812127624</t>
  </si>
  <si>
    <t>陈白乙拉</t>
  </si>
  <si>
    <t>152326197402267610</t>
  </si>
  <si>
    <t>吴代来</t>
  </si>
  <si>
    <t>15232619770917761X</t>
  </si>
  <si>
    <t>吴德宝</t>
  </si>
  <si>
    <t>152326197008107619</t>
  </si>
  <si>
    <t>扎那</t>
  </si>
  <si>
    <t>152326196004287611</t>
  </si>
  <si>
    <t>吴贺喜白音</t>
  </si>
  <si>
    <t>152326197510177612</t>
  </si>
  <si>
    <t>谢海锋</t>
  </si>
  <si>
    <t>152326198002037618</t>
  </si>
  <si>
    <t>吴阿力坦德力根</t>
  </si>
  <si>
    <t>152326197305087618</t>
  </si>
  <si>
    <t>张锁柱</t>
  </si>
  <si>
    <t>152326197807147617</t>
  </si>
  <si>
    <t>张撒仁同力嘎</t>
  </si>
  <si>
    <t>152326197608247615</t>
  </si>
  <si>
    <t>李嘎力增舍力卜</t>
  </si>
  <si>
    <t>152326197212147618</t>
  </si>
  <si>
    <t>马白音巴图</t>
  </si>
  <si>
    <t>152326198404027615</t>
  </si>
  <si>
    <t>王图布申白音</t>
  </si>
  <si>
    <t>152326196305167613</t>
  </si>
  <si>
    <t>王图古苏白音</t>
  </si>
  <si>
    <t>152326196506057613</t>
  </si>
  <si>
    <t>李希呼勒</t>
  </si>
  <si>
    <t>152326198406197618</t>
  </si>
  <si>
    <t>李乌力吉</t>
  </si>
  <si>
    <t>152326197407207617</t>
  </si>
  <si>
    <t>李额尔敦敖其</t>
  </si>
  <si>
    <t>152326196512267633</t>
  </si>
  <si>
    <t>李阿力坦敖其</t>
  </si>
  <si>
    <t>152326196204197610</t>
  </si>
  <si>
    <t>于德格喜</t>
  </si>
  <si>
    <t>152326196602097615</t>
  </si>
  <si>
    <t>于图门白音</t>
  </si>
  <si>
    <t>152326195711157619</t>
  </si>
  <si>
    <t>于图门吉力根</t>
  </si>
  <si>
    <t>152326197112307610</t>
  </si>
  <si>
    <t>席双喜</t>
  </si>
  <si>
    <t>152326198404057611</t>
  </si>
  <si>
    <t>席巴达拉</t>
  </si>
  <si>
    <t>152326197910037619</t>
  </si>
  <si>
    <t>吴图门扎力根</t>
  </si>
  <si>
    <t>152326196702147616</t>
  </si>
  <si>
    <t>陈那木吉道尔吉</t>
  </si>
  <si>
    <t>152326196903167613</t>
  </si>
  <si>
    <t>杨阿力坦宝力高</t>
  </si>
  <si>
    <t>152326197909107632</t>
  </si>
  <si>
    <t>于图门乌力吉</t>
  </si>
  <si>
    <t>152326197011097634</t>
  </si>
  <si>
    <t>吴斯琴高娃</t>
  </si>
  <si>
    <t>152326197907027620</t>
  </si>
  <si>
    <t>杭巴力吉</t>
  </si>
  <si>
    <t>152326195901047613</t>
  </si>
  <si>
    <t>谢百岁</t>
  </si>
  <si>
    <t>152326198006157633</t>
  </si>
  <si>
    <t>席前达门</t>
  </si>
  <si>
    <t>152326197504267611</t>
  </si>
  <si>
    <t>白青玉</t>
  </si>
  <si>
    <t>152326195307287614</t>
  </si>
  <si>
    <t>赵巴图白音</t>
  </si>
  <si>
    <t>152326195609097613</t>
  </si>
  <si>
    <t>财那</t>
  </si>
  <si>
    <t>152326197601227611</t>
  </si>
  <si>
    <t>赵银山</t>
  </si>
  <si>
    <t>152326196404087635</t>
  </si>
  <si>
    <t>谢增格嘎日布</t>
  </si>
  <si>
    <t>152326194609257619</t>
  </si>
  <si>
    <t>谢增格</t>
  </si>
  <si>
    <t>152326197404217633</t>
  </si>
  <si>
    <t>包国令</t>
  </si>
  <si>
    <t>152326198310017635</t>
  </si>
  <si>
    <t>152326196207197616</t>
  </si>
  <si>
    <t>白长江</t>
  </si>
  <si>
    <t>152326196404217612</t>
  </si>
  <si>
    <t>席宝山</t>
  </si>
  <si>
    <t>152326198309297633</t>
  </si>
  <si>
    <t>谢铁英</t>
  </si>
  <si>
    <t>152326198308067617</t>
  </si>
  <si>
    <t>白树林</t>
  </si>
  <si>
    <t>152326197706137612</t>
  </si>
  <si>
    <t>马巴图吉力根</t>
  </si>
  <si>
    <t>152326197903057611</t>
  </si>
  <si>
    <t>李刘月</t>
  </si>
  <si>
    <t>152326199006127623</t>
  </si>
  <si>
    <t>李巴日亲布</t>
  </si>
  <si>
    <t>152326197805047612</t>
  </si>
  <si>
    <t>王额日合乌力吉</t>
  </si>
  <si>
    <t>152326197402197632</t>
  </si>
  <si>
    <t>152326198401197619</t>
  </si>
  <si>
    <t>翟德喜</t>
  </si>
  <si>
    <t>15232619470412761X</t>
  </si>
  <si>
    <t>席拉喜宁布</t>
  </si>
  <si>
    <t>152326195202097611</t>
  </si>
  <si>
    <t>席乌力吉包老</t>
  </si>
  <si>
    <t>15232619670211761X</t>
  </si>
  <si>
    <t>席恩和包老</t>
  </si>
  <si>
    <t>152326195912097616</t>
  </si>
  <si>
    <t>翟双宝</t>
  </si>
  <si>
    <t>152326198310137610</t>
  </si>
  <si>
    <t>龚阿古拉</t>
  </si>
  <si>
    <t>152326196812057611</t>
  </si>
  <si>
    <t>152326195111207619</t>
  </si>
  <si>
    <t>翟巴力吉呢玛</t>
  </si>
  <si>
    <t>152326196712187611</t>
  </si>
  <si>
    <t>152326196805047618</t>
  </si>
  <si>
    <t>宝铁山</t>
  </si>
  <si>
    <t>152326197002087610</t>
  </si>
  <si>
    <t>席仁包老</t>
  </si>
  <si>
    <t>152326196109097611</t>
  </si>
  <si>
    <t>谢宝音格什各</t>
  </si>
  <si>
    <t>152326195704027613</t>
  </si>
  <si>
    <t>宝布林</t>
  </si>
  <si>
    <t>152326196110107610</t>
  </si>
  <si>
    <t>席青乌力吉</t>
  </si>
  <si>
    <t>152326196301097611</t>
  </si>
  <si>
    <t>宝山</t>
  </si>
  <si>
    <t>152326197406067616</t>
  </si>
  <si>
    <t>席吉木彦</t>
  </si>
  <si>
    <t>152326197409137616</t>
  </si>
  <si>
    <t>宝乌力吉孟和</t>
  </si>
  <si>
    <t>152326197807057611</t>
  </si>
  <si>
    <t>宝青松</t>
  </si>
  <si>
    <t>152326199401057610</t>
  </si>
  <si>
    <t>宝班布拉</t>
  </si>
  <si>
    <t>152326197705027614</t>
  </si>
  <si>
    <t>李斯其格</t>
  </si>
  <si>
    <t>152326195501267625</t>
  </si>
  <si>
    <t>勿日那</t>
  </si>
  <si>
    <t>15232619721115762X</t>
  </si>
  <si>
    <t>宝德力格日玛</t>
  </si>
  <si>
    <t>152326197912217621</t>
  </si>
  <si>
    <t>翟财音白乙拉</t>
  </si>
  <si>
    <t>152326196211097618</t>
  </si>
  <si>
    <t>翟布和</t>
  </si>
  <si>
    <t>152326196002207614</t>
  </si>
  <si>
    <t>翟财音朝格图</t>
  </si>
  <si>
    <t>152326196803267617</t>
  </si>
  <si>
    <t>包天虎</t>
  </si>
  <si>
    <t>152326196804087634</t>
  </si>
  <si>
    <t>阿力玛</t>
  </si>
  <si>
    <t>152326200108217625</t>
  </si>
  <si>
    <t>翟阿力坦苏合</t>
  </si>
  <si>
    <t>152326198102287614</t>
  </si>
  <si>
    <t>152326197904227619</t>
  </si>
  <si>
    <t>翟德沁</t>
  </si>
  <si>
    <t>152326198209127610</t>
  </si>
  <si>
    <t>宝胖小</t>
  </si>
  <si>
    <t>152326195812187622</t>
  </si>
  <si>
    <t>龚长岁</t>
  </si>
  <si>
    <t>15232619790619761X</t>
  </si>
  <si>
    <t>席才音勿力吉</t>
  </si>
  <si>
    <t>152326197002197617</t>
  </si>
  <si>
    <t>包额布日乐图</t>
  </si>
  <si>
    <t>152326198103137618</t>
  </si>
  <si>
    <t>龚景春</t>
  </si>
  <si>
    <t>152326198312297618</t>
  </si>
  <si>
    <t>包大来</t>
  </si>
  <si>
    <t>152326195807057612</t>
  </si>
  <si>
    <t>宝财音巴乙拉</t>
  </si>
  <si>
    <t>152326196710257612</t>
  </si>
  <si>
    <t>席贺喜格</t>
  </si>
  <si>
    <t>152326195408027619</t>
  </si>
  <si>
    <t>席青春</t>
  </si>
  <si>
    <t>152326197610277610</t>
  </si>
  <si>
    <t>杨乌力吉巴图</t>
  </si>
  <si>
    <t>152326195809077617</t>
  </si>
  <si>
    <t>都冷</t>
  </si>
  <si>
    <t>152326196003047659</t>
  </si>
  <si>
    <t>周格日勒图</t>
  </si>
  <si>
    <t>152326197804307611</t>
  </si>
  <si>
    <t>周德木日勒</t>
  </si>
  <si>
    <t>15232619521005761X</t>
  </si>
  <si>
    <t>吴苏力迪阿卜日拉</t>
  </si>
  <si>
    <t>152326197407167619</t>
  </si>
  <si>
    <t>于照那斯图</t>
  </si>
  <si>
    <t>152326197811167610</t>
  </si>
  <si>
    <t>王海林</t>
  </si>
  <si>
    <t>152326197201067612</t>
  </si>
  <si>
    <t>王宝音乌力吉</t>
  </si>
  <si>
    <t>152326196801087639</t>
  </si>
  <si>
    <t>都仍</t>
  </si>
  <si>
    <t>15232619630711761X</t>
  </si>
  <si>
    <t>白图门乌力吉</t>
  </si>
  <si>
    <t>152326198109017617</t>
  </si>
  <si>
    <t>白增格嘎日布</t>
  </si>
  <si>
    <t>152326196603197618</t>
  </si>
  <si>
    <t>包晓龙</t>
  </si>
  <si>
    <t>152326198103135073</t>
  </si>
  <si>
    <t>吴额日敦敖齐</t>
  </si>
  <si>
    <t>152326196607157613</t>
  </si>
  <si>
    <t>吴春林</t>
  </si>
  <si>
    <t>152326197704197611</t>
  </si>
  <si>
    <t>陈格日乐其木格</t>
  </si>
  <si>
    <t>152326195306057622</t>
  </si>
  <si>
    <t>吴孟和</t>
  </si>
  <si>
    <t>15232619730114761X</t>
  </si>
  <si>
    <t>吴德伯亲布</t>
  </si>
  <si>
    <t>152326196510097618</t>
  </si>
  <si>
    <t>宝马莲</t>
  </si>
  <si>
    <t>152326196603247611</t>
  </si>
  <si>
    <t>宝希仁包老</t>
  </si>
  <si>
    <t>152326196501257632</t>
  </si>
  <si>
    <t>伊谭花</t>
  </si>
  <si>
    <t>152326195009197645</t>
  </si>
  <si>
    <t>嘎查村名：南图</t>
  </si>
  <si>
    <t>152326198410203814</t>
  </si>
  <si>
    <t>宝双琴</t>
  </si>
  <si>
    <t>152326198410173811</t>
  </si>
  <si>
    <t>王乌恩吉雅</t>
  </si>
  <si>
    <t>152326197101293815</t>
  </si>
  <si>
    <t>宝仓</t>
  </si>
  <si>
    <t>152326197809293810</t>
  </si>
  <si>
    <t>刘铁山</t>
  </si>
  <si>
    <t>152326197201293812</t>
  </si>
  <si>
    <t>高双喜</t>
  </si>
  <si>
    <t>152326197702093819</t>
  </si>
  <si>
    <t>高财音乌力吉</t>
  </si>
  <si>
    <t>152326197601143813</t>
  </si>
  <si>
    <t>宝和什格都冷</t>
  </si>
  <si>
    <t>152326197209033812</t>
  </si>
  <si>
    <t>宝音都古冷</t>
  </si>
  <si>
    <t>152326197007143810</t>
  </si>
  <si>
    <t>152326197501203815</t>
  </si>
  <si>
    <t>宝布仁套他胡</t>
  </si>
  <si>
    <t>152326195905203839</t>
  </si>
  <si>
    <t>宝仁沁仓布</t>
  </si>
  <si>
    <t>152326198801043838</t>
  </si>
  <si>
    <t>刘温都苏</t>
  </si>
  <si>
    <t>152326196601173831</t>
  </si>
  <si>
    <t>李金锁</t>
  </si>
  <si>
    <t>152326197507153812</t>
  </si>
  <si>
    <t>刘宝</t>
  </si>
  <si>
    <t>152326196812103817</t>
  </si>
  <si>
    <t>李斯琴必力格</t>
  </si>
  <si>
    <t>152326198303053814</t>
  </si>
  <si>
    <t>152326195209193817</t>
  </si>
  <si>
    <t>李那顺乌日塔</t>
  </si>
  <si>
    <t>152326197404203813</t>
  </si>
  <si>
    <t>王莲宝</t>
  </si>
  <si>
    <t>152326198210093817</t>
  </si>
  <si>
    <t>高山</t>
  </si>
  <si>
    <t>152326197510233813</t>
  </si>
  <si>
    <t>宝必力根</t>
  </si>
  <si>
    <t>152326197109243812</t>
  </si>
  <si>
    <t>李金荣</t>
  </si>
  <si>
    <t>152326196612073844</t>
  </si>
  <si>
    <t>152326197008203811</t>
  </si>
  <si>
    <t>王财音吉雅</t>
  </si>
  <si>
    <t>152326197209213813</t>
  </si>
  <si>
    <t>152326198511083815</t>
  </si>
  <si>
    <t>152326197103193818</t>
  </si>
  <si>
    <t>高巴特尔</t>
  </si>
  <si>
    <t>152326197201053819</t>
  </si>
  <si>
    <t>李海青</t>
  </si>
  <si>
    <t>152326197301143811</t>
  </si>
  <si>
    <t>李祥</t>
  </si>
  <si>
    <t>152326195610143816</t>
  </si>
  <si>
    <t>高温都苏</t>
  </si>
  <si>
    <t>15232619681005381X</t>
  </si>
  <si>
    <t>宝同力嘎</t>
  </si>
  <si>
    <t>152326195112243814</t>
  </si>
  <si>
    <t>李天福</t>
  </si>
  <si>
    <t>152326198501253817</t>
  </si>
  <si>
    <t>于常明</t>
  </si>
  <si>
    <t>152326197408063838</t>
  </si>
  <si>
    <t>宝布和希日莫</t>
  </si>
  <si>
    <t>152326198101133816</t>
  </si>
  <si>
    <t>龚海明</t>
  </si>
  <si>
    <t>152326197908223818</t>
  </si>
  <si>
    <t>席宝德</t>
  </si>
  <si>
    <t>152326198009153814</t>
  </si>
  <si>
    <t>吴布和</t>
  </si>
  <si>
    <t>152326197705153813</t>
  </si>
  <si>
    <t>马那仁朝格图</t>
  </si>
  <si>
    <t>152326196202023817</t>
  </si>
  <si>
    <t>席乌力吉</t>
  </si>
  <si>
    <t>152326195111113815</t>
  </si>
  <si>
    <t>宝那木琴</t>
  </si>
  <si>
    <t>152326197504223811</t>
  </si>
  <si>
    <t>高其木德</t>
  </si>
  <si>
    <t>152326195203153830</t>
  </si>
  <si>
    <t>吴乌力吉巴雅尔</t>
  </si>
  <si>
    <t>152326197006283811</t>
  </si>
  <si>
    <t>席财吉拉胡</t>
  </si>
  <si>
    <t>152326197211053839</t>
  </si>
  <si>
    <t>李财音必力格</t>
  </si>
  <si>
    <t>152326198102143813</t>
  </si>
  <si>
    <t>宝好特老</t>
  </si>
  <si>
    <t>152326196210063838</t>
  </si>
  <si>
    <t>嘎查村名：赛汗塔拉</t>
  </si>
  <si>
    <t>谢嘎日达</t>
  </si>
  <si>
    <t>1523261981022176165</t>
  </si>
  <si>
    <t>徐各不拉布吉</t>
  </si>
  <si>
    <t>152326196801087612</t>
  </si>
  <si>
    <t>吴图门白音</t>
  </si>
  <si>
    <t>152326195710237617</t>
  </si>
  <si>
    <t>高五台</t>
  </si>
  <si>
    <t>152326198205057619</t>
  </si>
  <si>
    <t>宝金星</t>
  </si>
  <si>
    <t>152326199004167613</t>
  </si>
  <si>
    <t>梁海山</t>
  </si>
  <si>
    <t>152326196903187614</t>
  </si>
  <si>
    <t>梁岗山</t>
  </si>
  <si>
    <t>152326197802117611</t>
  </si>
  <si>
    <t xml:space="preserve">财勿力吉 </t>
  </si>
  <si>
    <t>152326195706147619</t>
  </si>
  <si>
    <t>梁刚龙</t>
  </si>
  <si>
    <t>152326198511127638</t>
  </si>
  <si>
    <t>套各图白乙拉</t>
  </si>
  <si>
    <t>15232617409137632</t>
  </si>
  <si>
    <t>宝金才</t>
  </si>
  <si>
    <t>152326197709107638</t>
  </si>
  <si>
    <t>吴青海</t>
  </si>
  <si>
    <t>15232619861210761X</t>
  </si>
  <si>
    <t xml:space="preserve"> </t>
  </si>
  <si>
    <t>高双福</t>
  </si>
  <si>
    <t>152326198711127616</t>
  </si>
  <si>
    <t>152326197006097613</t>
  </si>
  <si>
    <t>陈额尔敦朝鲁</t>
  </si>
  <si>
    <t>152326196807047638</t>
  </si>
  <si>
    <t>高拴柱</t>
  </si>
  <si>
    <t>152326196405037613</t>
  </si>
  <si>
    <t>李田龙</t>
  </si>
  <si>
    <r>
      <rPr>
        <sz val="10"/>
        <rFont val="宋体"/>
        <charset val="134"/>
      </rPr>
      <t>1</t>
    </r>
    <r>
      <rPr>
        <sz val="12"/>
        <color rgb="FF000000"/>
        <rFont val="宋体"/>
        <charset val="134"/>
      </rPr>
      <t>52326196303047618</t>
    </r>
  </si>
  <si>
    <t>阿拉得尔图</t>
  </si>
  <si>
    <t>152326199201057632</t>
  </si>
  <si>
    <t>陈布和温都苏</t>
  </si>
  <si>
    <t>152326196209027610</t>
  </si>
  <si>
    <t>白音扎力根</t>
  </si>
  <si>
    <t>152326196903257619</t>
  </si>
  <si>
    <t>李长山</t>
  </si>
  <si>
    <t>152326197201287615</t>
  </si>
  <si>
    <t>李财音瓦其拉</t>
  </si>
  <si>
    <t>1523261967608027612</t>
  </si>
  <si>
    <t>陈本巴</t>
  </si>
  <si>
    <t>152326197802157613</t>
  </si>
  <si>
    <t>伍文都苏</t>
  </si>
  <si>
    <t>152326196405197617</t>
  </si>
  <si>
    <t>徐永前</t>
  </si>
  <si>
    <t>152326197909037611</t>
  </si>
  <si>
    <t>白宝</t>
  </si>
  <si>
    <t>152326196712297618</t>
  </si>
  <si>
    <t>陈巴嘎那</t>
  </si>
  <si>
    <t>152326196909247614</t>
  </si>
  <si>
    <t>152326197801237646</t>
  </si>
  <si>
    <t>席额力布仓</t>
  </si>
  <si>
    <t>152326195801137638</t>
  </si>
  <si>
    <t>李恩和宝老</t>
  </si>
  <si>
    <t>152326196303027617</t>
  </si>
  <si>
    <t>梁玉山</t>
  </si>
  <si>
    <t>152326196705047610</t>
  </si>
  <si>
    <t>韩宝音特古苏</t>
  </si>
  <si>
    <t>152326196411297614</t>
  </si>
  <si>
    <t>宝孟合</t>
  </si>
  <si>
    <t>152326197306207634</t>
  </si>
  <si>
    <t>卜庆祥</t>
  </si>
  <si>
    <t>152326197101137652</t>
  </si>
  <si>
    <t>肖金玉</t>
  </si>
  <si>
    <t>152326196207107617</t>
  </si>
  <si>
    <t>宝田</t>
  </si>
  <si>
    <t>152326196811237610</t>
  </si>
  <si>
    <t>梁嘎日迪少布</t>
  </si>
  <si>
    <t>152326198607127616</t>
  </si>
  <si>
    <t>白查干巴拉</t>
  </si>
  <si>
    <t>152326197403277618</t>
  </si>
  <si>
    <t>何金丹</t>
  </si>
  <si>
    <t>152326197305097613</t>
  </si>
  <si>
    <t>李那顺勿日塔</t>
  </si>
  <si>
    <t>152326195501257611</t>
  </si>
  <si>
    <t>白福全</t>
  </si>
  <si>
    <t>152326196603027619</t>
  </si>
  <si>
    <t>高铁</t>
  </si>
  <si>
    <t>152326196206137611</t>
  </si>
  <si>
    <t>徐乃青</t>
  </si>
  <si>
    <t>152326198110017614</t>
  </si>
  <si>
    <t>白海山</t>
  </si>
  <si>
    <t>152326197103257615</t>
  </si>
  <si>
    <t>梁铁柱</t>
  </si>
  <si>
    <t>152326196911227612</t>
  </si>
  <si>
    <t>陈双宝</t>
  </si>
  <si>
    <t>152326197712267616</t>
  </si>
  <si>
    <t>伍套格图</t>
  </si>
  <si>
    <t>152326197303287616</t>
  </si>
  <si>
    <t>何图木乐</t>
  </si>
  <si>
    <t>15232619640629761X</t>
  </si>
  <si>
    <t>152326195305107616</t>
  </si>
  <si>
    <t>岳巴图扎力根</t>
  </si>
  <si>
    <t>152326197111067619</t>
  </si>
  <si>
    <t>陈团山</t>
  </si>
  <si>
    <t>152326196705117615</t>
  </si>
  <si>
    <t>陈希胡乐</t>
  </si>
  <si>
    <t>152326197208167616</t>
  </si>
  <si>
    <t>陈丁宝</t>
  </si>
  <si>
    <t>152326196605167615</t>
  </si>
  <si>
    <t>赵金宝</t>
  </si>
  <si>
    <t>152326197403027619</t>
  </si>
  <si>
    <t>徐壮子</t>
  </si>
  <si>
    <t>152326198404127616</t>
  </si>
  <si>
    <t>徐照日格图</t>
  </si>
  <si>
    <t>152326198210157614</t>
  </si>
  <si>
    <t>宝八月</t>
  </si>
  <si>
    <t>15232619700820761X</t>
  </si>
  <si>
    <t>韩白音那村</t>
  </si>
  <si>
    <t>152326197008147610</t>
  </si>
  <si>
    <t>席金宝</t>
  </si>
  <si>
    <t>152326195812107637</t>
  </si>
  <si>
    <t>杜春岩</t>
  </si>
  <si>
    <t>152326198211157616</t>
  </si>
  <si>
    <t>嘎日达敖斯</t>
  </si>
  <si>
    <t>152326196011277614</t>
  </si>
  <si>
    <t>铁龙</t>
  </si>
  <si>
    <t>152326198810287615</t>
  </si>
  <si>
    <t>翟白音那木拉</t>
  </si>
  <si>
    <t>152326196007107612</t>
  </si>
  <si>
    <t>王玉宝</t>
  </si>
  <si>
    <t>152326198004044571</t>
  </si>
  <si>
    <t>陈温都苏</t>
  </si>
  <si>
    <t>152326195907207614</t>
  </si>
  <si>
    <t>陈额尔吨</t>
  </si>
  <si>
    <t>152326198506207633</t>
  </si>
  <si>
    <t>何铁柱</t>
  </si>
  <si>
    <t>152326195909287638</t>
  </si>
  <si>
    <t>李财吉力呼</t>
  </si>
  <si>
    <t>152326196911307612</t>
  </si>
  <si>
    <t>谢图门扎力根</t>
  </si>
  <si>
    <t>152326195911217612</t>
  </si>
  <si>
    <t>白福青</t>
  </si>
  <si>
    <t>152326197104147610</t>
  </si>
  <si>
    <t>谢赵那苏图</t>
  </si>
  <si>
    <t>152326198511127611</t>
  </si>
  <si>
    <t>王玉芳</t>
  </si>
  <si>
    <t>152326196409127624</t>
  </si>
  <si>
    <t>薛成帮</t>
  </si>
  <si>
    <t>152326198001147612</t>
  </si>
  <si>
    <t>包英雄</t>
  </si>
  <si>
    <t>152326197409107636</t>
  </si>
  <si>
    <t>老丫头</t>
  </si>
  <si>
    <t>152326197303077627</t>
  </si>
  <si>
    <t>152326197802107616</t>
  </si>
  <si>
    <t>包韩英</t>
  </si>
  <si>
    <t>152326197809067610</t>
  </si>
  <si>
    <t>吴斯琴</t>
  </si>
  <si>
    <t>152326196608157623</t>
  </si>
  <si>
    <t>赵敖斯</t>
  </si>
  <si>
    <t>152326196002297613</t>
  </si>
  <si>
    <t>嘎查村名：陶勒盖图</t>
  </si>
  <si>
    <t>152325197903217017</t>
  </si>
  <si>
    <t>1505250101030108</t>
  </si>
  <si>
    <t>才音白音</t>
  </si>
  <si>
    <t>15232619721103761X</t>
  </si>
  <si>
    <t>春莲</t>
  </si>
  <si>
    <t>152326197208197647</t>
  </si>
  <si>
    <t>代秋荣</t>
  </si>
  <si>
    <t>152326197709157627</t>
  </si>
  <si>
    <t>岳敖宝</t>
  </si>
  <si>
    <t>吴阿力旦沙</t>
  </si>
  <si>
    <t>韩扎力根</t>
  </si>
  <si>
    <t>韩苏和</t>
  </si>
  <si>
    <t>宝常明</t>
  </si>
  <si>
    <t>15232619620812761X</t>
  </si>
  <si>
    <t>岳朝古拉</t>
  </si>
  <si>
    <t>宝音勿力吉</t>
  </si>
  <si>
    <t>15232619780517761X</t>
  </si>
  <si>
    <t>岳宝力告</t>
  </si>
  <si>
    <t>152326197801077611</t>
  </si>
  <si>
    <t>额尔敦大来</t>
  </si>
  <si>
    <t>席永清</t>
  </si>
  <si>
    <t>席永福</t>
  </si>
  <si>
    <t>韩赵日格图</t>
  </si>
  <si>
    <t>钢特木尔</t>
  </si>
  <si>
    <t>韩才音那木拉</t>
  </si>
  <si>
    <t>李宝山</t>
  </si>
  <si>
    <t>布和朝老</t>
  </si>
  <si>
    <t>15232619550711761X</t>
  </si>
  <si>
    <t>额尔敦布和</t>
  </si>
  <si>
    <t>金花</t>
  </si>
  <si>
    <t>韩孟和</t>
  </si>
  <si>
    <t>吴哈斯巴干</t>
  </si>
  <si>
    <t>孙苹</t>
  </si>
  <si>
    <t>15232619690419762X</t>
  </si>
  <si>
    <t>吴萨仁其木格</t>
  </si>
  <si>
    <t>宝那顺勿力吉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</si>
  <si>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52326198711257613</t>
    </r>
  </si>
  <si>
    <t>乌日图</t>
  </si>
  <si>
    <t>韩图木乐</t>
  </si>
  <si>
    <t>宝常胜</t>
  </si>
  <si>
    <t>金满常</t>
  </si>
  <si>
    <t>15232619530220762X</t>
  </si>
  <si>
    <t>王发财</t>
  </si>
  <si>
    <t>孟勿力吉</t>
  </si>
  <si>
    <t>白田小</t>
  </si>
  <si>
    <t>解永树</t>
  </si>
  <si>
    <t>15232619550519761X</t>
  </si>
  <si>
    <t>姜显格</t>
  </si>
  <si>
    <t>15232619571213761X</t>
  </si>
  <si>
    <t>刘景春</t>
  </si>
  <si>
    <t>刘树青</t>
  </si>
  <si>
    <t>152326198305217616</t>
  </si>
  <si>
    <t>解海涛</t>
  </si>
  <si>
    <t>王让</t>
  </si>
  <si>
    <t>马铁明</t>
  </si>
  <si>
    <t>白术</t>
  </si>
  <si>
    <t>席图古苏</t>
  </si>
  <si>
    <t>李占青</t>
  </si>
  <si>
    <t>李占海</t>
  </si>
  <si>
    <t>付显顺</t>
  </si>
  <si>
    <t>王永东</t>
  </si>
  <si>
    <t>王永亮</t>
  </si>
  <si>
    <t>王玉祥</t>
  </si>
  <si>
    <t>李树国</t>
  </si>
  <si>
    <t>梁胡达古拉</t>
  </si>
  <si>
    <t>赵哈萨</t>
  </si>
  <si>
    <t>嘎查村名：苏布日干拉</t>
  </si>
  <si>
    <t>吐力根</t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</si>
  <si>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52326798110227638</t>
    </r>
  </si>
  <si>
    <t>1505250149010001</t>
  </si>
  <si>
    <t>梁久升</t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</si>
  <si>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52326197406157638</t>
    </r>
  </si>
  <si>
    <t>王占民</t>
  </si>
  <si>
    <t>152326196609207610</t>
  </si>
  <si>
    <t>152326198212287615</t>
  </si>
  <si>
    <t>何玉荣</t>
  </si>
  <si>
    <t>152326197706057620</t>
  </si>
  <si>
    <t>吉如木吐</t>
  </si>
  <si>
    <t>152326197711267614</t>
  </si>
  <si>
    <t>德木乐</t>
  </si>
  <si>
    <t>152326197411287613</t>
  </si>
  <si>
    <t>席国庆</t>
  </si>
  <si>
    <t>152326197210017617</t>
  </si>
  <si>
    <t>薜都冷</t>
  </si>
  <si>
    <t>152326196311207612</t>
  </si>
  <si>
    <t>谢永胜</t>
  </si>
  <si>
    <t>152326197412147612</t>
  </si>
  <si>
    <t>张玉良</t>
  </si>
  <si>
    <t>152326198102287630</t>
  </si>
  <si>
    <t>勿兰巴拉</t>
  </si>
  <si>
    <t>152326196512277612</t>
  </si>
  <si>
    <t>152326196806177618</t>
  </si>
  <si>
    <t>肖阿拉木斯</t>
  </si>
  <si>
    <t>152326195909277616</t>
  </si>
  <si>
    <t>张立光</t>
  </si>
  <si>
    <t>15232619780509761X</t>
  </si>
  <si>
    <t>152326198209277619</t>
  </si>
  <si>
    <t>薛田仓</t>
  </si>
  <si>
    <t>1523261973022776</t>
  </si>
  <si>
    <t>王秀蓉</t>
  </si>
  <si>
    <t>1523261968100576626</t>
  </si>
  <si>
    <t>海宝</t>
  </si>
  <si>
    <t>152326197002027618</t>
  </si>
  <si>
    <t>于永红</t>
  </si>
  <si>
    <t>152326196806027619</t>
  </si>
  <si>
    <t>康宝山</t>
  </si>
  <si>
    <t>15232697309027612</t>
  </si>
  <si>
    <t>增格嘎力布</t>
  </si>
  <si>
    <t>152326197107147616</t>
  </si>
  <si>
    <t>吴建峰</t>
  </si>
  <si>
    <t>152326198612247612</t>
  </si>
  <si>
    <t>文武</t>
  </si>
  <si>
    <t>152326198111227613</t>
  </si>
  <si>
    <t>马天龙</t>
  </si>
  <si>
    <t>152326197012297611</t>
  </si>
  <si>
    <t>137399954456</t>
  </si>
  <si>
    <t>那顺扎力根</t>
  </si>
  <si>
    <t>152326197807107615</t>
  </si>
  <si>
    <t>宝贺舍套图格</t>
  </si>
  <si>
    <t>152326196508297610</t>
  </si>
  <si>
    <t>胡双宝</t>
  </si>
  <si>
    <t>152326198407227639</t>
  </si>
  <si>
    <t>胡常明</t>
  </si>
  <si>
    <t>15232619671118761X</t>
  </si>
  <si>
    <t>梁庆峰</t>
  </si>
  <si>
    <t>152326197304257617</t>
  </si>
  <si>
    <t>152326199202057618</t>
  </si>
  <si>
    <t>张立民</t>
  </si>
  <si>
    <t>152326197205247610</t>
  </si>
  <si>
    <t>15232619790408761X</t>
  </si>
  <si>
    <t>梁格日乐图</t>
  </si>
  <si>
    <t>152326199010037612</t>
  </si>
  <si>
    <t>席德力根呼</t>
  </si>
  <si>
    <t>152326197206067611</t>
  </si>
  <si>
    <t>那仁满都拉</t>
  </si>
  <si>
    <t>152326198505047623</t>
  </si>
  <si>
    <t>王紫红</t>
  </si>
  <si>
    <t>15232619880710761X</t>
  </si>
  <si>
    <t>152326197503097614</t>
  </si>
  <si>
    <t>刘青山</t>
  </si>
  <si>
    <t>152326197310047610</t>
  </si>
  <si>
    <t>孙良</t>
  </si>
  <si>
    <t>152326197706287629</t>
  </si>
  <si>
    <t>薛顶山</t>
  </si>
  <si>
    <t>152326198201037610</t>
  </si>
  <si>
    <t>薛贺什都冷</t>
  </si>
  <si>
    <t>152326199008157615</t>
  </si>
  <si>
    <t>胡宝龙</t>
  </si>
  <si>
    <t>15232619720805761X</t>
  </si>
  <si>
    <t>勿斯那斯图</t>
  </si>
  <si>
    <t>152326197706037611</t>
  </si>
  <si>
    <t>胡金宝</t>
  </si>
  <si>
    <t>152326196611037614</t>
  </si>
  <si>
    <t>胡宝力高</t>
  </si>
  <si>
    <t>15232619740902761X</t>
  </si>
  <si>
    <t>套格套</t>
  </si>
  <si>
    <t>152326197309027639</t>
  </si>
  <si>
    <t>勿力吉满他嘎</t>
  </si>
  <si>
    <t>152326196206087618</t>
  </si>
  <si>
    <t>青各乐</t>
  </si>
  <si>
    <t>152326197411087611</t>
  </si>
  <si>
    <t>肖常明</t>
  </si>
  <si>
    <t>152326198106057613</t>
  </si>
  <si>
    <t>勿力吉达仁</t>
  </si>
  <si>
    <t>15236196710077611</t>
  </si>
  <si>
    <t>谢宝泉</t>
  </si>
  <si>
    <t>152326195702117636</t>
  </si>
  <si>
    <t>张立臣</t>
  </si>
  <si>
    <t>152326197706177614</t>
  </si>
  <si>
    <t>白音孟克</t>
  </si>
  <si>
    <t>152326196501217614</t>
  </si>
  <si>
    <t>宋曹布道</t>
  </si>
  <si>
    <t>152326197411147645</t>
  </si>
  <si>
    <t>刘海青</t>
  </si>
  <si>
    <t>152326197903207632</t>
  </si>
  <si>
    <t>薛福山</t>
  </si>
  <si>
    <t>15232619860218761X</t>
  </si>
  <si>
    <t>刘田仓</t>
  </si>
  <si>
    <t>152326196809217637</t>
  </si>
  <si>
    <t>梁秀兰</t>
  </si>
  <si>
    <t>152326197710177625</t>
  </si>
  <si>
    <t>王子学</t>
  </si>
  <si>
    <t>152326197912267637</t>
  </si>
  <si>
    <t>薜敖其尔</t>
  </si>
  <si>
    <t>152326197210217619</t>
  </si>
  <si>
    <t>刘白军</t>
  </si>
  <si>
    <t>152326197501307614</t>
  </si>
  <si>
    <t>薜德力根</t>
  </si>
  <si>
    <t>152326198807187613</t>
  </si>
  <si>
    <t>王特木乐</t>
  </si>
  <si>
    <t>152326196312277634</t>
  </si>
  <si>
    <t>马宝泉</t>
  </si>
  <si>
    <t>152326198911177618</t>
  </si>
  <si>
    <t>王玉</t>
  </si>
  <si>
    <t>152326195402217614</t>
  </si>
  <si>
    <t>王子文</t>
  </si>
  <si>
    <t>152326197806047614</t>
  </si>
  <si>
    <t>吴顺</t>
  </si>
  <si>
    <t>152326195811117614</t>
  </si>
  <si>
    <t>薛财音勿力吉</t>
  </si>
  <si>
    <t>152326196804227617</t>
  </si>
  <si>
    <t>刘达古拉</t>
  </si>
  <si>
    <t>152326196111247623</t>
  </si>
  <si>
    <t>李曙光</t>
  </si>
  <si>
    <t>152326198108017615</t>
  </si>
  <si>
    <t>刘七十三</t>
  </si>
  <si>
    <t>152326197704067630</t>
  </si>
  <si>
    <t>吴白乙拉</t>
  </si>
  <si>
    <t>152326198010197611</t>
  </si>
  <si>
    <t>刘白音</t>
  </si>
  <si>
    <t>152326197810107632</t>
  </si>
  <si>
    <t>白玉山</t>
  </si>
  <si>
    <t>152326198509267615</t>
  </si>
  <si>
    <t>高金宝</t>
  </si>
  <si>
    <t>152326196911297610</t>
  </si>
  <si>
    <t>金东</t>
  </si>
  <si>
    <t>152326195711067613</t>
  </si>
  <si>
    <t>薛宝玉</t>
  </si>
  <si>
    <t>152326196803017618</t>
  </si>
  <si>
    <t>吴贵</t>
  </si>
  <si>
    <t>152326197102027631</t>
  </si>
  <si>
    <t>嘎查村名：乌龙台</t>
  </si>
  <si>
    <t>许云良</t>
  </si>
  <si>
    <t>152326196709293819</t>
  </si>
  <si>
    <t>嘎查村名：新星</t>
  </si>
  <si>
    <t>崔振山</t>
  </si>
  <si>
    <t>152326196702207615</t>
  </si>
  <si>
    <t>赵海军</t>
  </si>
  <si>
    <t>152326197512177616</t>
  </si>
  <si>
    <t>卜范有</t>
  </si>
  <si>
    <t>152326196602137613</t>
  </si>
  <si>
    <t>邓小海</t>
  </si>
  <si>
    <t>152326197105207638</t>
  </si>
  <si>
    <t>王海雲</t>
  </si>
  <si>
    <t>152326197909257622</t>
  </si>
  <si>
    <t>刘翠华</t>
  </si>
  <si>
    <t>152326195501127622</t>
  </si>
  <si>
    <t>邓小江</t>
  </si>
  <si>
    <t>15232619790424761x</t>
  </si>
  <si>
    <t>吴艳彬</t>
  </si>
  <si>
    <t>152326197709257636</t>
  </si>
  <si>
    <t>程永华</t>
  </si>
  <si>
    <t>152326197809097633</t>
  </si>
  <si>
    <t>赵明</t>
  </si>
  <si>
    <t>152326196809227616</t>
  </si>
  <si>
    <t>吴振全</t>
  </si>
  <si>
    <t>152326196006037616</t>
  </si>
  <si>
    <t>卜祥忠</t>
  </si>
  <si>
    <t>15232619900929761X</t>
  </si>
  <si>
    <t>高建飞</t>
  </si>
  <si>
    <t>15232619891126763X</t>
  </si>
  <si>
    <t>马宝强</t>
  </si>
  <si>
    <t>152326197408167610</t>
  </si>
  <si>
    <t>程永军</t>
  </si>
  <si>
    <t>152326197209267619</t>
  </si>
  <si>
    <t>高建星</t>
  </si>
  <si>
    <t>152326198606247616</t>
  </si>
  <si>
    <t>刘汉成</t>
  </si>
  <si>
    <t>152326197709187658</t>
  </si>
  <si>
    <t>刘巴特</t>
  </si>
  <si>
    <t>152326198011047631</t>
  </si>
  <si>
    <t>高忠</t>
  </si>
  <si>
    <t>152326196410217619</t>
  </si>
  <si>
    <t>崔振褔</t>
  </si>
  <si>
    <t>152326197104057631</t>
  </si>
  <si>
    <t>佟石头</t>
  </si>
  <si>
    <t>152326198106067619</t>
  </si>
  <si>
    <t>于岩发</t>
  </si>
  <si>
    <t>152326197508207616</t>
  </si>
  <si>
    <t>宁晓龙</t>
  </si>
  <si>
    <t>152326199010107617</t>
  </si>
  <si>
    <t>好日老</t>
  </si>
  <si>
    <t>152326195203207616</t>
  </si>
  <si>
    <t>季青林</t>
  </si>
  <si>
    <t>15232619910422761X</t>
  </si>
  <si>
    <t>计德苹</t>
  </si>
  <si>
    <t>15232619820320761X</t>
  </si>
  <si>
    <t>王阿斯冷</t>
  </si>
  <si>
    <t>152326195804257619</t>
  </si>
  <si>
    <t>崔路平</t>
  </si>
  <si>
    <t>152326199009067611</t>
  </si>
  <si>
    <t>特格舍</t>
  </si>
  <si>
    <t>152326196910197618</t>
  </si>
  <si>
    <t>龚双褔</t>
  </si>
  <si>
    <t>152326197205187611</t>
  </si>
  <si>
    <t>计明河</t>
  </si>
  <si>
    <t>152326195408037614</t>
  </si>
  <si>
    <t>宁志慧</t>
  </si>
  <si>
    <t>152326196702177612</t>
  </si>
  <si>
    <t>崔燕来</t>
  </si>
  <si>
    <t>152326198108297629</t>
  </si>
  <si>
    <t>龚海虎</t>
  </si>
  <si>
    <t>152326196611067610</t>
  </si>
  <si>
    <t>15232619630519761X</t>
  </si>
  <si>
    <t>152326195701087610</t>
  </si>
  <si>
    <t>计德文</t>
  </si>
  <si>
    <t>152326197609207615</t>
  </si>
  <si>
    <t>亮亮</t>
  </si>
  <si>
    <t>152326198701027611</t>
  </si>
  <si>
    <t>王玉峰</t>
  </si>
  <si>
    <t>152326197009057617</t>
  </si>
  <si>
    <t>李孟和</t>
  </si>
  <si>
    <t>152326197109187611</t>
  </si>
  <si>
    <t>包那顺</t>
  </si>
  <si>
    <t>152326197103207618</t>
  </si>
  <si>
    <t>吴艳强</t>
  </si>
  <si>
    <t>152326198203067610</t>
  </si>
  <si>
    <t>图门扎力根</t>
  </si>
  <si>
    <t>152326197610157619</t>
  </si>
  <si>
    <t>姜国志</t>
  </si>
  <si>
    <t>152326197508137611</t>
  </si>
  <si>
    <t>嘎查村名：窑努呼</t>
  </si>
  <si>
    <t>敖哈达</t>
  </si>
  <si>
    <t>152326195112293838</t>
  </si>
  <si>
    <t>李铁坤</t>
  </si>
  <si>
    <t>152326197711173810</t>
  </si>
  <si>
    <t>敖景春</t>
  </si>
  <si>
    <t>152326196806213817</t>
  </si>
  <si>
    <t>张景玉</t>
  </si>
  <si>
    <t>152326195503073816</t>
  </si>
  <si>
    <t>龚海林</t>
  </si>
  <si>
    <t>152326199012293820</t>
  </si>
  <si>
    <t>吴晓东</t>
  </si>
  <si>
    <t>152326197811123810</t>
  </si>
  <si>
    <t>152326197810183838</t>
  </si>
  <si>
    <t>韩永刚</t>
  </si>
  <si>
    <t>152326197410153816</t>
  </si>
  <si>
    <t>敖银宝</t>
  </si>
  <si>
    <t>152326197311193812</t>
  </si>
  <si>
    <t>张友军</t>
  </si>
  <si>
    <t>152326197808143810</t>
  </si>
  <si>
    <t>敖国成</t>
  </si>
  <si>
    <t>152326198701063831</t>
  </si>
  <si>
    <t>张世民</t>
  </si>
  <si>
    <t>152326196708063827</t>
  </si>
  <si>
    <t>刘亚丽</t>
  </si>
  <si>
    <t>152326198710213811</t>
  </si>
  <si>
    <t>嘎查村名：伊和达沁</t>
  </si>
  <si>
    <t>侯琴</t>
  </si>
  <si>
    <t>152326197203073813</t>
  </si>
  <si>
    <t>1505250113010069</t>
  </si>
  <si>
    <t>敖阿力旦巴根</t>
  </si>
  <si>
    <t>152326196210203810</t>
  </si>
  <si>
    <t>152326198912163816</t>
  </si>
  <si>
    <t>吴巴图孟和</t>
  </si>
  <si>
    <t>152326197906213819</t>
  </si>
  <si>
    <t>吴常树</t>
  </si>
  <si>
    <t>152326197007133815</t>
  </si>
  <si>
    <t>梁青龙</t>
  </si>
  <si>
    <t>152326199101153811</t>
  </si>
  <si>
    <t>白乌力他</t>
  </si>
  <si>
    <t>152326198209183815</t>
  </si>
  <si>
    <t>吴哈斯巴根</t>
  </si>
  <si>
    <t>152326197112263830</t>
  </si>
  <si>
    <t>宝铁柱</t>
  </si>
  <si>
    <t>152326196602273834</t>
  </si>
  <si>
    <t>鲁吉日木图</t>
  </si>
  <si>
    <t>15232619860120385x</t>
  </si>
  <si>
    <t>鲁真泉</t>
  </si>
  <si>
    <t>152326198401283816</t>
  </si>
  <si>
    <t>王建华</t>
  </si>
  <si>
    <t>152326198108163815</t>
  </si>
  <si>
    <t>梁巴图吉力根</t>
  </si>
  <si>
    <t>152326196802203814</t>
  </si>
  <si>
    <t>韩巴斯尔</t>
  </si>
  <si>
    <r>
      <rPr>
        <sz val="12"/>
        <rFont val="宋体"/>
        <charset val="134"/>
        <scheme val="major"/>
      </rPr>
      <t>1</t>
    </r>
    <r>
      <rPr>
        <sz val="12"/>
        <color rgb="FF000000"/>
        <rFont val="宋体"/>
        <charset val="134"/>
        <scheme val="major"/>
      </rPr>
      <t>52326197001173816</t>
    </r>
  </si>
  <si>
    <t>高福山</t>
  </si>
  <si>
    <t>152326196212023813</t>
  </si>
  <si>
    <t>敖希林巴塔</t>
  </si>
  <si>
    <t>152326197112113816</t>
  </si>
  <si>
    <t>赵必力根代来</t>
  </si>
  <si>
    <t>15232619781217381X</t>
  </si>
  <si>
    <t>朝乐门</t>
  </si>
  <si>
    <t>152326198903123812</t>
  </si>
  <si>
    <t>赵玉成</t>
  </si>
  <si>
    <t>152326197210203815</t>
  </si>
  <si>
    <t>吴青吉力莫</t>
  </si>
  <si>
    <t>152326198605083816</t>
  </si>
  <si>
    <t>陈斯琴必力格</t>
  </si>
  <si>
    <t>152326198611283814</t>
  </si>
  <si>
    <t>赵达拉干</t>
  </si>
  <si>
    <t>152326197707073817</t>
  </si>
  <si>
    <t>赵玉峰</t>
  </si>
  <si>
    <t>152326197510203833</t>
  </si>
  <si>
    <t>席朝鲁门</t>
  </si>
  <si>
    <t>150525198012287613</t>
  </si>
  <si>
    <t>李却吉扎拉散</t>
  </si>
  <si>
    <t>15232619870423832</t>
  </si>
  <si>
    <t>宝青福</t>
  </si>
  <si>
    <t>15232619740124381X</t>
  </si>
  <si>
    <t>勿力吉图</t>
  </si>
  <si>
    <t>152326198604123812</t>
  </si>
  <si>
    <t>李宝力道</t>
  </si>
  <si>
    <t>152326195404243816</t>
  </si>
  <si>
    <t>梁金荣</t>
  </si>
  <si>
    <t>152326197004223823</t>
  </si>
  <si>
    <t>宝青龙</t>
  </si>
  <si>
    <t>152326198401293811</t>
  </si>
  <si>
    <t>宝铁龙</t>
  </si>
  <si>
    <t>152326197305157612</t>
  </si>
  <si>
    <t>李金海</t>
  </si>
  <si>
    <t>152326195330629381x</t>
  </si>
  <si>
    <t>陈青</t>
  </si>
  <si>
    <t>152326198104053811</t>
  </si>
  <si>
    <t>梁布和格什格</t>
  </si>
  <si>
    <t>152326196308233815</t>
  </si>
  <si>
    <t>吴利明</t>
  </si>
  <si>
    <t>152326197605053815</t>
  </si>
  <si>
    <t>152326197109213816</t>
  </si>
  <si>
    <t>梁岗嘎木林</t>
  </si>
  <si>
    <t>152326198010233811</t>
  </si>
  <si>
    <t>梁海英</t>
  </si>
  <si>
    <t>152326197612023817</t>
  </si>
  <si>
    <t>刘俊</t>
  </si>
  <si>
    <t>152326196412013839</t>
  </si>
  <si>
    <t>何常福</t>
  </si>
  <si>
    <t>15232619701029381X</t>
  </si>
  <si>
    <t>152326197110253815</t>
  </si>
  <si>
    <t>扎力嘎</t>
  </si>
  <si>
    <t>152326196309063811</t>
  </si>
  <si>
    <t>梁格什格文都苏</t>
  </si>
  <si>
    <t>152326196206173831</t>
  </si>
  <si>
    <t>梁铁桩</t>
  </si>
  <si>
    <t>152326196810063815</t>
  </si>
  <si>
    <t>宝柱</t>
  </si>
  <si>
    <r>
      <rPr>
        <sz val="12"/>
        <rFont val="宋体"/>
        <charset val="134"/>
        <scheme val="major"/>
      </rPr>
      <t>1</t>
    </r>
    <r>
      <rPr>
        <sz val="12"/>
        <color rgb="FF000000"/>
        <rFont val="宋体"/>
        <charset val="134"/>
        <scheme val="major"/>
      </rPr>
      <t>52326196810023813</t>
    </r>
  </si>
  <si>
    <t>王财音特古苏</t>
  </si>
  <si>
    <t>152326195212083811</t>
  </si>
  <si>
    <t>韩巴力吉</t>
  </si>
  <si>
    <t>152326195212293819</t>
  </si>
  <si>
    <t>鲁春风</t>
  </si>
  <si>
    <t>152326198704143810</t>
  </si>
  <si>
    <t>鲁玉成</t>
  </si>
  <si>
    <t>152326197402113814</t>
  </si>
  <si>
    <t>152326198503133819</t>
  </si>
  <si>
    <t>152326197903263810</t>
  </si>
  <si>
    <t>何宁布</t>
  </si>
  <si>
    <t>152326195503133815</t>
  </si>
  <si>
    <t>梁财音玉如图</t>
  </si>
  <si>
    <t>152326198705293810</t>
  </si>
  <si>
    <t>刘育</t>
  </si>
  <si>
    <t>152326195610263834</t>
  </si>
  <si>
    <t>白布日古德</t>
  </si>
  <si>
    <t>152326198806283830</t>
  </si>
  <si>
    <t>刘额尔特木图</t>
  </si>
  <si>
    <t>152326197511093816</t>
  </si>
  <si>
    <t>吉米艳</t>
  </si>
  <si>
    <t>152326198812113811</t>
  </si>
  <si>
    <t>152326196108183817</t>
  </si>
  <si>
    <t>刘志学</t>
  </si>
  <si>
    <t>152326198210023819</t>
  </si>
  <si>
    <t>邰巴力吉尼玛</t>
  </si>
  <si>
    <t>152326195902093814</t>
  </si>
  <si>
    <t>李查干巴拉</t>
  </si>
  <si>
    <t>152326195807083810</t>
  </si>
  <si>
    <t>白新安</t>
  </si>
  <si>
    <t>152326198911023811</t>
  </si>
  <si>
    <t>邰拉西尼玛</t>
  </si>
  <si>
    <t>152326196202263813</t>
  </si>
  <si>
    <t>梁布和套格套</t>
  </si>
  <si>
    <t>152326196504303817</t>
  </si>
  <si>
    <t>敖道特仓</t>
  </si>
  <si>
    <t>152326195708203813</t>
  </si>
  <si>
    <t>刘志民</t>
  </si>
  <si>
    <t>152326197812013816</t>
  </si>
  <si>
    <t>邰布和哈达</t>
  </si>
  <si>
    <t>152326196401303814</t>
  </si>
  <si>
    <t>梁敖其尔</t>
  </si>
  <si>
    <t>15232619830226381x</t>
  </si>
  <si>
    <t>邰萨仁满都呼</t>
  </si>
  <si>
    <t>152326198405213815</t>
  </si>
  <si>
    <t>15232619690809381X</t>
  </si>
  <si>
    <t>马宪荣</t>
  </si>
  <si>
    <t>152326196812213813</t>
  </si>
  <si>
    <t>白章布拉</t>
  </si>
  <si>
    <t>152326196112103816</t>
  </si>
  <si>
    <t>刘志军</t>
  </si>
  <si>
    <t>152326196910063812</t>
  </si>
  <si>
    <t>马宪瑞</t>
  </si>
  <si>
    <t>152326195409143814</t>
  </si>
  <si>
    <t>李初一</t>
  </si>
  <si>
    <t>152326197701013813</t>
  </si>
  <si>
    <t>刘海</t>
  </si>
  <si>
    <t>152326196105283812</t>
  </si>
  <si>
    <t>白那木彦</t>
  </si>
  <si>
    <t>15232619830912381x</t>
  </si>
  <si>
    <t>马占良</t>
  </si>
  <si>
    <t>15232619780828383X</t>
  </si>
  <si>
    <t>梁图古苏</t>
  </si>
  <si>
    <t>152326198410083832</t>
  </si>
  <si>
    <t>白田仓</t>
  </si>
  <si>
    <t>152326198101253818</t>
  </si>
  <si>
    <t>敖斯琴高娃</t>
  </si>
  <si>
    <t>152326198709053822</t>
  </si>
  <si>
    <t>152326196612023836</t>
  </si>
  <si>
    <t>高福俊</t>
  </si>
  <si>
    <t>152326196409073814</t>
  </si>
  <si>
    <t>刘坤</t>
  </si>
  <si>
    <t>152326195205123811</t>
  </si>
  <si>
    <t>白白音朝古拉</t>
  </si>
  <si>
    <t>152326196009053814</t>
  </si>
  <si>
    <t>白那顺乌日塔</t>
  </si>
  <si>
    <t>152326196505283811</t>
  </si>
  <si>
    <t>马宪龙</t>
  </si>
  <si>
    <t>152326196503293813</t>
  </si>
  <si>
    <t>侯额敦巴塔</t>
  </si>
  <si>
    <t>152326196709253817</t>
  </si>
  <si>
    <t>刘志国</t>
  </si>
  <si>
    <t>152326197011243814</t>
  </si>
  <si>
    <t>刘志新</t>
  </si>
  <si>
    <t>15232619810102381x</t>
  </si>
  <si>
    <t>敖图木巴特</t>
  </si>
  <si>
    <t>15232619610207381X</t>
  </si>
  <si>
    <t>白巴力吉</t>
  </si>
  <si>
    <t>152632194804033813</t>
  </si>
  <si>
    <t>梁海宝</t>
  </si>
  <si>
    <t>152326197905263814</t>
  </si>
  <si>
    <t>梁海龙</t>
  </si>
  <si>
    <t>152326197207193812</t>
  </si>
  <si>
    <t>梁达木林加布</t>
  </si>
  <si>
    <t>152326197012283818</t>
  </si>
  <si>
    <t>152326196011213813</t>
  </si>
  <si>
    <t>敖财音巴塔</t>
  </si>
  <si>
    <t>15232619680811381X</t>
  </si>
  <si>
    <t>席全喜</t>
  </si>
  <si>
    <t>152326194512063818</t>
  </si>
  <si>
    <t>宝查干必力格</t>
  </si>
  <si>
    <t>152326195703253811</t>
  </si>
  <si>
    <t>梁白音那木拉</t>
  </si>
  <si>
    <t>152326197507103815</t>
  </si>
  <si>
    <t>鲁玉明</t>
  </si>
  <si>
    <t>152326197803273835</t>
  </si>
  <si>
    <t>敖乌仁珠日嘎</t>
  </si>
  <si>
    <t>152326195506303824</t>
  </si>
  <si>
    <t>白吉木彦</t>
  </si>
  <si>
    <t>152326198301213837</t>
  </si>
  <si>
    <t>百顺</t>
  </si>
  <si>
    <t>152326196606113811</t>
  </si>
  <si>
    <t>刘志青</t>
  </si>
  <si>
    <t>152326197810013812</t>
  </si>
  <si>
    <t>敖格日图</t>
  </si>
  <si>
    <t>152326196609043812</t>
  </si>
  <si>
    <t>哈斯巴根</t>
  </si>
  <si>
    <t>152326196808283819</t>
  </si>
  <si>
    <t>梁福全</t>
  </si>
  <si>
    <t>152326197701023851</t>
  </si>
  <si>
    <t>李额尔敦其其格</t>
  </si>
  <si>
    <t>152326197804093828</t>
  </si>
  <si>
    <t>152326196807117616</t>
  </si>
  <si>
    <t>梁双福</t>
  </si>
  <si>
    <t>152326198206283810</t>
  </si>
  <si>
    <t>赵宁布</t>
  </si>
  <si>
    <t>152326195512153818</t>
  </si>
  <si>
    <t>王建国</t>
  </si>
  <si>
    <t>152326197306263812</t>
  </si>
  <si>
    <t>嘎查村名：永兴</t>
  </si>
  <si>
    <t>吴珊瑚</t>
  </si>
  <si>
    <t>152326198102163814</t>
  </si>
  <si>
    <t>1505250116010122</t>
  </si>
  <si>
    <t>何宝</t>
  </si>
  <si>
    <t>152326195009163816</t>
  </si>
  <si>
    <t>1505250116010129</t>
  </si>
  <si>
    <t>甘常海</t>
  </si>
  <si>
    <t>152326195804073836</t>
  </si>
  <si>
    <t>陈云</t>
  </si>
  <si>
    <t>152326195508293818</t>
  </si>
  <si>
    <t>宝太山</t>
  </si>
  <si>
    <t>152326196710303818</t>
  </si>
  <si>
    <t>梁朝伦巴根</t>
  </si>
  <si>
    <t>152326195107133813</t>
  </si>
  <si>
    <t>包额尔敦巴拉</t>
  </si>
  <si>
    <t>152326197410147897</t>
  </si>
  <si>
    <t>龚七十三</t>
  </si>
  <si>
    <t>152326197302143813</t>
  </si>
  <si>
    <t>刘忠</t>
  </si>
  <si>
    <t>152326195007193819</t>
  </si>
  <si>
    <t>刘庆林</t>
  </si>
  <si>
    <t>152326195801073814</t>
  </si>
  <si>
    <t>陈国军</t>
  </si>
  <si>
    <t>152326196310253815</t>
  </si>
  <si>
    <t>陈民</t>
  </si>
  <si>
    <t>152326194906283813</t>
  </si>
  <si>
    <t>刘白音拉</t>
  </si>
  <si>
    <t>152326197504063811</t>
  </si>
  <si>
    <t>何玉山</t>
  </si>
  <si>
    <t>15232619620325381X</t>
  </si>
  <si>
    <t>陈有</t>
  </si>
  <si>
    <t>152326197009103812</t>
  </si>
  <si>
    <t>韩柱</t>
  </si>
  <si>
    <t>152326196603113816</t>
  </si>
  <si>
    <t>152326197711043813</t>
  </si>
  <si>
    <t>刘庆福</t>
  </si>
  <si>
    <t>152326198002173812</t>
  </si>
  <si>
    <t>152326196809163819</t>
  </si>
  <si>
    <t>152326197312153812</t>
  </si>
  <si>
    <t>韩贺龙</t>
  </si>
  <si>
    <t>152326197911113812</t>
  </si>
  <si>
    <t>赵桑布拉</t>
  </si>
  <si>
    <t>152326195208163819</t>
  </si>
  <si>
    <t>梁班斯日其</t>
  </si>
  <si>
    <t>152326195611203817</t>
  </si>
  <si>
    <t>韩巴力吉尼玛</t>
  </si>
  <si>
    <t>152326196210183813</t>
  </si>
  <si>
    <t>甘常明</t>
  </si>
  <si>
    <t>152326196101203811</t>
  </si>
  <si>
    <t>龚海龙</t>
  </si>
  <si>
    <t>152326197506093811</t>
  </si>
  <si>
    <t>鲍哈斯朝鲁</t>
  </si>
  <si>
    <t>152326195406093815</t>
  </si>
  <si>
    <t>嘎查村名：珠日干白兴</t>
  </si>
  <si>
    <t>席孟根白音</t>
  </si>
  <si>
    <t>152326197705077611</t>
  </si>
  <si>
    <t>白乌日他</t>
  </si>
  <si>
    <t>15232619700505761X</t>
  </si>
  <si>
    <t>泰七十三</t>
  </si>
  <si>
    <t>152326197410037612</t>
  </si>
  <si>
    <t>杜石庄子</t>
  </si>
  <si>
    <t>152326198501037612</t>
  </si>
  <si>
    <t>李达木林扎布</t>
  </si>
  <si>
    <t>152326196012057613</t>
  </si>
  <si>
    <t>152326197907087615</t>
  </si>
  <si>
    <t>双宝</t>
  </si>
  <si>
    <t>152326198309157614</t>
  </si>
  <si>
    <t>吴敖特根</t>
  </si>
  <si>
    <t>152326196812277614</t>
  </si>
  <si>
    <t>宝权</t>
  </si>
  <si>
    <t>152326197109107618</t>
  </si>
  <si>
    <t>那仁其木格</t>
  </si>
  <si>
    <t>152336196904157628</t>
  </si>
  <si>
    <t>杜阿力根扎</t>
  </si>
  <si>
    <t>15232619651213761X</t>
  </si>
  <si>
    <t>宝额尔敦阿古拉</t>
  </si>
  <si>
    <t>152326197609107630</t>
  </si>
  <si>
    <t>宝布合朝老</t>
  </si>
  <si>
    <t>152326196803187617</t>
  </si>
  <si>
    <t>席巴根那</t>
  </si>
  <si>
    <t>152326196911197636</t>
  </si>
  <si>
    <t xml:space="preserve">席明干白音 </t>
  </si>
  <si>
    <t>152326197304147615</t>
  </si>
  <si>
    <t>马尊布日阿古拉</t>
  </si>
  <si>
    <t>152326198405027617</t>
  </si>
  <si>
    <t>谢双喜</t>
  </si>
  <si>
    <t>152326197211147632</t>
  </si>
  <si>
    <t>白忠乃</t>
  </si>
  <si>
    <t>152326196510057616</t>
  </si>
  <si>
    <t>刘毕席日乐图</t>
  </si>
  <si>
    <t>152326196909307613</t>
  </si>
  <si>
    <t>李金宝</t>
  </si>
  <si>
    <t>152326196106127619</t>
  </si>
  <si>
    <t>152326198206017619</t>
  </si>
  <si>
    <t>席德格喜</t>
  </si>
  <si>
    <t>152326195912017612</t>
  </si>
  <si>
    <t>泰图门勿力吉</t>
  </si>
  <si>
    <t>152326195508047617</t>
  </si>
  <si>
    <t>白音宝力高</t>
  </si>
  <si>
    <t>152326197309287617</t>
  </si>
  <si>
    <t>宝海宝</t>
  </si>
  <si>
    <t>15232619791005761X</t>
  </si>
  <si>
    <t>152326195906017616</t>
  </si>
  <si>
    <t>宝布合巴特尔</t>
  </si>
  <si>
    <t>152326196201017610</t>
  </si>
  <si>
    <t>宝哈达朝鲁</t>
  </si>
  <si>
    <t>15232619661227761X</t>
  </si>
  <si>
    <t>马孟根乌力吉</t>
  </si>
  <si>
    <t>152326196402277611</t>
  </si>
  <si>
    <t>15232619760401761X</t>
  </si>
  <si>
    <t>韩斯其格</t>
  </si>
  <si>
    <t>15232619630416762X</t>
  </si>
  <si>
    <t>敖团木勒</t>
  </si>
  <si>
    <t>152326197207287624</t>
  </si>
  <si>
    <t>宝锁柱</t>
  </si>
  <si>
    <t>152326196811027613</t>
  </si>
  <si>
    <t>高都振</t>
  </si>
  <si>
    <t>152326195112187613</t>
  </si>
  <si>
    <t>宝孟根代来</t>
  </si>
  <si>
    <t>152326197701277616</t>
  </si>
  <si>
    <t>宝布和特木乐</t>
  </si>
  <si>
    <t>152326197001057612</t>
  </si>
  <si>
    <t>候广州</t>
  </si>
  <si>
    <t>15232619700214761X</t>
  </si>
  <si>
    <t>宝巴根</t>
  </si>
  <si>
    <t>152326197712107612</t>
  </si>
  <si>
    <t>宝巴根那</t>
  </si>
  <si>
    <t>152326197609107657</t>
  </si>
  <si>
    <t>席财吉拉呼</t>
  </si>
  <si>
    <t>15232619810827761X</t>
  </si>
  <si>
    <t>152326196209057617</t>
  </si>
  <si>
    <t>代巴特尔</t>
  </si>
  <si>
    <t>152326197801297630</t>
  </si>
  <si>
    <t>宝巴达拉胡</t>
  </si>
  <si>
    <t>15232619840225761X</t>
  </si>
  <si>
    <t>杜朝伦巴嘎那</t>
  </si>
  <si>
    <t>152326197508267619</t>
  </si>
  <si>
    <t>李巴特尔</t>
  </si>
  <si>
    <t>152326197102087634</t>
  </si>
  <si>
    <t>15232619760129761X</t>
  </si>
  <si>
    <t>李双福</t>
  </si>
  <si>
    <t>152326198107137615</t>
  </si>
  <si>
    <t>刘全宝</t>
  </si>
  <si>
    <t>152326197806187617</t>
  </si>
  <si>
    <t>呼斯额尔敦</t>
  </si>
  <si>
    <t>152326196606067616</t>
  </si>
  <si>
    <t>吴财音白音</t>
  </si>
  <si>
    <t>152326195908067617</t>
  </si>
  <si>
    <t>白哈斯朝鲁</t>
  </si>
  <si>
    <t>152326197411117630</t>
  </si>
  <si>
    <t>何格马</t>
  </si>
  <si>
    <t>152326197312057628</t>
  </si>
  <si>
    <t>李那顺布和</t>
  </si>
  <si>
    <t>152326196401257619</t>
  </si>
  <si>
    <t>泰振山</t>
  </si>
  <si>
    <t>152326195309037619</t>
  </si>
  <si>
    <t>马额尔敦阿古拉</t>
  </si>
  <si>
    <t>152326198107237616</t>
  </si>
  <si>
    <t>152326195501137628</t>
  </si>
  <si>
    <t>宝德</t>
  </si>
  <si>
    <t>152326196003237612</t>
  </si>
  <si>
    <t>李阿力旦巴嘎那</t>
  </si>
  <si>
    <t>15232619711108761X</t>
  </si>
  <si>
    <t>李图门扎力根</t>
  </si>
  <si>
    <t>152326196901187610</t>
  </si>
  <si>
    <t>吴哈斯朝鲁</t>
  </si>
  <si>
    <t>15232619710826761X</t>
  </si>
  <si>
    <t>额尔敦毕力格</t>
  </si>
  <si>
    <t>152326196910177633</t>
  </si>
  <si>
    <t>宝庄子</t>
  </si>
  <si>
    <t>152326197310237611</t>
  </si>
  <si>
    <t>恩和</t>
  </si>
  <si>
    <t>152326196406027636</t>
  </si>
  <si>
    <t>宝铁牛</t>
  </si>
  <si>
    <t>15232619600624763X</t>
  </si>
  <si>
    <t>白业喜</t>
  </si>
  <si>
    <t>152326196304147637</t>
  </si>
  <si>
    <t>宝舍等</t>
  </si>
  <si>
    <t>152326196410267616</t>
  </si>
  <si>
    <t>泰德力根</t>
  </si>
  <si>
    <t>152326197208287618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</si>
</sst>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176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0_ "/>
    <numFmt numFmtId="179" formatCode="0.000_ "/>
    <numFmt numFmtId="180" formatCode="0_);[Red]\(0\)"/>
    <numFmt numFmtId="181" formatCode="0_ "/>
    <numFmt numFmtId="182" formatCode="0.000_);[Red]\(0.000\)"/>
    <numFmt numFmtId="183" formatCode="0.00_);[Red]\(0.00\)"/>
  </numFmts>
  <fonts count="5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0.5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.5"/>
      <name val="宋体"/>
      <charset val="134"/>
    </font>
    <font>
      <sz val="10"/>
      <name val="Arial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b/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Arial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inor"/>
    </font>
    <font>
      <sz val="10"/>
      <color indexed="8"/>
      <name val="Arial"/>
      <charset val="134"/>
    </font>
    <font>
      <b/>
      <sz val="9"/>
      <color indexed="8"/>
      <name val="仿宋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0"/>
      <color rgb="FFFF0000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18" borderId="12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3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54" fillId="0" borderId="13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5" fillId="13" borderId="11" applyNumberFormat="0" applyAlignment="0" applyProtection="0">
      <alignment vertical="center"/>
    </xf>
    <xf numFmtId="0" fontId="48" fillId="13" borderId="10" applyNumberFormat="0" applyAlignment="0" applyProtection="0">
      <alignment vertical="center"/>
    </xf>
    <xf numFmtId="0" fontId="56" fillId="26" borderId="16" applyNumberFormat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6" fillId="0" borderId="0"/>
    <xf numFmtId="0" fontId="11" fillId="0" borderId="0" applyProtection="0"/>
    <xf numFmtId="0" fontId="16" fillId="0" borderId="0">
      <alignment vertical="center"/>
    </xf>
  </cellStyleXfs>
  <cellXfs count="2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53" applyNumberFormat="1" applyFont="1" applyBorder="1" applyAlignment="1">
      <alignment horizontal="center" vertical="center" wrapText="1"/>
    </xf>
    <xf numFmtId="178" fontId="4" fillId="0" borderId="1" xfId="53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/>
    </xf>
    <xf numFmtId="0" fontId="9" fillId="0" borderId="0" xfId="53" applyNumberFormat="1" applyFont="1" applyAlignment="1">
      <alignment horizontal="left" vertical="center"/>
    </xf>
    <xf numFmtId="0" fontId="9" fillId="0" borderId="0" xfId="53" applyFont="1">
      <alignment vertical="center"/>
    </xf>
    <xf numFmtId="0" fontId="9" fillId="0" borderId="0" xfId="53" applyNumberFormat="1" applyFont="1" applyAlignment="1">
      <alignment horizontal="left" vertical="center" wrapText="1"/>
    </xf>
    <xf numFmtId="0" fontId="9" fillId="0" borderId="0" xfId="53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8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12" fillId="0" borderId="1" xfId="53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/>
    </xf>
    <xf numFmtId="0" fontId="13" fillId="0" borderId="1" xfId="55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left" vertical="center" wrapText="1"/>
    </xf>
    <xf numFmtId="49" fontId="12" fillId="0" borderId="1" xfId="55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56" applyFont="1" applyFill="1" applyBorder="1" applyAlignment="1">
      <alignment horizontal="center"/>
    </xf>
    <xf numFmtId="0" fontId="12" fillId="0" borderId="0" xfId="56" applyFont="1" applyFill="1" applyBorder="1" applyAlignment="1"/>
    <xf numFmtId="0" fontId="13" fillId="0" borderId="1" xfId="13" applyFont="1" applyFill="1" applyBorder="1" applyAlignment="1">
      <alignment horizontal="center" vertical="center" wrapText="1"/>
    </xf>
    <xf numFmtId="0" fontId="12" fillId="0" borderId="1" xfId="13" applyFont="1" applyFill="1" applyBorder="1" applyAlignment="1">
      <alignment horizontal="left" vertical="center" wrapText="1"/>
    </xf>
    <xf numFmtId="0" fontId="13" fillId="0" borderId="1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3" fillId="0" borderId="1" xfId="20" applyFont="1" applyFill="1" applyBorder="1" applyAlignment="1">
      <alignment horizontal="center" vertical="center" wrapText="1"/>
    </xf>
    <xf numFmtId="0" fontId="12" fillId="0" borderId="1" xfId="20" applyFont="1" applyFill="1" applyBorder="1" applyAlignment="1">
      <alignment horizontal="left" vertical="center" wrapText="1"/>
    </xf>
    <xf numFmtId="0" fontId="13" fillId="0" borderId="1" xfId="22" applyFont="1" applyFill="1" applyBorder="1" applyAlignment="1">
      <alignment horizontal="center" vertical="center" wrapText="1"/>
    </xf>
    <xf numFmtId="0" fontId="12" fillId="0" borderId="1" xfId="22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12" fillId="0" borderId="0" xfId="56" applyFont="1" applyFill="1" applyBorder="1" applyAlignment="1">
      <alignment horizontal="center"/>
    </xf>
    <xf numFmtId="0" fontId="12" fillId="0" borderId="1" xfId="22" applyFont="1" applyFill="1" applyBorder="1" applyAlignment="1">
      <alignment horizontal="center" vertical="center" wrapText="1"/>
    </xf>
    <xf numFmtId="0" fontId="12" fillId="0" borderId="1" xfId="56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/>
    <xf numFmtId="0" fontId="14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180" fontId="12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/>
    </xf>
    <xf numFmtId="0" fontId="18" fillId="4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4" borderId="3" xfId="0" applyNumberFormat="1" applyFont="1" applyFill="1" applyBorder="1" applyAlignment="1" applyProtection="1">
      <alignment horizontal="center" vertical="center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81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1" fillId="2" borderId="2" xfId="53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81" fontId="4" fillId="0" borderId="1" xfId="0" applyNumberFormat="1" applyFont="1" applyFill="1" applyBorder="1" applyAlignment="1" applyProtection="1">
      <alignment horizontal="center"/>
    </xf>
    <xf numFmtId="178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0" fontId="17" fillId="0" borderId="1" xfId="0" applyFont="1" applyFill="1" applyBorder="1" applyAlignment="1">
      <alignment vertical="center"/>
    </xf>
    <xf numFmtId="182" fontId="4" fillId="0" borderId="1" xfId="0" applyNumberFormat="1" applyFont="1" applyFill="1" applyBorder="1" applyAlignment="1" applyProtection="1">
      <alignment horizontal="center"/>
    </xf>
    <xf numFmtId="49" fontId="17" fillId="0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horizontal="center"/>
    </xf>
    <xf numFmtId="0" fontId="8" fillId="0" borderId="1" xfId="53" applyNumberFormat="1" applyFont="1" applyFill="1" applyBorder="1" applyAlignment="1">
      <alignment horizontal="center"/>
    </xf>
    <xf numFmtId="49" fontId="11" fillId="0" borderId="1" xfId="53" applyNumberFormat="1" applyFont="1" applyFill="1" applyBorder="1" applyAlignment="1"/>
    <xf numFmtId="49" fontId="4" fillId="0" borderId="1" xfId="0" applyNumberFormat="1" applyFont="1" applyFill="1" applyBorder="1" applyAlignment="1">
      <alignment vertical="center"/>
    </xf>
    <xf numFmtId="0" fontId="11" fillId="0" borderId="0" xfId="53" applyFont="1" applyFill="1" applyBorder="1" applyAlignment="1"/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vertical="center"/>
    </xf>
    <xf numFmtId="183" fontId="4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9" fontId="4" fillId="0" borderId="1" xfId="53" applyNumberFormat="1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21" fillId="2" borderId="7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27" fillId="2" borderId="2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180" fontId="27" fillId="0" borderId="1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49" fontId="16" fillId="2" borderId="2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9" fontId="16" fillId="2" borderId="4" xfId="0" applyNumberFormat="1" applyFont="1" applyFill="1" applyBorder="1" applyAlignment="1">
      <alignment horizontal="left"/>
    </xf>
    <xf numFmtId="0" fontId="16" fillId="0" borderId="3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left"/>
    </xf>
    <xf numFmtId="49" fontId="19" fillId="2" borderId="2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/>
    </xf>
    <xf numFmtId="49" fontId="21" fillId="2" borderId="3" xfId="0" applyNumberFormat="1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left"/>
    </xf>
    <xf numFmtId="0" fontId="4" fillId="0" borderId="1" xfId="53" applyFont="1" applyFill="1" applyBorder="1" applyAlignment="1"/>
    <xf numFmtId="0" fontId="28" fillId="0" borderId="1" xfId="55" applyFont="1" applyBorder="1" applyAlignment="1">
      <alignment horizontal="center"/>
    </xf>
    <xf numFmtId="0" fontId="29" fillId="2" borderId="2" xfId="0" applyFont="1" applyFill="1" applyBorder="1" applyAlignment="1">
      <alignment horizontal="left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/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/>
    <xf numFmtId="0" fontId="25" fillId="0" borderId="3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left"/>
    </xf>
    <xf numFmtId="0" fontId="30" fillId="0" borderId="3" xfId="0" applyNumberFormat="1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>
      <alignment horizontal="left"/>
    </xf>
    <xf numFmtId="0" fontId="31" fillId="0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8" fontId="4" fillId="0" borderId="3" xfId="53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 applyProtection="1">
      <alignment horizontal="center" vertical="center"/>
    </xf>
    <xf numFmtId="178" fontId="0" fillId="0" borderId="0" xfId="0" applyNumberFormat="1">
      <alignment vertical="center"/>
    </xf>
    <xf numFmtId="0" fontId="19" fillId="2" borderId="2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49" fontId="0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 applyProtection="1">
      <alignment vertical="center"/>
    </xf>
    <xf numFmtId="49" fontId="0" fillId="0" borderId="1" xfId="0" applyNumberForma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179" fontId="4" fillId="0" borderId="3" xfId="53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>
      <alignment horizontal="left"/>
    </xf>
    <xf numFmtId="49" fontId="18" fillId="4" borderId="1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/>
    </xf>
    <xf numFmtId="0" fontId="11" fillId="0" borderId="8" xfId="0" applyNumberFormat="1" applyFont="1" applyFill="1" applyBorder="1" applyAlignment="1"/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/>
    <xf numFmtId="49" fontId="11" fillId="0" borderId="8" xfId="0" applyNumberFormat="1" applyFont="1" applyFill="1" applyBorder="1" applyAlignment="1"/>
    <xf numFmtId="0" fontId="38" fillId="0" borderId="1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>
      <alignment horizontal="left"/>
    </xf>
    <xf numFmtId="0" fontId="11" fillId="0" borderId="0" xfId="0" applyFont="1" applyAlignment="1"/>
    <xf numFmtId="0" fontId="7" fillId="2" borderId="7" xfId="0" applyFont="1" applyFill="1" applyBorder="1" applyAlignment="1">
      <alignment horizontal="left"/>
    </xf>
    <xf numFmtId="49" fontId="25" fillId="2" borderId="9" xfId="0" applyNumberFormat="1" applyFont="1" applyFill="1" applyBorder="1" applyAlignment="1">
      <alignment horizontal="left"/>
    </xf>
    <xf numFmtId="49" fontId="25" fillId="2" borderId="1" xfId="0" applyNumberFormat="1" applyFont="1" applyFill="1" applyBorder="1" applyAlignment="1">
      <alignment horizontal="left"/>
    </xf>
    <xf numFmtId="0" fontId="4" fillId="0" borderId="0" xfId="0" applyNumberFormat="1" applyFon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center"/>
    </xf>
    <xf numFmtId="179" fontId="4" fillId="0" borderId="0" xfId="53" applyNumberFormat="1" applyFont="1" applyAlignment="1">
      <alignment horizontal="center" vertical="center" wrapText="1"/>
    </xf>
    <xf numFmtId="178" fontId="4" fillId="0" borderId="0" xfId="53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6" fillId="0" borderId="1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8" fontId="1" fillId="4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19" fillId="0" borderId="1" xfId="0" applyNumberFormat="1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7" fillId="0" borderId="1" xfId="0" applyNumberFormat="1" applyFont="1" applyFill="1" applyBorder="1" applyAlignment="1" applyProtection="1" quotePrefix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/>
    </xf>
    <xf numFmtId="49" fontId="34" fillId="0" borderId="1" xfId="0" applyNumberFormat="1" applyFont="1" applyBorder="1" applyAlignment="1" quotePrefix="1">
      <alignment horizontal="center" vertical="center"/>
    </xf>
    <xf numFmtId="0" fontId="8" fillId="0" borderId="1" xfId="0" applyNumberFormat="1" applyFont="1" applyFill="1" applyBorder="1" applyAlignment="1" applyProtection="1" quotePrefix="1">
      <alignment horizontal="center" vertical="center" wrapText="1"/>
    </xf>
    <xf numFmtId="0" fontId="26" fillId="0" borderId="1" xfId="0" applyFont="1" applyBorder="1" quotePrefix="1">
      <alignment vertical="center"/>
    </xf>
    <xf numFmtId="0" fontId="8" fillId="0" borderId="1" xfId="0" applyNumberFormat="1" applyFont="1" applyFill="1" applyBorder="1" applyAlignment="1" applyProtection="1" quotePrefix="1">
      <alignment horizontal="left" vertical="center" wrapText="1"/>
    </xf>
    <xf numFmtId="0" fontId="4" fillId="0" borderId="1" xfId="0" applyNumberFormat="1" applyFont="1" applyFill="1" applyBorder="1" applyAlignment="1" applyProtection="1" quotePrefix="1">
      <alignment horizontal="left" vertical="center" wrapText="1"/>
    </xf>
    <xf numFmtId="0" fontId="11" fillId="0" borderId="1" xfId="0" applyNumberFormat="1" applyFont="1" applyFill="1" applyBorder="1" applyAlignment="1" quotePrefix="1"/>
    <xf numFmtId="0" fontId="6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left" vertical="center" wrapText="1"/>
    </xf>
    <xf numFmtId="0" fontId="10" fillId="0" borderId="1" xfId="0" applyNumberFormat="1" applyFont="1" applyFill="1" applyBorder="1" applyAlignment="1" applyProtection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3" xfId="55"/>
    <cellStyle name="常规 5" xfId="56"/>
    <cellStyle name="常规 7" xfId="57"/>
  </cellStyles>
  <dxfs count="1">
    <dxf>
      <font>
        <b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I3" sqref="I3"/>
    </sheetView>
  </sheetViews>
  <sheetFormatPr defaultColWidth="9" defaultRowHeight="13.5" outlineLevelCol="6"/>
  <cols>
    <col min="1" max="1" width="18.3833333333333" customWidth="1"/>
    <col min="2" max="2" width="17.25" customWidth="1"/>
    <col min="3" max="3" width="13.75" customWidth="1"/>
    <col min="4" max="4" width="14.75" customWidth="1"/>
    <col min="5" max="6" width="22.1083333333333" customWidth="1"/>
    <col min="7" max="7" width="22.8833333333333" customWidth="1"/>
    <col min="8" max="8" width="16.25" customWidth="1"/>
    <col min="9" max="9" width="12.1333333333333" customWidth="1"/>
  </cols>
  <sheetData>
    <row r="1" ht="36" customHeight="1" spans="1:7">
      <c r="A1" s="262" t="s">
        <v>0</v>
      </c>
      <c r="B1" s="262"/>
      <c r="C1" s="262"/>
      <c r="D1" s="262"/>
      <c r="E1" s="262"/>
      <c r="F1" s="262"/>
      <c r="G1" s="262"/>
    </row>
    <row r="2" ht="28.5" customHeight="1" spans="1:7">
      <c r="A2" s="263" t="s">
        <v>1</v>
      </c>
      <c r="B2" s="263" t="s">
        <v>2</v>
      </c>
      <c r="C2" s="263" t="s">
        <v>3</v>
      </c>
      <c r="D2" s="263" t="s">
        <v>4</v>
      </c>
      <c r="E2" s="5" t="s">
        <v>5</v>
      </c>
      <c r="F2" s="5" t="s">
        <v>6</v>
      </c>
      <c r="G2" s="263" t="s">
        <v>7</v>
      </c>
    </row>
    <row r="3" ht="14.25" spans="1:7">
      <c r="A3" s="80">
        <v>1</v>
      </c>
      <c r="B3" s="80" t="s">
        <v>8</v>
      </c>
      <c r="C3" s="88">
        <v>71</v>
      </c>
      <c r="D3" s="80">
        <v>1003</v>
      </c>
      <c r="E3" s="264">
        <f>D3*1.372</f>
        <v>1376.116</v>
      </c>
      <c r="F3" s="265">
        <f>E3*50</f>
        <v>68805.8</v>
      </c>
      <c r="G3" s="263"/>
    </row>
    <row r="4" ht="14.25" spans="1:7">
      <c r="A4" s="80">
        <v>2</v>
      </c>
      <c r="B4" s="80" t="s">
        <v>9</v>
      </c>
      <c r="C4" s="80">
        <v>44</v>
      </c>
      <c r="D4" s="266">
        <v>1086</v>
      </c>
      <c r="E4" s="264">
        <f t="shared" ref="E4:E26" si="0">D4*1.372</f>
        <v>1489.992</v>
      </c>
      <c r="F4" s="265">
        <f t="shared" ref="F4:F26" si="1">E4*50</f>
        <v>74499.6</v>
      </c>
      <c r="G4" s="267"/>
    </row>
    <row r="5" ht="14.25" spans="1:7">
      <c r="A5" s="80">
        <v>3</v>
      </c>
      <c r="B5" s="268" t="s">
        <v>10</v>
      </c>
      <c r="C5" s="269">
        <v>71</v>
      </c>
      <c r="D5" s="266">
        <v>3094</v>
      </c>
      <c r="E5" s="264">
        <f t="shared" si="0"/>
        <v>4244.968</v>
      </c>
      <c r="F5" s="265">
        <f t="shared" si="1"/>
        <v>212248.4</v>
      </c>
      <c r="G5" s="267"/>
    </row>
    <row r="6" ht="14.25" spans="1:7">
      <c r="A6" s="80">
        <v>4</v>
      </c>
      <c r="B6" s="80" t="s">
        <v>11</v>
      </c>
      <c r="C6" s="88">
        <v>64</v>
      </c>
      <c r="D6" s="266">
        <v>3497.5</v>
      </c>
      <c r="E6" s="264">
        <f t="shared" si="0"/>
        <v>4798.57</v>
      </c>
      <c r="F6" s="265">
        <f t="shared" si="1"/>
        <v>239928.5</v>
      </c>
      <c r="G6" s="267"/>
    </row>
    <row r="7" ht="14.25" spans="1:7">
      <c r="A7" s="80">
        <v>5</v>
      </c>
      <c r="B7" s="80" t="s">
        <v>12</v>
      </c>
      <c r="C7" s="88">
        <v>110</v>
      </c>
      <c r="D7" s="266">
        <v>3484.5</v>
      </c>
      <c r="E7" s="264">
        <f t="shared" si="0"/>
        <v>4780.734</v>
      </c>
      <c r="F7" s="265">
        <f t="shared" si="1"/>
        <v>239036.7</v>
      </c>
      <c r="G7" s="267"/>
    </row>
    <row r="8" ht="14.25" spans="1:7">
      <c r="A8" s="80">
        <v>6</v>
      </c>
      <c r="B8" s="80" t="s">
        <v>13</v>
      </c>
      <c r="C8" s="88">
        <v>86</v>
      </c>
      <c r="D8" s="80">
        <v>1771</v>
      </c>
      <c r="E8" s="264">
        <f t="shared" si="0"/>
        <v>2429.812</v>
      </c>
      <c r="F8" s="265">
        <f t="shared" si="1"/>
        <v>121490.6</v>
      </c>
      <c r="G8" s="267"/>
    </row>
    <row r="9" ht="14.25" spans="1:7">
      <c r="A9" s="80">
        <v>7</v>
      </c>
      <c r="B9" s="80" t="s">
        <v>14</v>
      </c>
      <c r="C9" s="88">
        <v>25</v>
      </c>
      <c r="D9" s="80">
        <v>516</v>
      </c>
      <c r="E9" s="264">
        <f t="shared" si="0"/>
        <v>707.952</v>
      </c>
      <c r="F9" s="265">
        <f t="shared" si="1"/>
        <v>35397.6</v>
      </c>
      <c r="G9" s="267"/>
    </row>
    <row r="10" ht="14.25" spans="1:7">
      <c r="A10" s="80">
        <v>8</v>
      </c>
      <c r="B10" s="80" t="s">
        <v>15</v>
      </c>
      <c r="C10" s="88">
        <v>89</v>
      </c>
      <c r="D10" s="80">
        <v>2766</v>
      </c>
      <c r="E10" s="264">
        <f t="shared" si="0"/>
        <v>3794.952</v>
      </c>
      <c r="F10" s="265">
        <f t="shared" si="1"/>
        <v>189747.6</v>
      </c>
      <c r="G10" s="267"/>
    </row>
    <row r="11" ht="14.25" spans="1:7">
      <c r="A11" s="80">
        <v>9</v>
      </c>
      <c r="B11" s="80" t="s">
        <v>16</v>
      </c>
      <c r="C11" s="88">
        <v>95</v>
      </c>
      <c r="D11" s="80">
        <v>4367</v>
      </c>
      <c r="E11" s="264">
        <f t="shared" si="0"/>
        <v>5991.524</v>
      </c>
      <c r="F11" s="265">
        <f t="shared" si="1"/>
        <v>299576.2</v>
      </c>
      <c r="G11" s="267"/>
    </row>
    <row r="12" ht="14.25" spans="1:7">
      <c r="A12" s="80">
        <v>10</v>
      </c>
      <c r="B12" s="80" t="s">
        <v>17</v>
      </c>
      <c r="C12" s="80">
        <v>67</v>
      </c>
      <c r="D12" s="80">
        <v>1254.5</v>
      </c>
      <c r="E12" s="264">
        <f t="shared" si="0"/>
        <v>1721.174</v>
      </c>
      <c r="F12" s="265">
        <f t="shared" si="1"/>
        <v>86058.7</v>
      </c>
      <c r="G12" s="267"/>
    </row>
    <row r="13" ht="14.25" spans="1:7">
      <c r="A13" s="80">
        <v>11</v>
      </c>
      <c r="B13" s="269" t="s">
        <v>18</v>
      </c>
      <c r="C13" s="268">
        <v>60</v>
      </c>
      <c r="D13" s="270">
        <v>1337</v>
      </c>
      <c r="E13" s="264">
        <f t="shared" si="0"/>
        <v>1834.364</v>
      </c>
      <c r="F13" s="265">
        <f t="shared" si="1"/>
        <v>91718.2</v>
      </c>
      <c r="G13" s="267"/>
    </row>
    <row r="14" ht="14.25" spans="1:7">
      <c r="A14" s="80">
        <v>12</v>
      </c>
      <c r="B14" s="80" t="s">
        <v>19</v>
      </c>
      <c r="C14" s="88">
        <v>79</v>
      </c>
      <c r="D14" s="266">
        <v>1418.5</v>
      </c>
      <c r="E14" s="264">
        <f t="shared" si="0"/>
        <v>1946.182</v>
      </c>
      <c r="F14" s="265">
        <f t="shared" si="1"/>
        <v>97309.1</v>
      </c>
      <c r="G14" s="267"/>
    </row>
    <row r="15" ht="14.25" spans="1:7">
      <c r="A15" s="80">
        <v>13</v>
      </c>
      <c r="B15" s="80" t="s">
        <v>20</v>
      </c>
      <c r="C15" s="88">
        <v>79</v>
      </c>
      <c r="D15" s="266">
        <v>2293</v>
      </c>
      <c r="E15" s="264">
        <f t="shared" si="0"/>
        <v>3145.996</v>
      </c>
      <c r="F15" s="265">
        <f t="shared" si="1"/>
        <v>157299.8</v>
      </c>
      <c r="G15" s="267"/>
    </row>
    <row r="16" ht="14.25" spans="1:7">
      <c r="A16" s="80">
        <v>14</v>
      </c>
      <c r="B16" s="80" t="s">
        <v>21</v>
      </c>
      <c r="C16" s="88">
        <v>1</v>
      </c>
      <c r="D16" s="80">
        <v>20</v>
      </c>
      <c r="E16" s="264">
        <f t="shared" si="0"/>
        <v>27.44</v>
      </c>
      <c r="F16" s="265">
        <f t="shared" si="1"/>
        <v>1372</v>
      </c>
      <c r="G16" s="267"/>
    </row>
    <row r="17" ht="14.25" spans="1:7">
      <c r="A17" s="80">
        <v>15</v>
      </c>
      <c r="B17" s="80" t="s">
        <v>22</v>
      </c>
      <c r="C17" s="88">
        <v>13</v>
      </c>
      <c r="D17" s="80">
        <v>370</v>
      </c>
      <c r="E17" s="264">
        <f t="shared" si="0"/>
        <v>507.64</v>
      </c>
      <c r="F17" s="265">
        <f t="shared" si="1"/>
        <v>25382</v>
      </c>
      <c r="G17" s="267"/>
    </row>
    <row r="18" ht="14.25" spans="1:7">
      <c r="A18" s="80">
        <v>16</v>
      </c>
      <c r="B18" s="80" t="s">
        <v>23</v>
      </c>
      <c r="C18" s="88">
        <v>114</v>
      </c>
      <c r="D18" s="80">
        <v>3379</v>
      </c>
      <c r="E18" s="264">
        <f t="shared" si="0"/>
        <v>4635.988</v>
      </c>
      <c r="F18" s="265">
        <f t="shared" si="1"/>
        <v>231799.4</v>
      </c>
      <c r="G18" s="267"/>
    </row>
    <row r="19" ht="14.25" spans="1:7">
      <c r="A19" s="80">
        <v>17</v>
      </c>
      <c r="B19" s="80" t="s">
        <v>24</v>
      </c>
      <c r="C19" s="88">
        <v>27</v>
      </c>
      <c r="D19" s="80">
        <v>438</v>
      </c>
      <c r="E19" s="264">
        <f t="shared" si="0"/>
        <v>600.936</v>
      </c>
      <c r="F19" s="265">
        <f t="shared" si="1"/>
        <v>30046.8</v>
      </c>
      <c r="G19" s="267"/>
    </row>
    <row r="20" ht="14.25" spans="1:7">
      <c r="A20" s="80">
        <v>18</v>
      </c>
      <c r="B20" s="80" t="s">
        <v>25</v>
      </c>
      <c r="C20" s="80">
        <v>56</v>
      </c>
      <c r="D20" s="266">
        <v>2140</v>
      </c>
      <c r="E20" s="264">
        <f t="shared" si="0"/>
        <v>2936.08</v>
      </c>
      <c r="F20" s="265">
        <f t="shared" si="1"/>
        <v>146804</v>
      </c>
      <c r="G20" s="267"/>
    </row>
    <row r="21" ht="14.25" spans="1:7">
      <c r="A21" s="80">
        <v>19</v>
      </c>
      <c r="B21" s="268" t="s">
        <v>26</v>
      </c>
      <c r="C21" s="269">
        <v>45</v>
      </c>
      <c r="D21" s="268">
        <v>1809</v>
      </c>
      <c r="E21" s="264">
        <f t="shared" si="0"/>
        <v>2481.948</v>
      </c>
      <c r="F21" s="265">
        <f t="shared" si="1"/>
        <v>124097.4</v>
      </c>
      <c r="G21" s="267"/>
    </row>
    <row r="22" ht="14.25" spans="1:7">
      <c r="A22" s="80">
        <v>20</v>
      </c>
      <c r="B22" s="80" t="s">
        <v>27</v>
      </c>
      <c r="C22" s="88">
        <v>127</v>
      </c>
      <c r="D22" s="266">
        <v>5633</v>
      </c>
      <c r="E22" s="264">
        <f t="shared" si="0"/>
        <v>7728.476</v>
      </c>
      <c r="F22" s="265">
        <f t="shared" si="1"/>
        <v>386423.8</v>
      </c>
      <c r="G22" s="267"/>
    </row>
    <row r="23" ht="14.25" spans="1:7">
      <c r="A23" s="80">
        <v>21</v>
      </c>
      <c r="B23" s="80" t="s">
        <v>28</v>
      </c>
      <c r="C23" s="88">
        <v>106</v>
      </c>
      <c r="D23" s="80">
        <v>3660</v>
      </c>
      <c r="E23" s="264">
        <f t="shared" si="0"/>
        <v>5021.52</v>
      </c>
      <c r="F23" s="265">
        <f t="shared" si="1"/>
        <v>251076</v>
      </c>
      <c r="G23" s="267"/>
    </row>
    <row r="24" ht="14.25" spans="1:7">
      <c r="A24" s="80">
        <v>22</v>
      </c>
      <c r="B24" s="80" t="s">
        <v>29</v>
      </c>
      <c r="C24" s="88">
        <v>81</v>
      </c>
      <c r="D24" s="80">
        <v>3460</v>
      </c>
      <c r="E24" s="264">
        <f t="shared" si="0"/>
        <v>4747.12</v>
      </c>
      <c r="F24" s="265">
        <f t="shared" si="1"/>
        <v>237356</v>
      </c>
      <c r="G24" s="267"/>
    </row>
    <row r="25" ht="14.25" spans="1:7">
      <c r="A25" s="80">
        <v>23</v>
      </c>
      <c r="B25" s="80" t="s">
        <v>30</v>
      </c>
      <c r="C25" s="88">
        <v>1</v>
      </c>
      <c r="D25" s="80">
        <v>300</v>
      </c>
      <c r="E25" s="264">
        <f t="shared" si="0"/>
        <v>411.6</v>
      </c>
      <c r="F25" s="265">
        <f t="shared" si="1"/>
        <v>20580</v>
      </c>
      <c r="G25" s="267"/>
    </row>
    <row r="26" ht="14.25" spans="1:7">
      <c r="A26" s="16" t="s">
        <v>31</v>
      </c>
      <c r="B26" s="267"/>
      <c r="C26" s="267">
        <f>SUM(C3:C25)</f>
        <v>1511</v>
      </c>
      <c r="D26" s="265">
        <f>SUM(D3:D25)</f>
        <v>49097</v>
      </c>
      <c r="E26" s="264">
        <f t="shared" si="0"/>
        <v>67361.084</v>
      </c>
      <c r="F26" s="265">
        <f t="shared" si="1"/>
        <v>3368054.2</v>
      </c>
      <c r="G26" s="267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workbookViewId="0">
      <selection activeCell="M99" sqref="M99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1047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80">
        <v>2</v>
      </c>
      <c r="B4" s="133" t="s">
        <v>1048</v>
      </c>
      <c r="C4" s="133">
        <v>25</v>
      </c>
      <c r="D4" s="121">
        <f>C4*1.372</f>
        <v>34.3</v>
      </c>
      <c r="E4" s="8">
        <f t="shared" ref="E4:E35" si="0">D4*50</f>
        <v>1715</v>
      </c>
      <c r="F4" s="172" t="s">
        <v>1049</v>
      </c>
      <c r="G4" s="172"/>
      <c r="H4" s="173"/>
      <c r="I4" s="5"/>
    </row>
    <row r="5" ht="14.25" spans="1:9">
      <c r="A5" s="16">
        <v>3</v>
      </c>
      <c r="B5" s="133" t="s">
        <v>1050</v>
      </c>
      <c r="C5" s="133">
        <v>50</v>
      </c>
      <c r="D5" s="121">
        <f t="shared" ref="D5:D36" si="1">C5*1.372</f>
        <v>68.6</v>
      </c>
      <c r="E5" s="8">
        <f t="shared" si="0"/>
        <v>3430</v>
      </c>
      <c r="F5" s="172" t="s">
        <v>1051</v>
      </c>
      <c r="G5" s="174"/>
      <c r="H5" s="173"/>
      <c r="I5" s="5"/>
    </row>
    <row r="6" ht="14.25" spans="1:9">
      <c r="A6" s="80">
        <v>4</v>
      </c>
      <c r="B6" s="133" t="s">
        <v>1052</v>
      </c>
      <c r="C6" s="133">
        <v>60</v>
      </c>
      <c r="D6" s="121">
        <f t="shared" si="1"/>
        <v>82.32</v>
      </c>
      <c r="E6" s="8">
        <f t="shared" si="0"/>
        <v>4116</v>
      </c>
      <c r="F6" s="174" t="s">
        <v>1053</v>
      </c>
      <c r="G6" s="172"/>
      <c r="H6" s="173"/>
      <c r="I6" s="5"/>
    </row>
    <row r="7" ht="14.25" spans="1:9">
      <c r="A7" s="16">
        <v>5</v>
      </c>
      <c r="B7" s="133" t="s">
        <v>1054</v>
      </c>
      <c r="C7" s="133">
        <v>25</v>
      </c>
      <c r="D7" s="121">
        <f t="shared" si="1"/>
        <v>34.3</v>
      </c>
      <c r="E7" s="8">
        <f t="shared" si="0"/>
        <v>1715</v>
      </c>
      <c r="F7" s="172" t="s">
        <v>1055</v>
      </c>
      <c r="G7" s="172"/>
      <c r="H7" s="173"/>
      <c r="I7" s="5"/>
    </row>
    <row r="8" ht="14.25" spans="1:9">
      <c r="A8" s="80">
        <v>6</v>
      </c>
      <c r="B8" s="133" t="s">
        <v>301</v>
      </c>
      <c r="C8" s="133">
        <v>50</v>
      </c>
      <c r="D8" s="121">
        <f t="shared" si="1"/>
        <v>68.6</v>
      </c>
      <c r="E8" s="8">
        <f t="shared" si="0"/>
        <v>3430</v>
      </c>
      <c r="F8" s="172" t="s">
        <v>1056</v>
      </c>
      <c r="G8" s="172"/>
      <c r="H8" s="173"/>
      <c r="I8" s="5"/>
    </row>
    <row r="9" ht="14.25" spans="1:9">
      <c r="A9" s="16">
        <v>7</v>
      </c>
      <c r="B9" s="133" t="s">
        <v>1057</v>
      </c>
      <c r="C9" s="133">
        <v>30</v>
      </c>
      <c r="D9" s="121">
        <f t="shared" si="1"/>
        <v>41.16</v>
      </c>
      <c r="E9" s="8">
        <f t="shared" si="0"/>
        <v>2058</v>
      </c>
      <c r="F9" s="172" t="s">
        <v>1058</v>
      </c>
      <c r="G9" s="172"/>
      <c r="H9" s="173"/>
      <c r="I9" s="5"/>
    </row>
    <row r="10" ht="14.25" spans="1:9">
      <c r="A10" s="80">
        <v>8</v>
      </c>
      <c r="B10" s="133" t="s">
        <v>1059</v>
      </c>
      <c r="C10" s="133">
        <v>25</v>
      </c>
      <c r="D10" s="121">
        <f t="shared" si="1"/>
        <v>34.3</v>
      </c>
      <c r="E10" s="8">
        <f t="shared" si="0"/>
        <v>1715</v>
      </c>
      <c r="F10" s="172" t="s">
        <v>1060</v>
      </c>
      <c r="G10" s="172"/>
      <c r="H10" s="173"/>
      <c r="I10" s="5"/>
    </row>
    <row r="11" ht="14.25" spans="1:9">
      <c r="A11" s="16">
        <v>9</v>
      </c>
      <c r="B11" s="133" t="s">
        <v>1061</v>
      </c>
      <c r="C11" s="133">
        <v>25</v>
      </c>
      <c r="D11" s="121">
        <f t="shared" si="1"/>
        <v>34.3</v>
      </c>
      <c r="E11" s="8">
        <f t="shared" si="0"/>
        <v>1715</v>
      </c>
      <c r="F11" s="172" t="s">
        <v>1062</v>
      </c>
      <c r="G11" s="172"/>
      <c r="H11" s="173"/>
      <c r="I11" s="5"/>
    </row>
    <row r="12" ht="14.25" spans="1:9">
      <c r="A12" s="80">
        <v>10</v>
      </c>
      <c r="B12" s="133" t="s">
        <v>1063</v>
      </c>
      <c r="C12" s="133">
        <v>50</v>
      </c>
      <c r="D12" s="121">
        <f t="shared" si="1"/>
        <v>68.6</v>
      </c>
      <c r="E12" s="8">
        <f t="shared" si="0"/>
        <v>3430</v>
      </c>
      <c r="F12" s="172" t="s">
        <v>1064</v>
      </c>
      <c r="G12" s="172"/>
      <c r="H12" s="173"/>
      <c r="I12" s="5"/>
    </row>
    <row r="13" ht="14.25" spans="1:9">
      <c r="A13" s="16">
        <v>11</v>
      </c>
      <c r="B13" s="133" t="s">
        <v>1065</v>
      </c>
      <c r="C13" s="133">
        <v>20</v>
      </c>
      <c r="D13" s="121">
        <f t="shared" si="1"/>
        <v>27.44</v>
      </c>
      <c r="E13" s="8">
        <f t="shared" si="0"/>
        <v>1372</v>
      </c>
      <c r="F13" s="172" t="s">
        <v>1066</v>
      </c>
      <c r="G13" s="172"/>
      <c r="H13" s="173"/>
      <c r="I13" s="5"/>
    </row>
    <row r="14" ht="14.25" spans="1:9">
      <c r="A14" s="80">
        <v>12</v>
      </c>
      <c r="B14" s="133" t="s">
        <v>1067</v>
      </c>
      <c r="C14" s="133">
        <v>20</v>
      </c>
      <c r="D14" s="121">
        <f t="shared" si="1"/>
        <v>27.44</v>
      </c>
      <c r="E14" s="8">
        <f t="shared" si="0"/>
        <v>1372</v>
      </c>
      <c r="F14" s="172" t="s">
        <v>1068</v>
      </c>
      <c r="G14" s="172"/>
      <c r="H14" s="173"/>
      <c r="I14" s="5"/>
    </row>
    <row r="15" ht="14.25" spans="1:9">
      <c r="A15" s="16">
        <v>13</v>
      </c>
      <c r="B15" s="133" t="s">
        <v>1069</v>
      </c>
      <c r="C15" s="133">
        <v>25</v>
      </c>
      <c r="D15" s="121">
        <f t="shared" si="1"/>
        <v>34.3</v>
      </c>
      <c r="E15" s="8">
        <f t="shared" si="0"/>
        <v>1715</v>
      </c>
      <c r="F15" s="172" t="s">
        <v>1070</v>
      </c>
      <c r="G15" s="172"/>
      <c r="H15" s="173"/>
      <c r="I15" s="5"/>
    </row>
    <row r="16" ht="14.25" spans="1:9">
      <c r="A16" s="80">
        <v>14</v>
      </c>
      <c r="B16" s="133" t="s">
        <v>1071</v>
      </c>
      <c r="C16" s="133">
        <v>30</v>
      </c>
      <c r="D16" s="121">
        <f t="shared" si="1"/>
        <v>41.16</v>
      </c>
      <c r="E16" s="8">
        <f t="shared" si="0"/>
        <v>2058</v>
      </c>
      <c r="F16" s="172" t="s">
        <v>1072</v>
      </c>
      <c r="G16" s="172"/>
      <c r="H16" s="173"/>
      <c r="I16" s="5"/>
    </row>
    <row r="17" ht="14.25" spans="1:9">
      <c r="A17" s="16">
        <v>15</v>
      </c>
      <c r="B17" s="133" t="s">
        <v>1073</v>
      </c>
      <c r="C17" s="133">
        <v>50</v>
      </c>
      <c r="D17" s="121">
        <f t="shared" si="1"/>
        <v>68.6</v>
      </c>
      <c r="E17" s="8">
        <f t="shared" si="0"/>
        <v>3430</v>
      </c>
      <c r="F17" s="172" t="s">
        <v>1074</v>
      </c>
      <c r="G17" s="175"/>
      <c r="H17" s="173"/>
      <c r="I17" s="5"/>
    </row>
    <row r="18" ht="14.25" spans="1:9">
      <c r="A18" s="80">
        <v>16</v>
      </c>
      <c r="B18" s="133" t="s">
        <v>1075</v>
      </c>
      <c r="C18" s="133">
        <v>50</v>
      </c>
      <c r="D18" s="121">
        <f t="shared" si="1"/>
        <v>68.6</v>
      </c>
      <c r="E18" s="8">
        <f t="shared" si="0"/>
        <v>3430</v>
      </c>
      <c r="F18" s="175" t="s">
        <v>1076</v>
      </c>
      <c r="G18" s="172"/>
      <c r="H18" s="173"/>
      <c r="I18" s="5"/>
    </row>
    <row r="19" ht="14.25" spans="1:9">
      <c r="A19" s="16">
        <v>17</v>
      </c>
      <c r="B19" s="133" t="s">
        <v>1077</v>
      </c>
      <c r="C19" s="133">
        <v>40</v>
      </c>
      <c r="D19" s="121">
        <f t="shared" si="1"/>
        <v>54.88</v>
      </c>
      <c r="E19" s="8">
        <f t="shared" si="0"/>
        <v>2744</v>
      </c>
      <c r="F19" s="172" t="s">
        <v>1078</v>
      </c>
      <c r="G19" s="172"/>
      <c r="H19" s="173"/>
      <c r="I19" s="5"/>
    </row>
    <row r="20" ht="14.25" spans="1:9">
      <c r="A20" s="80">
        <v>18</v>
      </c>
      <c r="B20" s="133" t="s">
        <v>1079</v>
      </c>
      <c r="C20" s="133">
        <v>50</v>
      </c>
      <c r="D20" s="121">
        <f t="shared" si="1"/>
        <v>68.6</v>
      </c>
      <c r="E20" s="8">
        <f t="shared" si="0"/>
        <v>3430</v>
      </c>
      <c r="F20" s="172" t="s">
        <v>1080</v>
      </c>
      <c r="G20" s="172"/>
      <c r="H20" s="173"/>
      <c r="I20" s="5"/>
    </row>
    <row r="21" ht="14.25" spans="1:9">
      <c r="A21" s="16">
        <v>19</v>
      </c>
      <c r="B21" s="133" t="s">
        <v>1081</v>
      </c>
      <c r="C21" s="133">
        <v>15</v>
      </c>
      <c r="D21" s="121">
        <f t="shared" si="1"/>
        <v>20.58</v>
      </c>
      <c r="E21" s="8">
        <f t="shared" si="0"/>
        <v>1029</v>
      </c>
      <c r="F21" s="172" t="s">
        <v>1082</v>
      </c>
      <c r="G21" s="172"/>
      <c r="H21" s="173"/>
      <c r="I21" s="5"/>
    </row>
    <row r="22" ht="14.25" spans="1:9">
      <c r="A22" s="80">
        <v>20</v>
      </c>
      <c r="B22" s="133" t="s">
        <v>1083</v>
      </c>
      <c r="C22" s="133">
        <v>50</v>
      </c>
      <c r="D22" s="121">
        <f t="shared" si="1"/>
        <v>68.6</v>
      </c>
      <c r="E22" s="8">
        <f t="shared" si="0"/>
        <v>3430</v>
      </c>
      <c r="F22" s="172" t="s">
        <v>1084</v>
      </c>
      <c r="G22" s="172"/>
      <c r="H22" s="173"/>
      <c r="I22" s="5"/>
    </row>
    <row r="23" ht="14.25" spans="1:9">
      <c r="A23" s="16">
        <v>21</v>
      </c>
      <c r="B23" s="133" t="s">
        <v>1085</v>
      </c>
      <c r="C23" s="133">
        <v>40</v>
      </c>
      <c r="D23" s="121">
        <f t="shared" si="1"/>
        <v>54.88</v>
      </c>
      <c r="E23" s="8">
        <f t="shared" si="0"/>
        <v>2744</v>
      </c>
      <c r="F23" s="172" t="s">
        <v>1086</v>
      </c>
      <c r="G23" s="172"/>
      <c r="H23" s="173"/>
      <c r="I23" s="5"/>
    </row>
    <row r="24" ht="14.25" spans="1:9">
      <c r="A24" s="80">
        <v>22</v>
      </c>
      <c r="B24" s="133" t="s">
        <v>1087</v>
      </c>
      <c r="C24" s="133">
        <v>28</v>
      </c>
      <c r="D24" s="121">
        <f t="shared" si="1"/>
        <v>38.416</v>
      </c>
      <c r="E24" s="8">
        <f t="shared" si="0"/>
        <v>1920.8</v>
      </c>
      <c r="F24" s="172" t="s">
        <v>1088</v>
      </c>
      <c r="G24" s="172"/>
      <c r="H24" s="173"/>
      <c r="I24" s="5"/>
    </row>
    <row r="25" ht="14.25" spans="1:9">
      <c r="A25" s="16">
        <v>23</v>
      </c>
      <c r="B25" s="133" t="s">
        <v>1089</v>
      </c>
      <c r="C25" s="133">
        <v>20</v>
      </c>
      <c r="D25" s="121">
        <f t="shared" si="1"/>
        <v>27.44</v>
      </c>
      <c r="E25" s="8">
        <f t="shared" si="0"/>
        <v>1372</v>
      </c>
      <c r="F25" s="172" t="s">
        <v>1090</v>
      </c>
      <c r="G25" s="172"/>
      <c r="H25" s="173"/>
      <c r="I25" s="5"/>
    </row>
    <row r="26" ht="14.25" spans="1:9">
      <c r="A26" s="80">
        <v>24</v>
      </c>
      <c r="B26" s="133" t="s">
        <v>1091</v>
      </c>
      <c r="C26" s="133">
        <v>50</v>
      </c>
      <c r="D26" s="121">
        <f t="shared" si="1"/>
        <v>68.6</v>
      </c>
      <c r="E26" s="8">
        <f t="shared" si="0"/>
        <v>3430</v>
      </c>
      <c r="F26" s="172" t="s">
        <v>1092</v>
      </c>
      <c r="G26" s="172"/>
      <c r="H26" s="173"/>
      <c r="I26" s="5"/>
    </row>
    <row r="27" ht="14.25" spans="1:9">
      <c r="A27" s="16">
        <v>25</v>
      </c>
      <c r="B27" s="133" t="s">
        <v>1093</v>
      </c>
      <c r="C27" s="133">
        <v>20</v>
      </c>
      <c r="D27" s="121">
        <f t="shared" si="1"/>
        <v>27.44</v>
      </c>
      <c r="E27" s="8">
        <f t="shared" si="0"/>
        <v>1372</v>
      </c>
      <c r="F27" s="172" t="s">
        <v>1094</v>
      </c>
      <c r="G27" s="172"/>
      <c r="H27" s="173"/>
      <c r="I27" s="5"/>
    </row>
    <row r="28" ht="14.25" spans="1:9">
      <c r="A28" s="80">
        <v>26</v>
      </c>
      <c r="B28" s="133" t="s">
        <v>1095</v>
      </c>
      <c r="C28" s="133">
        <v>25</v>
      </c>
      <c r="D28" s="121">
        <f t="shared" si="1"/>
        <v>34.3</v>
      </c>
      <c r="E28" s="8">
        <f t="shared" si="0"/>
        <v>1715</v>
      </c>
      <c r="F28" s="172" t="s">
        <v>1096</v>
      </c>
      <c r="G28" s="172"/>
      <c r="H28" s="173"/>
      <c r="I28" s="5"/>
    </row>
    <row r="29" ht="14.25" spans="1:9">
      <c r="A29" s="16">
        <v>27</v>
      </c>
      <c r="B29" s="19" t="s">
        <v>1097</v>
      </c>
      <c r="C29" s="19">
        <v>60</v>
      </c>
      <c r="D29" s="121">
        <f t="shared" si="1"/>
        <v>82.32</v>
      </c>
      <c r="E29" s="8">
        <f t="shared" si="0"/>
        <v>4116</v>
      </c>
      <c r="F29" s="172" t="s">
        <v>1098</v>
      </c>
      <c r="G29" s="172"/>
      <c r="H29" s="173"/>
      <c r="I29" s="5"/>
    </row>
    <row r="30" ht="14.25" spans="1:9">
      <c r="A30" s="80">
        <v>28</v>
      </c>
      <c r="B30" s="19" t="s">
        <v>1099</v>
      </c>
      <c r="C30" s="19">
        <v>20</v>
      </c>
      <c r="D30" s="121">
        <f t="shared" si="1"/>
        <v>27.44</v>
      </c>
      <c r="E30" s="8">
        <f t="shared" si="0"/>
        <v>1372</v>
      </c>
      <c r="F30" s="172" t="s">
        <v>1100</v>
      </c>
      <c r="G30" s="172"/>
      <c r="H30" s="173"/>
      <c r="I30" s="5"/>
    </row>
    <row r="31" ht="14.25" spans="1:9">
      <c r="A31" s="16">
        <v>29</v>
      </c>
      <c r="B31" s="19" t="s">
        <v>1101</v>
      </c>
      <c r="C31" s="19">
        <v>15</v>
      </c>
      <c r="D31" s="121">
        <f t="shared" si="1"/>
        <v>20.58</v>
      </c>
      <c r="E31" s="8">
        <f t="shared" si="0"/>
        <v>1029</v>
      </c>
      <c r="F31" s="172" t="s">
        <v>1102</v>
      </c>
      <c r="G31" s="172"/>
      <c r="H31" s="173"/>
      <c r="I31" s="5"/>
    </row>
    <row r="32" ht="14.25" spans="1:9">
      <c r="A32" s="80">
        <v>30</v>
      </c>
      <c r="B32" s="19" t="s">
        <v>1103</v>
      </c>
      <c r="C32" s="19">
        <v>40</v>
      </c>
      <c r="D32" s="121">
        <f t="shared" si="1"/>
        <v>54.88</v>
      </c>
      <c r="E32" s="8">
        <f t="shared" si="0"/>
        <v>2744</v>
      </c>
      <c r="F32" s="172" t="s">
        <v>1104</v>
      </c>
      <c r="G32" s="172"/>
      <c r="H32" s="173"/>
      <c r="I32" s="5"/>
    </row>
    <row r="33" ht="14.25" spans="1:9">
      <c r="A33" s="16">
        <v>31</v>
      </c>
      <c r="B33" s="19" t="s">
        <v>1105</v>
      </c>
      <c r="C33" s="19">
        <v>50</v>
      </c>
      <c r="D33" s="121">
        <f t="shared" si="1"/>
        <v>68.6</v>
      </c>
      <c r="E33" s="8">
        <f t="shared" si="0"/>
        <v>3430</v>
      </c>
      <c r="F33" s="172" t="s">
        <v>1106</v>
      </c>
      <c r="G33" s="172"/>
      <c r="H33" s="173"/>
      <c r="I33" s="5"/>
    </row>
    <row r="34" ht="14.25" spans="1:9">
      <c r="A34" s="80">
        <v>32</v>
      </c>
      <c r="B34" s="19" t="s">
        <v>1107</v>
      </c>
      <c r="C34" s="19">
        <v>10</v>
      </c>
      <c r="D34" s="121">
        <f t="shared" si="1"/>
        <v>13.72</v>
      </c>
      <c r="E34" s="8">
        <f t="shared" si="0"/>
        <v>686</v>
      </c>
      <c r="F34" s="172" t="s">
        <v>1108</v>
      </c>
      <c r="G34" s="172"/>
      <c r="H34" s="173"/>
      <c r="I34" s="5"/>
    </row>
    <row r="35" ht="14.25" spans="1:9">
      <c r="A35" s="16">
        <v>33</v>
      </c>
      <c r="B35" s="19" t="s">
        <v>1109</v>
      </c>
      <c r="C35" s="19">
        <v>50</v>
      </c>
      <c r="D35" s="121">
        <f t="shared" si="1"/>
        <v>68.6</v>
      </c>
      <c r="E35" s="8">
        <f t="shared" si="0"/>
        <v>3430</v>
      </c>
      <c r="F35" s="172" t="s">
        <v>1110</v>
      </c>
      <c r="G35" s="172"/>
      <c r="H35" s="173"/>
      <c r="I35" s="5"/>
    </row>
    <row r="36" ht="14.25" spans="1:9">
      <c r="A36" s="80">
        <v>34</v>
      </c>
      <c r="B36" s="19" t="s">
        <v>714</v>
      </c>
      <c r="C36" s="19">
        <v>70</v>
      </c>
      <c r="D36" s="121">
        <f t="shared" si="1"/>
        <v>96.04</v>
      </c>
      <c r="E36" s="8">
        <f t="shared" ref="E36:E67" si="2">D36*50</f>
        <v>4802</v>
      </c>
      <c r="F36" s="172" t="s">
        <v>1111</v>
      </c>
      <c r="G36" s="172"/>
      <c r="H36" s="173"/>
      <c r="I36" s="5"/>
    </row>
    <row r="37" ht="14.25" spans="1:9">
      <c r="A37" s="16">
        <v>35</v>
      </c>
      <c r="B37" s="19" t="s">
        <v>1112</v>
      </c>
      <c r="C37" s="19">
        <v>20</v>
      </c>
      <c r="D37" s="121">
        <f t="shared" ref="D37:D68" si="3">C37*1.372</f>
        <v>27.44</v>
      </c>
      <c r="E37" s="8">
        <f t="shared" si="2"/>
        <v>1372</v>
      </c>
      <c r="F37" s="172" t="s">
        <v>1113</v>
      </c>
      <c r="G37" s="172"/>
      <c r="H37" s="173"/>
      <c r="I37" s="5"/>
    </row>
    <row r="38" ht="14.25" spans="1:9">
      <c r="A38" s="80">
        <v>36</v>
      </c>
      <c r="B38" s="19" t="s">
        <v>1114</v>
      </c>
      <c r="C38" s="19">
        <v>70</v>
      </c>
      <c r="D38" s="121">
        <f t="shared" si="3"/>
        <v>96.04</v>
      </c>
      <c r="E38" s="8">
        <f t="shared" si="2"/>
        <v>4802</v>
      </c>
      <c r="F38" s="172" t="s">
        <v>1115</v>
      </c>
      <c r="G38" s="172"/>
      <c r="H38" s="173"/>
      <c r="I38" s="5"/>
    </row>
    <row r="39" ht="14.25" spans="1:9">
      <c r="A39" s="16">
        <v>37</v>
      </c>
      <c r="B39" s="19" t="s">
        <v>1116</v>
      </c>
      <c r="C39" s="19">
        <v>40</v>
      </c>
      <c r="D39" s="121">
        <f t="shared" si="3"/>
        <v>54.88</v>
      </c>
      <c r="E39" s="8">
        <f t="shared" si="2"/>
        <v>2744</v>
      </c>
      <c r="F39" s="172" t="s">
        <v>1117</v>
      </c>
      <c r="G39" s="176"/>
      <c r="H39" s="173"/>
      <c r="I39" s="5"/>
    </row>
    <row r="40" ht="14.25" spans="1:9">
      <c r="A40" s="80">
        <v>38</v>
      </c>
      <c r="B40" s="19" t="s">
        <v>453</v>
      </c>
      <c r="C40" s="19">
        <v>20</v>
      </c>
      <c r="D40" s="121">
        <f t="shared" si="3"/>
        <v>27.44</v>
      </c>
      <c r="E40" s="8">
        <f t="shared" si="2"/>
        <v>1372</v>
      </c>
      <c r="F40" s="176" t="s">
        <v>1118</v>
      </c>
      <c r="G40" s="172"/>
      <c r="H40" s="173"/>
      <c r="I40" s="5"/>
    </row>
    <row r="41" ht="14.25" spans="1:9">
      <c r="A41" s="16">
        <v>39</v>
      </c>
      <c r="B41" s="19" t="s">
        <v>1119</v>
      </c>
      <c r="C41" s="19">
        <v>50</v>
      </c>
      <c r="D41" s="121">
        <f t="shared" si="3"/>
        <v>68.6</v>
      </c>
      <c r="E41" s="8">
        <f t="shared" si="2"/>
        <v>3430</v>
      </c>
      <c r="F41" s="172" t="s">
        <v>1120</v>
      </c>
      <c r="G41" s="172"/>
      <c r="H41" s="173"/>
      <c r="I41" s="5"/>
    </row>
    <row r="42" ht="14.25" spans="1:9">
      <c r="A42" s="80">
        <v>40</v>
      </c>
      <c r="B42" s="19" t="s">
        <v>1121</v>
      </c>
      <c r="C42" s="19">
        <v>18</v>
      </c>
      <c r="D42" s="121">
        <f t="shared" si="3"/>
        <v>24.696</v>
      </c>
      <c r="E42" s="8">
        <f t="shared" si="2"/>
        <v>1234.8</v>
      </c>
      <c r="F42" s="172" t="s">
        <v>1122</v>
      </c>
      <c r="G42" s="172"/>
      <c r="H42" s="173"/>
      <c r="I42" s="5"/>
    </row>
    <row r="43" ht="14.25" spans="1:9">
      <c r="A43" s="16">
        <v>41</v>
      </c>
      <c r="B43" s="19" t="s">
        <v>1123</v>
      </c>
      <c r="C43" s="19">
        <v>30</v>
      </c>
      <c r="D43" s="121">
        <f t="shared" si="3"/>
        <v>41.16</v>
      </c>
      <c r="E43" s="8">
        <f t="shared" si="2"/>
        <v>2058</v>
      </c>
      <c r="F43" s="172" t="s">
        <v>1124</v>
      </c>
      <c r="G43" s="172"/>
      <c r="H43" s="173"/>
      <c r="I43" s="5"/>
    </row>
    <row r="44" ht="14.25" spans="1:9">
      <c r="A44" s="80">
        <v>42</v>
      </c>
      <c r="B44" s="19" t="s">
        <v>1125</v>
      </c>
      <c r="C44" s="19">
        <v>15</v>
      </c>
      <c r="D44" s="121">
        <f t="shared" si="3"/>
        <v>20.58</v>
      </c>
      <c r="E44" s="8">
        <f t="shared" si="2"/>
        <v>1029</v>
      </c>
      <c r="F44" s="172" t="s">
        <v>1126</v>
      </c>
      <c r="G44" s="172"/>
      <c r="H44" s="173"/>
      <c r="I44" s="5"/>
    </row>
    <row r="45" ht="14.25" spans="1:9">
      <c r="A45" s="16">
        <v>43</v>
      </c>
      <c r="B45" s="19" t="s">
        <v>1127</v>
      </c>
      <c r="C45" s="19">
        <v>50</v>
      </c>
      <c r="D45" s="121">
        <f t="shared" si="3"/>
        <v>68.6</v>
      </c>
      <c r="E45" s="8">
        <f t="shared" si="2"/>
        <v>3430</v>
      </c>
      <c r="F45" s="172" t="s">
        <v>1128</v>
      </c>
      <c r="G45" s="172"/>
      <c r="H45" s="173"/>
      <c r="I45" s="5"/>
    </row>
    <row r="46" ht="14.25" spans="1:9">
      <c r="A46" s="80">
        <v>44</v>
      </c>
      <c r="B46" s="19" t="s">
        <v>1129</v>
      </c>
      <c r="C46" s="19">
        <v>30</v>
      </c>
      <c r="D46" s="121">
        <f t="shared" si="3"/>
        <v>41.16</v>
      </c>
      <c r="E46" s="8">
        <f t="shared" si="2"/>
        <v>2058</v>
      </c>
      <c r="F46" s="172" t="s">
        <v>1130</v>
      </c>
      <c r="G46" s="172"/>
      <c r="H46" s="173"/>
      <c r="I46" s="5"/>
    </row>
    <row r="47" ht="14.25" spans="1:9">
      <c r="A47" s="16">
        <v>45</v>
      </c>
      <c r="B47" s="19" t="s">
        <v>358</v>
      </c>
      <c r="C47" s="19">
        <v>50</v>
      </c>
      <c r="D47" s="121">
        <f t="shared" si="3"/>
        <v>68.6</v>
      </c>
      <c r="E47" s="8">
        <f t="shared" si="2"/>
        <v>3430</v>
      </c>
      <c r="F47" s="172" t="s">
        <v>1131</v>
      </c>
      <c r="G47" s="172"/>
      <c r="H47" s="173"/>
      <c r="I47" s="5"/>
    </row>
    <row r="48" ht="14.25" spans="1:9">
      <c r="A48" s="80">
        <v>46</v>
      </c>
      <c r="B48" s="19" t="s">
        <v>1132</v>
      </c>
      <c r="C48" s="19">
        <v>50</v>
      </c>
      <c r="D48" s="121">
        <f t="shared" si="3"/>
        <v>68.6</v>
      </c>
      <c r="E48" s="8">
        <f t="shared" si="2"/>
        <v>3430</v>
      </c>
      <c r="F48" s="172" t="s">
        <v>1133</v>
      </c>
      <c r="G48" s="172"/>
      <c r="H48" s="173"/>
      <c r="I48" s="5"/>
    </row>
    <row r="49" ht="14.25" spans="1:9">
      <c r="A49" s="16">
        <v>47</v>
      </c>
      <c r="B49" s="19" t="s">
        <v>1134</v>
      </c>
      <c r="C49" s="19">
        <v>15</v>
      </c>
      <c r="D49" s="121">
        <f t="shared" si="3"/>
        <v>20.58</v>
      </c>
      <c r="E49" s="8">
        <f t="shared" si="2"/>
        <v>1029</v>
      </c>
      <c r="F49" s="172" t="s">
        <v>1135</v>
      </c>
      <c r="G49" s="172"/>
      <c r="H49" s="173"/>
      <c r="I49" s="5"/>
    </row>
    <row r="50" ht="14.25" spans="1:9">
      <c r="A50" s="80">
        <v>48</v>
      </c>
      <c r="B50" s="19" t="s">
        <v>1136</v>
      </c>
      <c r="C50" s="19">
        <v>40</v>
      </c>
      <c r="D50" s="121">
        <f t="shared" si="3"/>
        <v>54.88</v>
      </c>
      <c r="E50" s="8">
        <f t="shared" si="2"/>
        <v>2744</v>
      </c>
      <c r="F50" s="172" t="s">
        <v>1137</v>
      </c>
      <c r="G50" s="172"/>
      <c r="H50" s="173"/>
      <c r="I50" s="5"/>
    </row>
    <row r="51" ht="14.25" spans="1:9">
      <c r="A51" s="16">
        <v>49</v>
      </c>
      <c r="B51" s="19" t="s">
        <v>1138</v>
      </c>
      <c r="C51" s="19">
        <v>30</v>
      </c>
      <c r="D51" s="121">
        <f t="shared" si="3"/>
        <v>41.16</v>
      </c>
      <c r="E51" s="8">
        <f t="shared" si="2"/>
        <v>2058</v>
      </c>
      <c r="F51" s="172" t="s">
        <v>1139</v>
      </c>
      <c r="G51" s="172"/>
      <c r="H51" s="173"/>
      <c r="I51" s="5"/>
    </row>
    <row r="52" ht="14.25" spans="1:9">
      <c r="A52" s="80">
        <v>50</v>
      </c>
      <c r="B52" s="19" t="s">
        <v>1140</v>
      </c>
      <c r="C52" s="19">
        <v>15</v>
      </c>
      <c r="D52" s="121">
        <f t="shared" si="3"/>
        <v>20.58</v>
      </c>
      <c r="E52" s="8">
        <f t="shared" si="2"/>
        <v>1029</v>
      </c>
      <c r="F52" s="172" t="s">
        <v>1141</v>
      </c>
      <c r="G52" s="172"/>
      <c r="H52" s="173"/>
      <c r="I52" s="5"/>
    </row>
    <row r="53" ht="14.25" spans="1:9">
      <c r="A53" s="16">
        <v>51</v>
      </c>
      <c r="B53" s="19" t="s">
        <v>1142</v>
      </c>
      <c r="C53" s="19">
        <v>30</v>
      </c>
      <c r="D53" s="121">
        <f t="shared" si="3"/>
        <v>41.16</v>
      </c>
      <c r="E53" s="8">
        <f t="shared" si="2"/>
        <v>2058</v>
      </c>
      <c r="F53" s="172" t="s">
        <v>1143</v>
      </c>
      <c r="G53" s="172"/>
      <c r="H53" s="173"/>
      <c r="I53" s="5"/>
    </row>
    <row r="54" ht="14.25" spans="1:9">
      <c r="A54" s="80">
        <v>52</v>
      </c>
      <c r="B54" s="19" t="s">
        <v>1144</v>
      </c>
      <c r="C54" s="101">
        <v>40</v>
      </c>
      <c r="D54" s="121">
        <f t="shared" si="3"/>
        <v>54.88</v>
      </c>
      <c r="E54" s="8">
        <f t="shared" si="2"/>
        <v>2744</v>
      </c>
      <c r="F54" s="172" t="s">
        <v>1145</v>
      </c>
      <c r="G54" s="172"/>
      <c r="H54" s="173"/>
      <c r="I54" s="5"/>
    </row>
    <row r="55" ht="14.25" spans="1:9">
      <c r="A55" s="16">
        <v>53</v>
      </c>
      <c r="B55" s="19" t="s">
        <v>1146</v>
      </c>
      <c r="C55" s="19">
        <v>50</v>
      </c>
      <c r="D55" s="121">
        <f t="shared" si="3"/>
        <v>68.6</v>
      </c>
      <c r="E55" s="8">
        <f t="shared" si="2"/>
        <v>3430</v>
      </c>
      <c r="F55" s="172" t="s">
        <v>1147</v>
      </c>
      <c r="G55" s="172"/>
      <c r="H55" s="173"/>
      <c r="I55" s="5"/>
    </row>
    <row r="56" ht="14.25" spans="1:9">
      <c r="A56" s="80">
        <v>54</v>
      </c>
      <c r="B56" s="19" t="s">
        <v>1148</v>
      </c>
      <c r="C56" s="19">
        <v>20</v>
      </c>
      <c r="D56" s="121">
        <f t="shared" si="3"/>
        <v>27.44</v>
      </c>
      <c r="E56" s="8">
        <f t="shared" si="2"/>
        <v>1372</v>
      </c>
      <c r="F56" s="172" t="s">
        <v>1149</v>
      </c>
      <c r="G56" s="172"/>
      <c r="H56" s="173"/>
      <c r="I56" s="5"/>
    </row>
    <row r="57" ht="14.25" spans="1:9">
      <c r="A57" s="16">
        <v>55</v>
      </c>
      <c r="B57" s="19" t="s">
        <v>1150</v>
      </c>
      <c r="C57" s="19">
        <v>40</v>
      </c>
      <c r="D57" s="121">
        <f t="shared" si="3"/>
        <v>54.88</v>
      </c>
      <c r="E57" s="8">
        <f t="shared" si="2"/>
        <v>2744</v>
      </c>
      <c r="F57" s="172" t="s">
        <v>1151</v>
      </c>
      <c r="G57" s="172"/>
      <c r="H57" s="173"/>
      <c r="I57" s="5"/>
    </row>
    <row r="58" ht="14.25" spans="1:9">
      <c r="A58" s="80">
        <v>56</v>
      </c>
      <c r="B58" s="19" t="s">
        <v>1152</v>
      </c>
      <c r="C58" s="19">
        <v>25</v>
      </c>
      <c r="D58" s="121">
        <f t="shared" si="3"/>
        <v>34.3</v>
      </c>
      <c r="E58" s="8">
        <f t="shared" si="2"/>
        <v>1715</v>
      </c>
      <c r="F58" s="172" t="s">
        <v>1153</v>
      </c>
      <c r="G58" s="172"/>
      <c r="H58" s="173"/>
      <c r="I58" s="5"/>
    </row>
    <row r="59" ht="14.25" spans="1:9">
      <c r="A59" s="16">
        <v>57</v>
      </c>
      <c r="B59" s="19" t="s">
        <v>328</v>
      </c>
      <c r="C59" s="19">
        <v>40</v>
      </c>
      <c r="D59" s="121">
        <f t="shared" si="3"/>
        <v>54.88</v>
      </c>
      <c r="E59" s="8">
        <f t="shared" si="2"/>
        <v>2744</v>
      </c>
      <c r="F59" s="172" t="s">
        <v>1154</v>
      </c>
      <c r="G59" s="172"/>
      <c r="H59" s="173"/>
      <c r="I59" s="5"/>
    </row>
    <row r="60" ht="14.25" spans="1:9">
      <c r="A60" s="80">
        <v>58</v>
      </c>
      <c r="B60" s="19" t="s">
        <v>1155</v>
      </c>
      <c r="C60" s="19">
        <v>20</v>
      </c>
      <c r="D60" s="121">
        <f t="shared" si="3"/>
        <v>27.44</v>
      </c>
      <c r="E60" s="8">
        <f t="shared" si="2"/>
        <v>1372</v>
      </c>
      <c r="F60" s="172" t="s">
        <v>1156</v>
      </c>
      <c r="G60" s="172"/>
      <c r="H60" s="173"/>
      <c r="I60" s="5"/>
    </row>
    <row r="61" ht="14.25" spans="1:9">
      <c r="A61" s="16">
        <v>59</v>
      </c>
      <c r="B61" s="19" t="s">
        <v>1157</v>
      </c>
      <c r="C61" s="19">
        <v>20</v>
      </c>
      <c r="D61" s="121">
        <f t="shared" si="3"/>
        <v>27.44</v>
      </c>
      <c r="E61" s="8">
        <f t="shared" si="2"/>
        <v>1372</v>
      </c>
      <c r="F61" s="172" t="s">
        <v>1158</v>
      </c>
      <c r="G61" s="177"/>
      <c r="H61" s="173"/>
      <c r="I61" s="5"/>
    </row>
    <row r="62" ht="14.25" spans="1:9">
      <c r="A62" s="80">
        <v>60</v>
      </c>
      <c r="B62" s="19" t="s">
        <v>1159</v>
      </c>
      <c r="C62" s="19">
        <v>20</v>
      </c>
      <c r="D62" s="121">
        <f t="shared" si="3"/>
        <v>27.44</v>
      </c>
      <c r="E62" s="8">
        <f t="shared" si="2"/>
        <v>1372</v>
      </c>
      <c r="F62" s="177" t="s">
        <v>1160</v>
      </c>
      <c r="G62" s="172"/>
      <c r="H62" s="173"/>
      <c r="I62" s="5"/>
    </row>
    <row r="63" ht="14.25" spans="1:9">
      <c r="A63" s="16">
        <v>61</v>
      </c>
      <c r="B63" s="19" t="s">
        <v>1161</v>
      </c>
      <c r="C63" s="19">
        <v>20</v>
      </c>
      <c r="D63" s="121">
        <f t="shared" si="3"/>
        <v>27.44</v>
      </c>
      <c r="E63" s="8">
        <f t="shared" si="2"/>
        <v>1372</v>
      </c>
      <c r="F63" s="172" t="s">
        <v>1162</v>
      </c>
      <c r="G63" s="172"/>
      <c r="H63" s="173"/>
      <c r="I63" s="5"/>
    </row>
    <row r="64" ht="14.25" spans="1:9">
      <c r="A64" s="80">
        <v>62</v>
      </c>
      <c r="B64" s="19" t="s">
        <v>1163</v>
      </c>
      <c r="C64" s="19">
        <v>30</v>
      </c>
      <c r="D64" s="121">
        <f t="shared" si="3"/>
        <v>41.16</v>
      </c>
      <c r="E64" s="8">
        <f t="shared" si="2"/>
        <v>2058</v>
      </c>
      <c r="F64" s="172" t="s">
        <v>1164</v>
      </c>
      <c r="G64" s="172"/>
      <c r="H64" s="173"/>
      <c r="I64" s="5"/>
    </row>
    <row r="65" ht="14.25" spans="1:9">
      <c r="A65" s="16">
        <v>63</v>
      </c>
      <c r="B65" s="19" t="s">
        <v>1165</v>
      </c>
      <c r="C65" s="19">
        <v>20</v>
      </c>
      <c r="D65" s="121">
        <f t="shared" si="3"/>
        <v>27.44</v>
      </c>
      <c r="E65" s="8">
        <f t="shared" si="2"/>
        <v>1372</v>
      </c>
      <c r="F65" s="172" t="s">
        <v>1166</v>
      </c>
      <c r="G65" s="172"/>
      <c r="H65" s="173"/>
      <c r="I65" s="5"/>
    </row>
    <row r="66" ht="14.25" spans="1:9">
      <c r="A66" s="80">
        <v>64</v>
      </c>
      <c r="B66" s="19" t="s">
        <v>1167</v>
      </c>
      <c r="C66" s="19">
        <v>30</v>
      </c>
      <c r="D66" s="121">
        <f t="shared" si="3"/>
        <v>41.16</v>
      </c>
      <c r="E66" s="8">
        <f t="shared" si="2"/>
        <v>2058</v>
      </c>
      <c r="F66" s="172" t="s">
        <v>1168</v>
      </c>
      <c r="G66" s="172"/>
      <c r="H66" s="173"/>
      <c r="I66" s="5"/>
    </row>
    <row r="67" ht="14.25" spans="1:9">
      <c r="A67" s="16">
        <v>65</v>
      </c>
      <c r="B67" s="19" t="s">
        <v>1169</v>
      </c>
      <c r="C67" s="19">
        <v>30</v>
      </c>
      <c r="D67" s="121">
        <f t="shared" si="3"/>
        <v>41.16</v>
      </c>
      <c r="E67" s="8">
        <f t="shared" si="2"/>
        <v>2058</v>
      </c>
      <c r="F67" s="172" t="s">
        <v>1170</v>
      </c>
      <c r="G67" s="172"/>
      <c r="H67" s="173"/>
      <c r="I67" s="5"/>
    </row>
    <row r="68" ht="14.25" spans="1:9">
      <c r="A68" s="80">
        <v>66</v>
      </c>
      <c r="B68" s="19" t="s">
        <v>1171</v>
      </c>
      <c r="C68" s="19">
        <v>10</v>
      </c>
      <c r="D68" s="121">
        <f t="shared" si="3"/>
        <v>13.72</v>
      </c>
      <c r="E68" s="8">
        <f t="shared" ref="E68:E110" si="4">D68*50</f>
        <v>686</v>
      </c>
      <c r="F68" s="172" t="s">
        <v>1172</v>
      </c>
      <c r="G68" s="172"/>
      <c r="H68" s="173"/>
      <c r="I68" s="5"/>
    </row>
    <row r="69" ht="14.25" spans="1:9">
      <c r="A69" s="16">
        <v>67</v>
      </c>
      <c r="B69" s="19" t="s">
        <v>1173</v>
      </c>
      <c r="C69" s="19">
        <v>22</v>
      </c>
      <c r="D69" s="121">
        <f t="shared" ref="D69:D110" si="5">C69*1.372</f>
        <v>30.184</v>
      </c>
      <c r="E69" s="8">
        <f t="shared" si="4"/>
        <v>1509.2</v>
      </c>
      <c r="F69" s="172" t="s">
        <v>1174</v>
      </c>
      <c r="G69" s="172"/>
      <c r="H69" s="173"/>
      <c r="I69" s="5"/>
    </row>
    <row r="70" ht="14.25" spans="1:9">
      <c r="A70" s="80">
        <v>68</v>
      </c>
      <c r="B70" s="19" t="s">
        <v>1175</v>
      </c>
      <c r="C70" s="19">
        <v>18</v>
      </c>
      <c r="D70" s="121">
        <f t="shared" si="5"/>
        <v>24.696</v>
      </c>
      <c r="E70" s="8">
        <f t="shared" si="4"/>
        <v>1234.8</v>
      </c>
      <c r="F70" s="172" t="s">
        <v>1176</v>
      </c>
      <c r="G70" s="178"/>
      <c r="H70" s="173"/>
      <c r="I70" s="5"/>
    </row>
    <row r="71" ht="14.25" spans="1:9">
      <c r="A71" s="16">
        <v>69</v>
      </c>
      <c r="B71" s="19" t="s">
        <v>1177</v>
      </c>
      <c r="C71" s="19">
        <v>40</v>
      </c>
      <c r="D71" s="121">
        <f t="shared" si="5"/>
        <v>54.88</v>
      </c>
      <c r="E71" s="8">
        <f t="shared" si="4"/>
        <v>2744</v>
      </c>
      <c r="F71" s="178" t="s">
        <v>1178</v>
      </c>
      <c r="G71" s="172"/>
      <c r="H71" s="173"/>
      <c r="I71" s="5"/>
    </row>
    <row r="72" ht="14.25" spans="1:9">
      <c r="A72" s="80">
        <v>70</v>
      </c>
      <c r="B72" s="19" t="s">
        <v>1179</v>
      </c>
      <c r="C72" s="19">
        <v>15</v>
      </c>
      <c r="D72" s="121">
        <f t="shared" si="5"/>
        <v>20.58</v>
      </c>
      <c r="E72" s="8">
        <f t="shared" si="4"/>
        <v>1029</v>
      </c>
      <c r="F72" s="172" t="s">
        <v>1180</v>
      </c>
      <c r="G72" s="172"/>
      <c r="H72" s="173"/>
      <c r="I72" s="5"/>
    </row>
    <row r="73" ht="14.25" spans="1:9">
      <c r="A73" s="16">
        <v>71</v>
      </c>
      <c r="B73" s="19" t="s">
        <v>1181</v>
      </c>
      <c r="C73" s="19">
        <v>50</v>
      </c>
      <c r="D73" s="121">
        <f t="shared" si="5"/>
        <v>68.6</v>
      </c>
      <c r="E73" s="8">
        <f t="shared" si="4"/>
        <v>3430</v>
      </c>
      <c r="F73" s="172" t="s">
        <v>1182</v>
      </c>
      <c r="G73" s="172"/>
      <c r="H73" s="173"/>
      <c r="I73" s="5"/>
    </row>
    <row r="74" ht="14.25" spans="1:9">
      <c r="A74" s="80">
        <v>72</v>
      </c>
      <c r="B74" s="19" t="s">
        <v>1183</v>
      </c>
      <c r="C74" s="19">
        <v>50</v>
      </c>
      <c r="D74" s="121">
        <f t="shared" si="5"/>
        <v>68.6</v>
      </c>
      <c r="E74" s="8">
        <f t="shared" si="4"/>
        <v>3430</v>
      </c>
      <c r="F74" s="172" t="s">
        <v>1184</v>
      </c>
      <c r="G74" s="172"/>
      <c r="H74" s="173"/>
      <c r="I74" s="5"/>
    </row>
    <row r="75" ht="14.25" spans="1:9">
      <c r="A75" s="16">
        <v>73</v>
      </c>
      <c r="B75" s="19" t="s">
        <v>1185</v>
      </c>
      <c r="C75" s="19">
        <v>40</v>
      </c>
      <c r="D75" s="121">
        <f t="shared" si="5"/>
        <v>54.88</v>
      </c>
      <c r="E75" s="8">
        <f t="shared" si="4"/>
        <v>2744</v>
      </c>
      <c r="F75" s="172" t="s">
        <v>1186</v>
      </c>
      <c r="G75" s="172"/>
      <c r="H75" s="173"/>
      <c r="I75" s="5"/>
    </row>
    <row r="76" ht="14.25" spans="1:9">
      <c r="A76" s="80">
        <v>74</v>
      </c>
      <c r="B76" s="19" t="s">
        <v>1187</v>
      </c>
      <c r="C76" s="19">
        <v>50</v>
      </c>
      <c r="D76" s="121">
        <f t="shared" si="5"/>
        <v>68.6</v>
      </c>
      <c r="E76" s="8">
        <f t="shared" si="4"/>
        <v>3430</v>
      </c>
      <c r="F76" s="172" t="s">
        <v>1188</v>
      </c>
      <c r="G76" s="174"/>
      <c r="H76" s="173"/>
      <c r="I76" s="5"/>
    </row>
    <row r="77" ht="14.25" spans="1:9">
      <c r="A77" s="16">
        <v>75</v>
      </c>
      <c r="B77" s="19" t="s">
        <v>1189</v>
      </c>
      <c r="C77" s="19">
        <v>25</v>
      </c>
      <c r="D77" s="121">
        <f t="shared" si="5"/>
        <v>34.3</v>
      </c>
      <c r="E77" s="8">
        <f t="shared" si="4"/>
        <v>1715</v>
      </c>
      <c r="F77" s="174" t="s">
        <v>1190</v>
      </c>
      <c r="G77" s="174"/>
      <c r="H77" s="173"/>
      <c r="I77" s="5"/>
    </row>
    <row r="78" ht="14.25" spans="1:9">
      <c r="A78" s="80">
        <v>76</v>
      </c>
      <c r="B78" s="19" t="s">
        <v>1191</v>
      </c>
      <c r="C78" s="19">
        <v>35</v>
      </c>
      <c r="D78" s="121">
        <f t="shared" si="5"/>
        <v>48.02</v>
      </c>
      <c r="E78" s="8">
        <f t="shared" si="4"/>
        <v>2401</v>
      </c>
      <c r="F78" s="174" t="s">
        <v>1192</v>
      </c>
      <c r="G78" s="179"/>
      <c r="H78" s="173"/>
      <c r="I78" s="5"/>
    </row>
    <row r="79" ht="14.25" spans="1:9">
      <c r="A79" s="16">
        <v>77</v>
      </c>
      <c r="B79" s="19" t="s">
        <v>1193</v>
      </c>
      <c r="C79" s="19">
        <v>40</v>
      </c>
      <c r="D79" s="121">
        <f t="shared" si="5"/>
        <v>54.88</v>
      </c>
      <c r="E79" s="8">
        <f t="shared" si="4"/>
        <v>2744</v>
      </c>
      <c r="F79" s="179" t="s">
        <v>1194</v>
      </c>
      <c r="G79" s="172"/>
      <c r="H79" s="173"/>
      <c r="I79" s="5"/>
    </row>
    <row r="80" ht="14.25" spans="1:9">
      <c r="A80" s="80">
        <v>78</v>
      </c>
      <c r="B80" s="19" t="s">
        <v>1195</v>
      </c>
      <c r="C80" s="19">
        <v>10</v>
      </c>
      <c r="D80" s="121">
        <f t="shared" si="5"/>
        <v>13.72</v>
      </c>
      <c r="E80" s="8">
        <f t="shared" si="4"/>
        <v>686</v>
      </c>
      <c r="F80" s="172" t="s">
        <v>1196</v>
      </c>
      <c r="G80" s="174"/>
      <c r="H80" s="173"/>
      <c r="I80" s="5"/>
    </row>
    <row r="81" ht="14.25" spans="1:9">
      <c r="A81" s="16">
        <v>79</v>
      </c>
      <c r="B81" s="19" t="s">
        <v>1197</v>
      </c>
      <c r="C81" s="19">
        <v>40</v>
      </c>
      <c r="D81" s="121">
        <f t="shared" si="5"/>
        <v>54.88</v>
      </c>
      <c r="E81" s="8">
        <f t="shared" si="4"/>
        <v>2744</v>
      </c>
      <c r="F81" s="174" t="s">
        <v>1198</v>
      </c>
      <c r="G81" s="178"/>
      <c r="H81" s="173"/>
      <c r="I81" s="5"/>
    </row>
    <row r="82" ht="14.25" spans="1:9">
      <c r="A82" s="80">
        <v>80</v>
      </c>
      <c r="B82" s="19" t="s">
        <v>1199</v>
      </c>
      <c r="C82" s="19">
        <v>25</v>
      </c>
      <c r="D82" s="121">
        <f t="shared" si="5"/>
        <v>34.3</v>
      </c>
      <c r="E82" s="8">
        <f t="shared" si="4"/>
        <v>1715</v>
      </c>
      <c r="F82" s="178" t="s">
        <v>1200</v>
      </c>
      <c r="G82" s="172"/>
      <c r="H82" s="173"/>
      <c r="I82" s="5"/>
    </row>
    <row r="83" ht="14.25" spans="1:9">
      <c r="A83" s="16">
        <v>81</v>
      </c>
      <c r="B83" s="19" t="s">
        <v>1201</v>
      </c>
      <c r="C83" s="19">
        <v>26</v>
      </c>
      <c r="D83" s="121">
        <f t="shared" si="5"/>
        <v>35.672</v>
      </c>
      <c r="E83" s="8">
        <f t="shared" si="4"/>
        <v>1783.6</v>
      </c>
      <c r="F83" s="172" t="s">
        <v>1202</v>
      </c>
      <c r="G83" s="174"/>
      <c r="H83" s="173"/>
      <c r="I83" s="5"/>
    </row>
    <row r="84" ht="14.25" spans="1:9">
      <c r="A84" s="80">
        <v>82</v>
      </c>
      <c r="B84" s="19" t="s">
        <v>1203</v>
      </c>
      <c r="C84" s="19">
        <v>60</v>
      </c>
      <c r="D84" s="121">
        <f t="shared" si="5"/>
        <v>82.32</v>
      </c>
      <c r="E84" s="8">
        <f t="shared" si="4"/>
        <v>4116</v>
      </c>
      <c r="F84" s="174" t="s">
        <v>1204</v>
      </c>
      <c r="G84" s="174"/>
      <c r="H84" s="173"/>
      <c r="I84" s="5"/>
    </row>
    <row r="85" ht="14.25" spans="1:9">
      <c r="A85" s="16">
        <v>83</v>
      </c>
      <c r="B85" s="19" t="s">
        <v>1205</v>
      </c>
      <c r="C85" s="19">
        <v>30</v>
      </c>
      <c r="D85" s="121">
        <f t="shared" si="5"/>
        <v>41.16</v>
      </c>
      <c r="E85" s="8">
        <f t="shared" si="4"/>
        <v>2058</v>
      </c>
      <c r="F85" s="174" t="s">
        <v>1206</v>
      </c>
      <c r="G85" s="174"/>
      <c r="H85" s="173"/>
      <c r="I85" s="5"/>
    </row>
    <row r="86" ht="14.25" spans="1:9">
      <c r="A86" s="80">
        <v>84</v>
      </c>
      <c r="B86" s="19" t="s">
        <v>1207</v>
      </c>
      <c r="C86" s="19">
        <v>26</v>
      </c>
      <c r="D86" s="121">
        <f t="shared" si="5"/>
        <v>35.672</v>
      </c>
      <c r="E86" s="8">
        <f t="shared" si="4"/>
        <v>1783.6</v>
      </c>
      <c r="F86" s="174" t="s">
        <v>1208</v>
      </c>
      <c r="G86" s="174"/>
      <c r="H86" s="173"/>
      <c r="I86" s="5"/>
    </row>
    <row r="87" ht="14.25" spans="1:9">
      <c r="A87" s="16">
        <v>85</v>
      </c>
      <c r="B87" s="19" t="s">
        <v>1209</v>
      </c>
      <c r="C87" s="19">
        <v>55</v>
      </c>
      <c r="D87" s="121">
        <f t="shared" si="5"/>
        <v>75.46</v>
      </c>
      <c r="E87" s="8">
        <f t="shared" si="4"/>
        <v>3773</v>
      </c>
      <c r="F87" s="174" t="s">
        <v>1210</v>
      </c>
      <c r="G87" s="180"/>
      <c r="H87" s="173"/>
      <c r="I87" s="5"/>
    </row>
    <row r="88" ht="14.25" spans="1:9">
      <c r="A88" s="80">
        <v>86</v>
      </c>
      <c r="B88" s="19" t="s">
        <v>1211</v>
      </c>
      <c r="C88" s="19">
        <v>25</v>
      </c>
      <c r="D88" s="121">
        <f t="shared" si="5"/>
        <v>34.3</v>
      </c>
      <c r="E88" s="8">
        <f t="shared" si="4"/>
        <v>1715</v>
      </c>
      <c r="F88" s="180" t="s">
        <v>1212</v>
      </c>
      <c r="G88" s="172"/>
      <c r="H88" s="173"/>
      <c r="I88" s="5"/>
    </row>
    <row r="89" ht="14.25" spans="1:9">
      <c r="A89" s="16">
        <v>87</v>
      </c>
      <c r="B89" s="19" t="s">
        <v>1213</v>
      </c>
      <c r="C89" s="19">
        <v>50</v>
      </c>
      <c r="D89" s="121">
        <f t="shared" si="5"/>
        <v>68.6</v>
      </c>
      <c r="E89" s="8">
        <f t="shared" si="4"/>
        <v>3430</v>
      </c>
      <c r="F89" s="172" t="s">
        <v>1214</v>
      </c>
      <c r="G89" s="181"/>
      <c r="H89" s="173"/>
      <c r="I89" s="5"/>
    </row>
    <row r="90" ht="14.25" spans="1:9">
      <c r="A90" s="80">
        <v>88</v>
      </c>
      <c r="B90" s="19" t="s">
        <v>1215</v>
      </c>
      <c r="C90" s="19">
        <v>30</v>
      </c>
      <c r="D90" s="121">
        <f t="shared" si="5"/>
        <v>41.16</v>
      </c>
      <c r="E90" s="8">
        <f t="shared" si="4"/>
        <v>2058</v>
      </c>
      <c r="F90" s="181" t="s">
        <v>1216</v>
      </c>
      <c r="G90" s="174"/>
      <c r="H90" s="173"/>
      <c r="I90" s="5"/>
    </row>
    <row r="91" ht="14.25" spans="1:9">
      <c r="A91" s="16">
        <v>89</v>
      </c>
      <c r="B91" s="19" t="s">
        <v>1217</v>
      </c>
      <c r="C91" s="19">
        <v>50</v>
      </c>
      <c r="D91" s="121">
        <f t="shared" si="5"/>
        <v>68.6</v>
      </c>
      <c r="E91" s="8">
        <f t="shared" si="4"/>
        <v>3430</v>
      </c>
      <c r="F91" s="174" t="s">
        <v>1218</v>
      </c>
      <c r="G91" s="174"/>
      <c r="H91" s="173"/>
      <c r="I91" s="5"/>
    </row>
    <row r="92" ht="14.25" spans="1:9">
      <c r="A92" s="80">
        <v>90</v>
      </c>
      <c r="B92" s="19" t="s">
        <v>1219</v>
      </c>
      <c r="C92" s="19">
        <v>50</v>
      </c>
      <c r="D92" s="121">
        <f t="shared" si="5"/>
        <v>68.6</v>
      </c>
      <c r="E92" s="8">
        <f t="shared" si="4"/>
        <v>3430</v>
      </c>
      <c r="F92" s="174" t="s">
        <v>1220</v>
      </c>
      <c r="G92" s="182"/>
      <c r="H92" s="173"/>
      <c r="I92" s="5"/>
    </row>
    <row r="93" ht="14.25" spans="1:9">
      <c r="A93" s="16">
        <v>91</v>
      </c>
      <c r="B93" s="19" t="s">
        <v>1221</v>
      </c>
      <c r="C93" s="19">
        <v>70</v>
      </c>
      <c r="D93" s="121">
        <f t="shared" si="5"/>
        <v>96.04</v>
      </c>
      <c r="E93" s="8">
        <f t="shared" si="4"/>
        <v>4802</v>
      </c>
      <c r="F93" s="182" t="s">
        <v>1222</v>
      </c>
      <c r="G93" s="180"/>
      <c r="H93" s="173"/>
      <c r="I93" s="5"/>
    </row>
    <row r="94" ht="14.25" spans="1:9">
      <c r="A94" s="80">
        <v>92</v>
      </c>
      <c r="B94" s="19" t="s">
        <v>1223</v>
      </c>
      <c r="C94" s="19">
        <v>50</v>
      </c>
      <c r="D94" s="121">
        <f t="shared" si="5"/>
        <v>68.6</v>
      </c>
      <c r="E94" s="8">
        <f t="shared" si="4"/>
        <v>3430</v>
      </c>
      <c r="F94" s="180" t="s">
        <v>1224</v>
      </c>
      <c r="G94" s="180"/>
      <c r="H94" s="173"/>
      <c r="I94" s="5"/>
    </row>
    <row r="95" ht="14.25" spans="1:9">
      <c r="A95" s="16">
        <v>93</v>
      </c>
      <c r="B95" s="19" t="s">
        <v>1225</v>
      </c>
      <c r="C95" s="19">
        <v>50</v>
      </c>
      <c r="D95" s="121">
        <f t="shared" si="5"/>
        <v>68.6</v>
      </c>
      <c r="E95" s="8">
        <f t="shared" si="4"/>
        <v>3430</v>
      </c>
      <c r="F95" s="180" t="s">
        <v>1226</v>
      </c>
      <c r="G95" s="180"/>
      <c r="H95" s="173"/>
      <c r="I95" s="5"/>
    </row>
    <row r="96" ht="14.25" spans="1:9">
      <c r="A96" s="80">
        <v>94</v>
      </c>
      <c r="B96" s="19" t="s">
        <v>1227</v>
      </c>
      <c r="C96" s="19">
        <v>45</v>
      </c>
      <c r="D96" s="121">
        <f t="shared" si="5"/>
        <v>61.74</v>
      </c>
      <c r="E96" s="8">
        <f t="shared" si="4"/>
        <v>3087</v>
      </c>
      <c r="F96" s="180" t="s">
        <v>1228</v>
      </c>
      <c r="G96" s="172"/>
      <c r="H96" s="173"/>
      <c r="I96" s="5"/>
    </row>
    <row r="97" ht="14.25" spans="1:9">
      <c r="A97" s="16">
        <v>95</v>
      </c>
      <c r="B97" s="19" t="s">
        <v>1229</v>
      </c>
      <c r="C97" s="19">
        <v>20</v>
      </c>
      <c r="D97" s="121">
        <f t="shared" si="5"/>
        <v>27.44</v>
      </c>
      <c r="E97" s="8">
        <f t="shared" si="4"/>
        <v>1372</v>
      </c>
      <c r="F97" s="172" t="s">
        <v>1230</v>
      </c>
      <c r="G97" s="180"/>
      <c r="H97" s="173"/>
      <c r="I97" s="5"/>
    </row>
    <row r="98" ht="14.25" spans="1:9">
      <c r="A98" s="80">
        <v>96</v>
      </c>
      <c r="B98" s="19" t="s">
        <v>1231</v>
      </c>
      <c r="C98" s="19">
        <v>50</v>
      </c>
      <c r="D98" s="121">
        <f t="shared" si="5"/>
        <v>68.6</v>
      </c>
      <c r="E98" s="8">
        <f t="shared" si="4"/>
        <v>3430</v>
      </c>
      <c r="F98" s="180" t="s">
        <v>1232</v>
      </c>
      <c r="G98" s="172"/>
      <c r="H98" s="173"/>
      <c r="I98" s="5"/>
    </row>
    <row r="99" ht="14.25" spans="1:9">
      <c r="A99" s="16">
        <v>97</v>
      </c>
      <c r="B99" s="19" t="s">
        <v>1233</v>
      </c>
      <c r="C99" s="19">
        <v>30</v>
      </c>
      <c r="D99" s="121">
        <f t="shared" si="5"/>
        <v>41.16</v>
      </c>
      <c r="E99" s="8">
        <f t="shared" si="4"/>
        <v>2058</v>
      </c>
      <c r="F99" s="172" t="s">
        <v>1234</v>
      </c>
      <c r="G99" s="172"/>
      <c r="H99" s="173"/>
      <c r="I99" s="5"/>
    </row>
    <row r="100" ht="14.25" spans="1:9">
      <c r="A100" s="80">
        <v>98</v>
      </c>
      <c r="B100" s="19" t="s">
        <v>1235</v>
      </c>
      <c r="C100" s="19">
        <v>40</v>
      </c>
      <c r="D100" s="121">
        <f t="shared" si="5"/>
        <v>54.88</v>
      </c>
      <c r="E100" s="8">
        <f t="shared" si="4"/>
        <v>2744</v>
      </c>
      <c r="F100" s="172" t="s">
        <v>1236</v>
      </c>
      <c r="G100" s="172"/>
      <c r="H100" s="173"/>
      <c r="I100" s="5"/>
    </row>
    <row r="101" ht="14.25" spans="1:9">
      <c r="A101" s="16">
        <v>99</v>
      </c>
      <c r="B101" s="19" t="s">
        <v>1237</v>
      </c>
      <c r="C101" s="19">
        <v>40</v>
      </c>
      <c r="D101" s="121">
        <f t="shared" si="5"/>
        <v>54.88</v>
      </c>
      <c r="E101" s="8">
        <f t="shared" si="4"/>
        <v>2744</v>
      </c>
      <c r="F101" s="172" t="s">
        <v>1238</v>
      </c>
      <c r="G101" s="172"/>
      <c r="H101" s="173"/>
      <c r="I101" s="5"/>
    </row>
    <row r="102" ht="14.25" spans="1:9">
      <c r="A102" s="80">
        <v>100</v>
      </c>
      <c r="B102" s="19" t="s">
        <v>1239</v>
      </c>
      <c r="C102" s="19">
        <v>35</v>
      </c>
      <c r="D102" s="121">
        <f t="shared" si="5"/>
        <v>48.02</v>
      </c>
      <c r="E102" s="8">
        <f t="shared" si="4"/>
        <v>2401</v>
      </c>
      <c r="F102" s="172" t="s">
        <v>1240</v>
      </c>
      <c r="G102" s="172"/>
      <c r="H102" s="173"/>
      <c r="I102" s="5"/>
    </row>
    <row r="103" ht="14.25" spans="1:9">
      <c r="A103" s="16">
        <v>101</v>
      </c>
      <c r="B103" s="19" t="s">
        <v>1241</v>
      </c>
      <c r="C103" s="19">
        <v>40</v>
      </c>
      <c r="D103" s="121">
        <f t="shared" si="5"/>
        <v>54.88</v>
      </c>
      <c r="E103" s="8">
        <f t="shared" si="4"/>
        <v>2744</v>
      </c>
      <c r="F103" s="172" t="s">
        <v>1242</v>
      </c>
      <c r="G103" s="172"/>
      <c r="H103" s="173"/>
      <c r="I103" s="5"/>
    </row>
    <row r="104" ht="14.25" spans="1:9">
      <c r="A104" s="80">
        <v>102</v>
      </c>
      <c r="B104" s="19" t="s">
        <v>1243</v>
      </c>
      <c r="C104" s="19">
        <v>20</v>
      </c>
      <c r="D104" s="121">
        <f t="shared" si="5"/>
        <v>27.44</v>
      </c>
      <c r="E104" s="8">
        <f t="shared" si="4"/>
        <v>1372</v>
      </c>
      <c r="F104" s="172" t="s">
        <v>1244</v>
      </c>
      <c r="G104" s="172"/>
      <c r="H104" s="173"/>
      <c r="I104" s="5"/>
    </row>
    <row r="105" ht="14.25" spans="1:9">
      <c r="A105" s="16">
        <v>103</v>
      </c>
      <c r="B105" s="19" t="s">
        <v>1245</v>
      </c>
      <c r="C105" s="19">
        <v>10</v>
      </c>
      <c r="D105" s="121">
        <f t="shared" si="5"/>
        <v>13.72</v>
      </c>
      <c r="E105" s="8">
        <f t="shared" si="4"/>
        <v>686</v>
      </c>
      <c r="F105" s="172" t="s">
        <v>1246</v>
      </c>
      <c r="G105" s="172"/>
      <c r="H105" s="173"/>
      <c r="I105" s="5"/>
    </row>
    <row r="106" ht="14.25" spans="1:9">
      <c r="A106" s="80">
        <v>104</v>
      </c>
      <c r="B106" s="19" t="s">
        <v>1247</v>
      </c>
      <c r="C106" s="19">
        <v>12</v>
      </c>
      <c r="D106" s="121">
        <f t="shared" si="5"/>
        <v>16.464</v>
      </c>
      <c r="E106" s="8">
        <f t="shared" si="4"/>
        <v>823.2</v>
      </c>
      <c r="F106" s="172" t="s">
        <v>1248</v>
      </c>
      <c r="G106" s="172"/>
      <c r="H106" s="173"/>
      <c r="I106" s="5"/>
    </row>
    <row r="107" ht="14.25" spans="1:9">
      <c r="A107" s="16">
        <v>105</v>
      </c>
      <c r="B107" s="19" t="s">
        <v>1075</v>
      </c>
      <c r="C107" s="19">
        <v>45</v>
      </c>
      <c r="D107" s="121">
        <f t="shared" si="5"/>
        <v>61.74</v>
      </c>
      <c r="E107" s="8">
        <f t="shared" si="4"/>
        <v>3087</v>
      </c>
      <c r="F107" s="172" t="s">
        <v>1076</v>
      </c>
      <c r="G107" s="172"/>
      <c r="H107" s="173"/>
      <c r="I107" s="5"/>
    </row>
    <row r="108" ht="14.25" spans="1:9">
      <c r="A108" s="183">
        <v>106</v>
      </c>
      <c r="B108" s="184" t="s">
        <v>1249</v>
      </c>
      <c r="C108" s="19">
        <v>25</v>
      </c>
      <c r="D108" s="121">
        <f t="shared" si="5"/>
        <v>34.3</v>
      </c>
      <c r="E108" s="185">
        <f t="shared" si="4"/>
        <v>1715</v>
      </c>
      <c r="F108" s="172" t="s">
        <v>1250</v>
      </c>
      <c r="G108" s="186"/>
      <c r="H108" s="187"/>
      <c r="I108" s="190"/>
    </row>
    <row r="109" ht="14.25" spans="1:9">
      <c r="A109" s="5">
        <v>107</v>
      </c>
      <c r="B109" s="19" t="s">
        <v>1251</v>
      </c>
      <c r="C109" s="19">
        <v>40</v>
      </c>
      <c r="D109" s="121">
        <f t="shared" si="5"/>
        <v>54.88</v>
      </c>
      <c r="E109" s="185">
        <f t="shared" si="4"/>
        <v>2744</v>
      </c>
      <c r="F109" s="172" t="s">
        <v>1252</v>
      </c>
      <c r="G109" s="101"/>
      <c r="H109" s="173"/>
      <c r="I109" s="5"/>
    </row>
    <row r="110" ht="14.25" spans="1:9">
      <c r="A110" s="5" t="s">
        <v>31</v>
      </c>
      <c r="B110" s="19"/>
      <c r="C110" s="72">
        <f>SUM(C4:C109)</f>
        <v>3660</v>
      </c>
      <c r="D110" s="121">
        <f t="shared" si="5"/>
        <v>5021.52</v>
      </c>
      <c r="E110" s="8">
        <f t="shared" si="4"/>
        <v>251076</v>
      </c>
      <c r="F110" s="188"/>
      <c r="G110" s="101"/>
      <c r="H110" s="173"/>
      <c r="I110" s="5"/>
    </row>
    <row r="111" ht="18.75" spans="1:9">
      <c r="A111" s="21" t="s">
        <v>41</v>
      </c>
      <c r="B111" s="21"/>
      <c r="C111" s="21"/>
      <c r="D111" s="22"/>
      <c r="E111" s="22"/>
      <c r="F111" s="22"/>
      <c r="G111" s="22"/>
      <c r="H111" s="189"/>
      <c r="I111" s="191"/>
    </row>
    <row r="112" ht="18.75" spans="1:9">
      <c r="A112" s="23" t="s">
        <v>42</v>
      </c>
      <c r="B112" s="23"/>
      <c r="C112" s="23"/>
      <c r="D112" s="23"/>
      <c r="E112" s="23"/>
      <c r="F112" s="23"/>
      <c r="G112" s="23"/>
      <c r="H112" s="189"/>
      <c r="I112" s="191"/>
    </row>
    <row r="113" ht="18.75" spans="1:9">
      <c r="A113" s="24" t="s">
        <v>43</v>
      </c>
      <c r="B113" s="24"/>
      <c r="C113" s="24"/>
      <c r="D113" s="24"/>
      <c r="E113" s="24"/>
      <c r="F113" s="24"/>
      <c r="G113" s="24"/>
      <c r="H113" s="189"/>
      <c r="I113" s="191"/>
    </row>
  </sheetData>
  <mergeCells count="5">
    <mergeCell ref="A1:I1"/>
    <mergeCell ref="A2:I2"/>
    <mergeCell ref="A111:C111"/>
    <mergeCell ref="A112:G112"/>
    <mergeCell ref="A113:G1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opLeftCell="A73" workbookViewId="0">
      <selection activeCell="L86" sqref="L86"/>
    </sheetView>
  </sheetViews>
  <sheetFormatPr defaultColWidth="8.89166666666667" defaultRowHeight="13.5"/>
  <cols>
    <col min="1" max="1" width="7.89166666666667" customWidth="1"/>
    <col min="2" max="2" width="14.5583333333333" customWidth="1"/>
    <col min="3" max="3" width="16.775" customWidth="1"/>
    <col min="4" max="4" width="14.8833333333333" customWidth="1"/>
    <col min="5" max="5" width="17.75" customWidth="1"/>
    <col min="6" max="6" width="23.3333333333333" customWidth="1"/>
    <col min="7" max="7" width="20.6666666666667" customWidth="1"/>
    <col min="8" max="8" width="15.1083333333333" customWidth="1"/>
    <col min="9" max="9" width="10.6666666666667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1253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58" t="s">
        <v>1254</v>
      </c>
      <c r="C4" s="92">
        <v>50</v>
      </c>
      <c r="D4" s="12">
        <f t="shared" ref="D4:D9" si="0">C4*1.372</f>
        <v>68.6</v>
      </c>
      <c r="E4" s="13">
        <f t="shared" ref="E4:E9" si="1">D4*50</f>
        <v>3430</v>
      </c>
      <c r="F4" s="159" t="s">
        <v>1255</v>
      </c>
      <c r="G4" s="160"/>
      <c r="H4" s="161"/>
      <c r="I4" s="17"/>
    </row>
    <row r="5" ht="14.25" spans="1:9">
      <c r="A5" s="80">
        <v>2</v>
      </c>
      <c r="B5" s="158" t="s">
        <v>1256</v>
      </c>
      <c r="C5" s="92">
        <v>58</v>
      </c>
      <c r="D5" s="12">
        <f t="shared" si="0"/>
        <v>79.576</v>
      </c>
      <c r="E5" s="13">
        <f t="shared" si="1"/>
        <v>3978.8</v>
      </c>
      <c r="F5" s="159" t="s">
        <v>1257</v>
      </c>
      <c r="G5" s="160"/>
      <c r="H5" s="161"/>
      <c r="I5" s="17"/>
    </row>
    <row r="6" ht="14.25" spans="1:9">
      <c r="A6" s="16">
        <v>3</v>
      </c>
      <c r="B6" s="158" t="s">
        <v>1258</v>
      </c>
      <c r="C6" s="92">
        <v>50</v>
      </c>
      <c r="D6" s="12">
        <f t="shared" si="0"/>
        <v>68.6</v>
      </c>
      <c r="E6" s="13">
        <f t="shared" si="1"/>
        <v>3430</v>
      </c>
      <c r="F6" s="159" t="s">
        <v>1259</v>
      </c>
      <c r="G6" s="160"/>
      <c r="H6" s="161"/>
      <c r="I6" s="17"/>
    </row>
    <row r="7" ht="14.25" spans="1:9">
      <c r="A7" s="80">
        <v>4</v>
      </c>
      <c r="B7" s="158" t="s">
        <v>1260</v>
      </c>
      <c r="C7" s="92">
        <v>55</v>
      </c>
      <c r="D7" s="12">
        <f t="shared" si="0"/>
        <v>75.46</v>
      </c>
      <c r="E7" s="13">
        <f t="shared" si="1"/>
        <v>3773</v>
      </c>
      <c r="F7" s="159" t="s">
        <v>1261</v>
      </c>
      <c r="G7" s="160"/>
      <c r="H7" s="161"/>
      <c r="I7" s="17"/>
    </row>
    <row r="8" ht="19" customHeight="1" spans="1:9">
      <c r="A8" s="16">
        <v>5</v>
      </c>
      <c r="B8" s="158" t="s">
        <v>1262</v>
      </c>
      <c r="C8" s="92">
        <v>40</v>
      </c>
      <c r="D8" s="12">
        <f t="shared" si="0"/>
        <v>54.88</v>
      </c>
      <c r="E8" s="13">
        <f t="shared" si="1"/>
        <v>2744</v>
      </c>
      <c r="F8" s="159" t="s">
        <v>1263</v>
      </c>
      <c r="G8" s="160"/>
      <c r="H8" s="161"/>
      <c r="I8" s="17"/>
    </row>
    <row r="9" ht="19" customHeight="1" spans="1:9">
      <c r="A9" s="80">
        <v>6</v>
      </c>
      <c r="B9" s="158" t="s">
        <v>1264</v>
      </c>
      <c r="C9" s="92">
        <v>50</v>
      </c>
      <c r="D9" s="12">
        <f t="shared" si="0"/>
        <v>68.6</v>
      </c>
      <c r="E9" s="13">
        <f t="shared" si="1"/>
        <v>3430</v>
      </c>
      <c r="F9" s="159" t="s">
        <v>1265</v>
      </c>
      <c r="G9" s="160"/>
      <c r="H9" s="161"/>
      <c r="I9" s="17"/>
    </row>
    <row r="10" ht="19" customHeight="1" spans="1:9">
      <c r="A10" s="16">
        <v>7</v>
      </c>
      <c r="B10" s="158" t="s">
        <v>1266</v>
      </c>
      <c r="C10" s="92">
        <v>30</v>
      </c>
      <c r="D10" s="12">
        <f t="shared" ref="D10:D41" si="2">C10*1.372</f>
        <v>41.16</v>
      </c>
      <c r="E10" s="13">
        <f t="shared" ref="E10:E41" si="3">D10*50</f>
        <v>2058</v>
      </c>
      <c r="F10" s="159" t="s">
        <v>1267</v>
      </c>
      <c r="G10" s="160"/>
      <c r="H10" s="161"/>
      <c r="I10" s="17"/>
    </row>
    <row r="11" ht="19" customHeight="1" spans="1:9">
      <c r="A11" s="80">
        <v>8</v>
      </c>
      <c r="B11" s="158" t="s">
        <v>1268</v>
      </c>
      <c r="C11" s="92">
        <v>30</v>
      </c>
      <c r="D11" s="12">
        <f t="shared" si="2"/>
        <v>41.16</v>
      </c>
      <c r="E11" s="13">
        <f t="shared" si="3"/>
        <v>2058</v>
      </c>
      <c r="F11" s="159" t="s">
        <v>1269</v>
      </c>
      <c r="G11" s="160"/>
      <c r="H11" s="161"/>
      <c r="I11" s="17"/>
    </row>
    <row r="12" ht="19" customHeight="1" spans="1:9">
      <c r="A12" s="16">
        <v>9</v>
      </c>
      <c r="B12" s="158" t="s">
        <v>1270</v>
      </c>
      <c r="C12" s="92">
        <v>50</v>
      </c>
      <c r="D12" s="12">
        <f t="shared" si="2"/>
        <v>68.6</v>
      </c>
      <c r="E12" s="13">
        <f t="shared" si="3"/>
        <v>3430</v>
      </c>
      <c r="F12" s="159" t="s">
        <v>1271</v>
      </c>
      <c r="G12" s="160"/>
      <c r="H12" s="161"/>
      <c r="I12" s="17"/>
    </row>
    <row r="13" ht="19" customHeight="1" spans="1:9">
      <c r="A13" s="80">
        <v>10</v>
      </c>
      <c r="B13" s="158" t="s">
        <v>1272</v>
      </c>
      <c r="C13" s="92">
        <v>22</v>
      </c>
      <c r="D13" s="12">
        <f t="shared" si="2"/>
        <v>30.184</v>
      </c>
      <c r="E13" s="13">
        <f t="shared" si="3"/>
        <v>1509.2</v>
      </c>
      <c r="F13" s="159" t="s">
        <v>1273</v>
      </c>
      <c r="G13" s="160"/>
      <c r="H13" s="161"/>
      <c r="I13" s="17"/>
    </row>
    <row r="14" ht="19" customHeight="1" spans="1:9">
      <c r="A14" s="16">
        <v>11</v>
      </c>
      <c r="B14" s="158" t="s">
        <v>1274</v>
      </c>
      <c r="C14" s="92">
        <v>25</v>
      </c>
      <c r="D14" s="12">
        <f t="shared" si="2"/>
        <v>34.3</v>
      </c>
      <c r="E14" s="13">
        <f t="shared" si="3"/>
        <v>1715</v>
      </c>
      <c r="F14" s="159" t="s">
        <v>1275</v>
      </c>
      <c r="G14" s="160"/>
      <c r="H14" s="161"/>
      <c r="I14" s="17"/>
    </row>
    <row r="15" ht="19" customHeight="1" spans="1:9">
      <c r="A15" s="80">
        <v>12</v>
      </c>
      <c r="B15" s="158" t="s">
        <v>1101</v>
      </c>
      <c r="C15" s="92">
        <v>20</v>
      </c>
      <c r="D15" s="12">
        <f t="shared" si="2"/>
        <v>27.44</v>
      </c>
      <c r="E15" s="13">
        <f t="shared" si="3"/>
        <v>1372</v>
      </c>
      <c r="F15" s="159" t="s">
        <v>1276</v>
      </c>
      <c r="G15" s="160"/>
      <c r="H15" s="161"/>
      <c r="I15" s="17"/>
    </row>
    <row r="16" ht="19" customHeight="1" spans="1:9">
      <c r="A16" s="16">
        <v>13</v>
      </c>
      <c r="B16" s="158" t="s">
        <v>1277</v>
      </c>
      <c r="C16" s="92">
        <v>50</v>
      </c>
      <c r="D16" s="12">
        <f t="shared" si="2"/>
        <v>68.6</v>
      </c>
      <c r="E16" s="13">
        <f t="shared" si="3"/>
        <v>3430</v>
      </c>
      <c r="F16" s="159" t="s">
        <v>1278</v>
      </c>
      <c r="G16" s="160"/>
      <c r="H16" s="161"/>
      <c r="I16" s="17"/>
    </row>
    <row r="17" ht="19" customHeight="1" spans="1:9">
      <c r="A17" s="80">
        <v>14</v>
      </c>
      <c r="B17" s="158" t="s">
        <v>1279</v>
      </c>
      <c r="C17" s="92">
        <v>10</v>
      </c>
      <c r="D17" s="12">
        <f t="shared" si="2"/>
        <v>13.72</v>
      </c>
      <c r="E17" s="13">
        <f t="shared" si="3"/>
        <v>686</v>
      </c>
      <c r="F17" s="159" t="s">
        <v>1280</v>
      </c>
      <c r="G17" s="160"/>
      <c r="H17" s="161"/>
      <c r="I17" s="17"/>
    </row>
    <row r="18" ht="19" customHeight="1" spans="1:9">
      <c r="A18" s="16">
        <v>15</v>
      </c>
      <c r="B18" s="158" t="s">
        <v>1281</v>
      </c>
      <c r="C18" s="92">
        <v>50</v>
      </c>
      <c r="D18" s="12">
        <f t="shared" si="2"/>
        <v>68.6</v>
      </c>
      <c r="E18" s="13">
        <f t="shared" si="3"/>
        <v>3430</v>
      </c>
      <c r="F18" s="159" t="s">
        <v>1282</v>
      </c>
      <c r="G18" s="160"/>
      <c r="H18" s="161"/>
      <c r="I18" s="17"/>
    </row>
    <row r="19" ht="19" customHeight="1" spans="1:9">
      <c r="A19" s="80">
        <v>16</v>
      </c>
      <c r="B19" s="158" t="s">
        <v>1283</v>
      </c>
      <c r="C19" s="92">
        <v>40</v>
      </c>
      <c r="D19" s="12">
        <f t="shared" si="2"/>
        <v>54.88</v>
      </c>
      <c r="E19" s="13">
        <f t="shared" si="3"/>
        <v>2744</v>
      </c>
      <c r="F19" s="159" t="s">
        <v>1284</v>
      </c>
      <c r="G19" s="160"/>
      <c r="H19" s="161"/>
      <c r="I19" s="17"/>
    </row>
    <row r="20" ht="19" customHeight="1" spans="1:9">
      <c r="A20" s="16">
        <v>17</v>
      </c>
      <c r="B20" s="158" t="s">
        <v>1285</v>
      </c>
      <c r="C20" s="92">
        <v>35</v>
      </c>
      <c r="D20" s="12">
        <f t="shared" si="2"/>
        <v>48.02</v>
      </c>
      <c r="E20" s="13">
        <f t="shared" si="3"/>
        <v>2401</v>
      </c>
      <c r="F20" s="159" t="s">
        <v>1286</v>
      </c>
      <c r="G20" s="160"/>
      <c r="H20" s="161"/>
      <c r="I20" s="17"/>
    </row>
    <row r="21" ht="19" customHeight="1" spans="1:9">
      <c r="A21" s="80">
        <v>18</v>
      </c>
      <c r="B21" s="158" t="s">
        <v>1287</v>
      </c>
      <c r="C21" s="92">
        <v>32</v>
      </c>
      <c r="D21" s="12">
        <f t="shared" si="2"/>
        <v>43.904</v>
      </c>
      <c r="E21" s="13">
        <f t="shared" si="3"/>
        <v>2195.2</v>
      </c>
      <c r="F21" s="159" t="s">
        <v>1288</v>
      </c>
      <c r="G21" s="160"/>
      <c r="H21" s="161"/>
      <c r="I21" s="17"/>
    </row>
    <row r="22" ht="19" customHeight="1" spans="1:9">
      <c r="A22" s="16">
        <v>19</v>
      </c>
      <c r="B22" s="158" t="s">
        <v>1289</v>
      </c>
      <c r="C22" s="92">
        <v>50</v>
      </c>
      <c r="D22" s="12">
        <f t="shared" si="2"/>
        <v>68.6</v>
      </c>
      <c r="E22" s="13">
        <f t="shared" si="3"/>
        <v>3430</v>
      </c>
      <c r="F22" s="159" t="s">
        <v>1290</v>
      </c>
      <c r="G22" s="160"/>
      <c r="H22" s="161"/>
      <c r="I22" s="17"/>
    </row>
    <row r="23" ht="19" customHeight="1" spans="1:9">
      <c r="A23" s="80">
        <v>20</v>
      </c>
      <c r="B23" s="158" t="s">
        <v>1291</v>
      </c>
      <c r="C23" s="92">
        <v>30</v>
      </c>
      <c r="D23" s="12">
        <f t="shared" si="2"/>
        <v>41.16</v>
      </c>
      <c r="E23" s="13">
        <f t="shared" si="3"/>
        <v>2058</v>
      </c>
      <c r="F23" s="159" t="s">
        <v>1292</v>
      </c>
      <c r="G23" s="160"/>
      <c r="H23" s="161"/>
      <c r="I23" s="17"/>
    </row>
    <row r="24" ht="19" customHeight="1" spans="1:9">
      <c r="A24" s="16">
        <v>21</v>
      </c>
      <c r="B24" s="158" t="s">
        <v>1293</v>
      </c>
      <c r="C24" s="92">
        <v>30</v>
      </c>
      <c r="D24" s="12">
        <f t="shared" si="2"/>
        <v>41.16</v>
      </c>
      <c r="E24" s="13">
        <f t="shared" si="3"/>
        <v>2058</v>
      </c>
      <c r="F24" s="159" t="s">
        <v>1294</v>
      </c>
      <c r="G24" s="160"/>
      <c r="H24" s="161"/>
      <c r="I24" s="17"/>
    </row>
    <row r="25" ht="19" customHeight="1" spans="1:9">
      <c r="A25" s="80">
        <v>22</v>
      </c>
      <c r="B25" s="158" t="s">
        <v>1295</v>
      </c>
      <c r="C25" s="92">
        <v>10</v>
      </c>
      <c r="D25" s="12">
        <f t="shared" si="2"/>
        <v>13.72</v>
      </c>
      <c r="E25" s="13">
        <f t="shared" si="3"/>
        <v>686</v>
      </c>
      <c r="F25" s="159" t="s">
        <v>1296</v>
      </c>
      <c r="G25" s="160"/>
      <c r="H25" s="161"/>
      <c r="I25" s="17"/>
    </row>
    <row r="26" ht="19" customHeight="1" spans="1:9">
      <c r="A26" s="16">
        <v>23</v>
      </c>
      <c r="B26" s="158" t="s">
        <v>1297</v>
      </c>
      <c r="C26" s="92">
        <v>20</v>
      </c>
      <c r="D26" s="12">
        <f t="shared" si="2"/>
        <v>27.44</v>
      </c>
      <c r="E26" s="13">
        <f t="shared" si="3"/>
        <v>1372</v>
      </c>
      <c r="F26" s="159" t="s">
        <v>1298</v>
      </c>
      <c r="G26" s="160"/>
      <c r="H26" s="161"/>
      <c r="I26" s="17"/>
    </row>
    <row r="27" ht="19" customHeight="1" spans="1:9">
      <c r="A27" s="80">
        <v>24</v>
      </c>
      <c r="B27" s="158" t="s">
        <v>1299</v>
      </c>
      <c r="C27" s="92">
        <v>30</v>
      </c>
      <c r="D27" s="12">
        <f t="shared" si="2"/>
        <v>41.16</v>
      </c>
      <c r="E27" s="13">
        <f t="shared" si="3"/>
        <v>2058</v>
      </c>
      <c r="F27" s="159" t="s">
        <v>1300</v>
      </c>
      <c r="G27" s="160"/>
      <c r="H27" s="161"/>
      <c r="I27" s="17"/>
    </row>
    <row r="28" ht="19" customHeight="1" spans="1:9">
      <c r="A28" s="16">
        <v>25</v>
      </c>
      <c r="B28" s="158" t="s">
        <v>1301</v>
      </c>
      <c r="C28" s="92">
        <v>38</v>
      </c>
      <c r="D28" s="12">
        <f t="shared" si="2"/>
        <v>52.136</v>
      </c>
      <c r="E28" s="13">
        <f t="shared" si="3"/>
        <v>2606.8</v>
      </c>
      <c r="F28" s="159" t="s">
        <v>1302</v>
      </c>
      <c r="G28" s="160"/>
      <c r="H28" s="161"/>
      <c r="I28" s="17"/>
    </row>
    <row r="29" ht="19" customHeight="1" spans="1:9">
      <c r="A29" s="80">
        <v>26</v>
      </c>
      <c r="B29" s="158" t="s">
        <v>1303</v>
      </c>
      <c r="C29" s="92">
        <v>55</v>
      </c>
      <c r="D29" s="12">
        <f t="shared" si="2"/>
        <v>75.46</v>
      </c>
      <c r="E29" s="13">
        <f t="shared" si="3"/>
        <v>3773</v>
      </c>
      <c r="F29" s="159" t="s">
        <v>1304</v>
      </c>
      <c r="G29" s="160"/>
      <c r="H29" s="161"/>
      <c r="I29" s="17"/>
    </row>
    <row r="30" ht="19" customHeight="1" spans="1:9">
      <c r="A30" s="16">
        <v>27</v>
      </c>
      <c r="B30" s="158" t="s">
        <v>1305</v>
      </c>
      <c r="C30" s="92">
        <v>20</v>
      </c>
      <c r="D30" s="12">
        <f t="shared" si="2"/>
        <v>27.44</v>
      </c>
      <c r="E30" s="13">
        <f t="shared" si="3"/>
        <v>1372</v>
      </c>
      <c r="F30" s="159" t="s">
        <v>1306</v>
      </c>
      <c r="G30" s="160"/>
      <c r="H30" s="161"/>
      <c r="I30" s="17"/>
    </row>
    <row r="31" ht="19" customHeight="1" spans="1:9">
      <c r="A31" s="80">
        <v>28</v>
      </c>
      <c r="B31" s="158" t="s">
        <v>1307</v>
      </c>
      <c r="C31" s="92">
        <v>10</v>
      </c>
      <c r="D31" s="12">
        <f t="shared" si="2"/>
        <v>13.72</v>
      </c>
      <c r="E31" s="13">
        <f t="shared" si="3"/>
        <v>686</v>
      </c>
      <c r="F31" s="159" t="s">
        <v>1308</v>
      </c>
      <c r="G31" s="160"/>
      <c r="H31" s="161"/>
      <c r="I31" s="17"/>
    </row>
    <row r="32" ht="19" customHeight="1" spans="1:9">
      <c r="A32" s="16">
        <v>29</v>
      </c>
      <c r="B32" s="158" t="s">
        <v>1309</v>
      </c>
      <c r="C32" s="92">
        <v>20</v>
      </c>
      <c r="D32" s="12">
        <f t="shared" si="2"/>
        <v>27.44</v>
      </c>
      <c r="E32" s="13">
        <f t="shared" si="3"/>
        <v>1372</v>
      </c>
      <c r="F32" s="159" t="s">
        <v>1310</v>
      </c>
      <c r="G32" s="160"/>
      <c r="H32" s="161"/>
      <c r="I32" s="17"/>
    </row>
    <row r="33" ht="19" customHeight="1" spans="1:9">
      <c r="A33" s="80">
        <v>30</v>
      </c>
      <c r="B33" s="158" t="s">
        <v>1311</v>
      </c>
      <c r="C33" s="92">
        <v>30</v>
      </c>
      <c r="D33" s="12">
        <f t="shared" si="2"/>
        <v>41.16</v>
      </c>
      <c r="E33" s="13">
        <f t="shared" si="3"/>
        <v>2058</v>
      </c>
      <c r="F33" s="159" t="s">
        <v>1312</v>
      </c>
      <c r="G33" s="160"/>
      <c r="H33" s="161"/>
      <c r="I33" s="17"/>
    </row>
    <row r="34" ht="19" customHeight="1" spans="1:9">
      <c r="A34" s="16">
        <v>31</v>
      </c>
      <c r="B34" s="158" t="s">
        <v>307</v>
      </c>
      <c r="C34" s="92">
        <v>10</v>
      </c>
      <c r="D34" s="12">
        <f t="shared" si="2"/>
        <v>13.72</v>
      </c>
      <c r="E34" s="13">
        <f t="shared" si="3"/>
        <v>686</v>
      </c>
      <c r="F34" s="159" t="s">
        <v>1313</v>
      </c>
      <c r="G34" s="160"/>
      <c r="H34" s="161"/>
      <c r="I34" s="17"/>
    </row>
    <row r="35" ht="19" customHeight="1" spans="1:9">
      <c r="A35" s="80">
        <v>32</v>
      </c>
      <c r="B35" s="158" t="s">
        <v>1314</v>
      </c>
      <c r="C35" s="92">
        <v>20</v>
      </c>
      <c r="D35" s="12">
        <f t="shared" si="2"/>
        <v>27.44</v>
      </c>
      <c r="E35" s="13">
        <f t="shared" si="3"/>
        <v>1372</v>
      </c>
      <c r="F35" s="159" t="s">
        <v>1315</v>
      </c>
      <c r="G35" s="160"/>
      <c r="H35" s="161"/>
      <c r="I35" s="17"/>
    </row>
    <row r="36" ht="19" customHeight="1" spans="1:9">
      <c r="A36" s="16">
        <v>33</v>
      </c>
      <c r="B36" s="158" t="s">
        <v>1316</v>
      </c>
      <c r="C36" s="92">
        <v>10</v>
      </c>
      <c r="D36" s="12">
        <f t="shared" si="2"/>
        <v>13.72</v>
      </c>
      <c r="E36" s="13">
        <f t="shared" si="3"/>
        <v>686</v>
      </c>
      <c r="F36" s="159" t="s">
        <v>1317</v>
      </c>
      <c r="G36" s="160"/>
      <c r="H36" s="161"/>
      <c r="I36" s="17"/>
    </row>
    <row r="37" ht="19" customHeight="1" spans="1:9">
      <c r="A37" s="80">
        <v>34</v>
      </c>
      <c r="B37" s="158" t="s">
        <v>1318</v>
      </c>
      <c r="C37" s="92">
        <v>40</v>
      </c>
      <c r="D37" s="12">
        <f t="shared" si="2"/>
        <v>54.88</v>
      </c>
      <c r="E37" s="13">
        <f t="shared" si="3"/>
        <v>2744</v>
      </c>
      <c r="F37" s="159" t="s">
        <v>1319</v>
      </c>
      <c r="G37" s="160"/>
      <c r="H37" s="161"/>
      <c r="I37" s="17"/>
    </row>
    <row r="38" ht="19" customHeight="1" spans="1:9">
      <c r="A38" s="16">
        <v>35</v>
      </c>
      <c r="B38" s="158" t="s">
        <v>1320</v>
      </c>
      <c r="C38" s="92">
        <v>20</v>
      </c>
      <c r="D38" s="12">
        <f t="shared" si="2"/>
        <v>27.44</v>
      </c>
      <c r="E38" s="13">
        <f t="shared" si="3"/>
        <v>1372</v>
      </c>
      <c r="F38" s="159" t="s">
        <v>1321</v>
      </c>
      <c r="G38" s="160"/>
      <c r="H38" s="161"/>
      <c r="I38" s="17"/>
    </row>
    <row r="39" ht="19" customHeight="1" spans="1:9">
      <c r="A39" s="80">
        <v>36</v>
      </c>
      <c r="B39" s="158" t="s">
        <v>1322</v>
      </c>
      <c r="C39" s="92">
        <v>40</v>
      </c>
      <c r="D39" s="12">
        <f t="shared" si="2"/>
        <v>54.88</v>
      </c>
      <c r="E39" s="13">
        <f t="shared" si="3"/>
        <v>2744</v>
      </c>
      <c r="F39" s="159" t="s">
        <v>1323</v>
      </c>
      <c r="G39" s="160"/>
      <c r="H39" s="161"/>
      <c r="I39" s="17"/>
    </row>
    <row r="40" ht="19" customHeight="1" spans="1:9">
      <c r="A40" s="16">
        <v>37</v>
      </c>
      <c r="B40" s="158" t="s">
        <v>554</v>
      </c>
      <c r="C40" s="92">
        <v>30</v>
      </c>
      <c r="D40" s="12">
        <f t="shared" si="2"/>
        <v>41.16</v>
      </c>
      <c r="E40" s="13">
        <f t="shared" si="3"/>
        <v>2058</v>
      </c>
      <c r="F40" s="159" t="s">
        <v>1324</v>
      </c>
      <c r="G40" s="160"/>
      <c r="H40" s="161"/>
      <c r="I40" s="17"/>
    </row>
    <row r="41" ht="19" customHeight="1" spans="1:9">
      <c r="A41" s="80">
        <v>38</v>
      </c>
      <c r="B41" s="158" t="s">
        <v>1325</v>
      </c>
      <c r="C41" s="92">
        <v>35</v>
      </c>
      <c r="D41" s="12">
        <f t="shared" si="2"/>
        <v>48.02</v>
      </c>
      <c r="E41" s="13">
        <f t="shared" si="3"/>
        <v>2401</v>
      </c>
      <c r="F41" s="159" t="s">
        <v>1326</v>
      </c>
      <c r="G41" s="160"/>
      <c r="H41" s="161"/>
      <c r="I41" s="17"/>
    </row>
    <row r="42" ht="19" customHeight="1" spans="1:9">
      <c r="A42" s="16">
        <v>39</v>
      </c>
      <c r="B42" s="162" t="s">
        <v>1327</v>
      </c>
      <c r="C42" s="92">
        <v>40</v>
      </c>
      <c r="D42" s="12">
        <f t="shared" ref="D42:D64" si="4">C42*1.372</f>
        <v>54.88</v>
      </c>
      <c r="E42" s="13">
        <f t="shared" ref="E42:E64" si="5">D42*50</f>
        <v>2744</v>
      </c>
      <c r="F42" s="163" t="s">
        <v>1328</v>
      </c>
      <c r="G42" s="160"/>
      <c r="H42" s="161"/>
      <c r="I42" s="17"/>
    </row>
    <row r="43" ht="19" customHeight="1" spans="1:9">
      <c r="A43" s="80">
        <v>40</v>
      </c>
      <c r="B43" s="162" t="s">
        <v>1329</v>
      </c>
      <c r="C43" s="92">
        <v>10</v>
      </c>
      <c r="D43" s="12">
        <f t="shared" si="4"/>
        <v>13.72</v>
      </c>
      <c r="E43" s="13">
        <f t="shared" si="5"/>
        <v>686</v>
      </c>
      <c r="F43" s="163" t="s">
        <v>1330</v>
      </c>
      <c r="G43" s="160"/>
      <c r="H43" s="161"/>
      <c r="I43" s="17"/>
    </row>
    <row r="44" ht="19" customHeight="1" spans="1:9">
      <c r="A44" s="16">
        <v>41</v>
      </c>
      <c r="B44" s="162" t="s">
        <v>1331</v>
      </c>
      <c r="C44" s="92">
        <v>30</v>
      </c>
      <c r="D44" s="12">
        <f t="shared" si="4"/>
        <v>41.16</v>
      </c>
      <c r="E44" s="13">
        <f t="shared" si="5"/>
        <v>2058</v>
      </c>
      <c r="F44" s="163" t="s">
        <v>1332</v>
      </c>
      <c r="G44" s="160"/>
      <c r="H44" s="161"/>
      <c r="I44" s="17"/>
    </row>
    <row r="45" ht="19" customHeight="1" spans="1:9">
      <c r="A45" s="80">
        <v>42</v>
      </c>
      <c r="B45" s="162" t="s">
        <v>92</v>
      </c>
      <c r="C45" s="92">
        <v>60</v>
      </c>
      <c r="D45" s="12">
        <f t="shared" si="4"/>
        <v>82.32</v>
      </c>
      <c r="E45" s="13">
        <f t="shared" si="5"/>
        <v>4116</v>
      </c>
      <c r="F45" s="163" t="s">
        <v>1333</v>
      </c>
      <c r="G45" s="160"/>
      <c r="H45" s="161"/>
      <c r="I45" s="17"/>
    </row>
    <row r="46" ht="19" customHeight="1" spans="1:9">
      <c r="A46" s="16">
        <v>43</v>
      </c>
      <c r="B46" s="162" t="s">
        <v>158</v>
      </c>
      <c r="C46" s="92">
        <v>50</v>
      </c>
      <c r="D46" s="12">
        <f t="shared" si="4"/>
        <v>68.6</v>
      </c>
      <c r="E46" s="13">
        <f t="shared" si="5"/>
        <v>3430</v>
      </c>
      <c r="F46" s="163" t="s">
        <v>1334</v>
      </c>
      <c r="G46" s="160"/>
      <c r="H46" s="161"/>
      <c r="I46" s="17"/>
    </row>
    <row r="47" ht="19" customHeight="1" spans="1:9">
      <c r="A47" s="80">
        <v>44</v>
      </c>
      <c r="B47" s="162" t="s">
        <v>1335</v>
      </c>
      <c r="C47" s="92">
        <v>50</v>
      </c>
      <c r="D47" s="12">
        <f t="shared" si="4"/>
        <v>68.6</v>
      </c>
      <c r="E47" s="13">
        <f t="shared" si="5"/>
        <v>3430</v>
      </c>
      <c r="F47" s="163" t="s">
        <v>1336</v>
      </c>
      <c r="G47" s="160"/>
      <c r="H47" s="161"/>
      <c r="I47" s="17"/>
    </row>
    <row r="48" ht="19" customHeight="1" spans="1:9">
      <c r="A48" s="16">
        <v>45</v>
      </c>
      <c r="B48" s="162" t="s">
        <v>1337</v>
      </c>
      <c r="C48" s="92">
        <v>20</v>
      </c>
      <c r="D48" s="12">
        <f t="shared" si="4"/>
        <v>27.44</v>
      </c>
      <c r="E48" s="13">
        <f t="shared" si="5"/>
        <v>1372</v>
      </c>
      <c r="F48" s="163" t="s">
        <v>1338</v>
      </c>
      <c r="G48" s="160"/>
      <c r="H48" s="161"/>
      <c r="I48" s="17"/>
    </row>
    <row r="49" ht="19" customHeight="1" spans="1:9">
      <c r="A49" s="80">
        <v>46</v>
      </c>
      <c r="B49" s="162" t="s">
        <v>1339</v>
      </c>
      <c r="C49" s="92">
        <v>10</v>
      </c>
      <c r="D49" s="12">
        <f t="shared" si="4"/>
        <v>13.72</v>
      </c>
      <c r="E49" s="13">
        <f t="shared" si="5"/>
        <v>686</v>
      </c>
      <c r="F49" s="163" t="s">
        <v>1340</v>
      </c>
      <c r="G49" s="160"/>
      <c r="H49" s="161"/>
      <c r="I49" s="17"/>
    </row>
    <row r="50" ht="19" customHeight="1" spans="1:9">
      <c r="A50" s="16">
        <v>47</v>
      </c>
      <c r="B50" s="162" t="s">
        <v>1341</v>
      </c>
      <c r="C50" s="92">
        <v>20</v>
      </c>
      <c r="D50" s="12">
        <f t="shared" si="4"/>
        <v>27.44</v>
      </c>
      <c r="E50" s="13">
        <f t="shared" si="5"/>
        <v>1372</v>
      </c>
      <c r="F50" s="163" t="s">
        <v>1342</v>
      </c>
      <c r="G50" s="160"/>
      <c r="H50" s="161"/>
      <c r="I50" s="17"/>
    </row>
    <row r="51" ht="19" customHeight="1" spans="1:9">
      <c r="A51" s="80">
        <v>48</v>
      </c>
      <c r="B51" s="162" t="s">
        <v>1343</v>
      </c>
      <c r="C51" s="92">
        <v>50</v>
      </c>
      <c r="D51" s="12">
        <f t="shared" si="4"/>
        <v>68.6</v>
      </c>
      <c r="E51" s="13">
        <f t="shared" si="5"/>
        <v>3430</v>
      </c>
      <c r="F51" s="164" t="s">
        <v>1344</v>
      </c>
      <c r="G51" s="160"/>
      <c r="H51" s="161"/>
      <c r="I51" s="17"/>
    </row>
    <row r="52" ht="19" customHeight="1" spans="1:9">
      <c r="A52" s="16">
        <v>49</v>
      </c>
      <c r="B52" s="162" t="s">
        <v>1345</v>
      </c>
      <c r="C52" s="92">
        <v>20</v>
      </c>
      <c r="D52" s="12">
        <f t="shared" si="4"/>
        <v>27.44</v>
      </c>
      <c r="E52" s="13">
        <f t="shared" si="5"/>
        <v>1372</v>
      </c>
      <c r="F52" s="163" t="s">
        <v>1346</v>
      </c>
      <c r="G52" s="160"/>
      <c r="H52" s="161"/>
      <c r="I52" s="17"/>
    </row>
    <row r="53" ht="19" customHeight="1" spans="1:9">
      <c r="A53" s="80">
        <v>50</v>
      </c>
      <c r="B53" s="162" t="s">
        <v>1347</v>
      </c>
      <c r="C53" s="92">
        <v>40</v>
      </c>
      <c r="D53" s="12">
        <f t="shared" si="4"/>
        <v>54.88</v>
      </c>
      <c r="E53" s="13">
        <f t="shared" si="5"/>
        <v>2744</v>
      </c>
      <c r="F53" s="163" t="s">
        <v>1348</v>
      </c>
      <c r="G53" s="160"/>
      <c r="H53" s="161"/>
      <c r="I53" s="17"/>
    </row>
    <row r="54" ht="19" customHeight="1" spans="1:9">
      <c r="A54" s="16">
        <v>51</v>
      </c>
      <c r="B54" s="162" t="s">
        <v>1349</v>
      </c>
      <c r="C54" s="92">
        <v>20</v>
      </c>
      <c r="D54" s="12">
        <f t="shared" si="4"/>
        <v>27.44</v>
      </c>
      <c r="E54" s="13">
        <f t="shared" si="5"/>
        <v>1372</v>
      </c>
      <c r="F54" s="163" t="s">
        <v>1350</v>
      </c>
      <c r="G54" s="160"/>
      <c r="H54" s="161"/>
      <c r="I54" s="17"/>
    </row>
    <row r="55" ht="19" customHeight="1" spans="1:9">
      <c r="A55" s="80">
        <v>52</v>
      </c>
      <c r="B55" s="162" t="s">
        <v>1351</v>
      </c>
      <c r="C55" s="92">
        <v>20</v>
      </c>
      <c r="D55" s="12">
        <f t="shared" si="4"/>
        <v>27.44</v>
      </c>
      <c r="E55" s="13">
        <f t="shared" si="5"/>
        <v>1372</v>
      </c>
      <c r="F55" s="163" t="s">
        <v>1352</v>
      </c>
      <c r="G55" s="160"/>
      <c r="H55" s="161"/>
      <c r="I55" s="17"/>
    </row>
    <row r="56" ht="19" customHeight="1" spans="1:9">
      <c r="A56" s="165">
        <v>53</v>
      </c>
      <c r="B56" s="166" t="s">
        <v>1353</v>
      </c>
      <c r="C56" s="113">
        <v>30</v>
      </c>
      <c r="D56" s="83">
        <f t="shared" si="4"/>
        <v>41.16</v>
      </c>
      <c r="E56" s="84">
        <f t="shared" si="5"/>
        <v>2058</v>
      </c>
      <c r="F56" s="167" t="s">
        <v>1354</v>
      </c>
      <c r="G56" s="168"/>
      <c r="H56" s="169"/>
      <c r="I56" s="91"/>
    </row>
    <row r="57" ht="19" customHeight="1" spans="1:9">
      <c r="A57" s="80">
        <v>54</v>
      </c>
      <c r="B57" s="162" t="s">
        <v>1355</v>
      </c>
      <c r="C57" s="76">
        <v>50</v>
      </c>
      <c r="D57" s="12">
        <f t="shared" si="4"/>
        <v>68.6</v>
      </c>
      <c r="E57" s="13">
        <f t="shared" si="5"/>
        <v>3430</v>
      </c>
      <c r="F57" s="163" t="s">
        <v>1356</v>
      </c>
      <c r="G57" s="170"/>
      <c r="H57" s="161"/>
      <c r="I57" s="17"/>
    </row>
    <row r="58" ht="19" customHeight="1" spans="1:9">
      <c r="A58" s="16">
        <v>55</v>
      </c>
      <c r="B58" s="162" t="s">
        <v>1357</v>
      </c>
      <c r="C58" s="76">
        <v>40</v>
      </c>
      <c r="D58" s="12">
        <f t="shared" si="4"/>
        <v>54.88</v>
      </c>
      <c r="E58" s="13">
        <f t="shared" si="5"/>
        <v>2744</v>
      </c>
      <c r="F58" s="163" t="s">
        <v>1358</v>
      </c>
      <c r="G58" s="170"/>
      <c r="H58" s="161"/>
      <c r="I58" s="17"/>
    </row>
    <row r="59" ht="19" customHeight="1" spans="1:9">
      <c r="A59" s="80">
        <v>56</v>
      </c>
      <c r="B59" s="162" t="s">
        <v>1359</v>
      </c>
      <c r="C59" s="76">
        <v>30</v>
      </c>
      <c r="D59" s="12">
        <f t="shared" si="4"/>
        <v>41.16</v>
      </c>
      <c r="E59" s="13">
        <f t="shared" si="5"/>
        <v>2058</v>
      </c>
      <c r="F59" s="163" t="s">
        <v>1360</v>
      </c>
      <c r="G59" s="170"/>
      <c r="H59" s="161"/>
      <c r="I59" s="17"/>
    </row>
    <row r="60" ht="19" customHeight="1" spans="1:9">
      <c r="A60" s="16">
        <v>57</v>
      </c>
      <c r="B60" s="162" t="s">
        <v>1361</v>
      </c>
      <c r="C60" s="76">
        <v>16</v>
      </c>
      <c r="D60" s="12">
        <f t="shared" si="4"/>
        <v>21.952</v>
      </c>
      <c r="E60" s="13">
        <f t="shared" si="5"/>
        <v>1097.6</v>
      </c>
      <c r="F60" s="163" t="s">
        <v>1362</v>
      </c>
      <c r="G60" s="170"/>
      <c r="H60" s="161"/>
      <c r="I60" s="17"/>
    </row>
    <row r="61" ht="19" customHeight="1" spans="1:9">
      <c r="A61" s="80">
        <v>58</v>
      </c>
      <c r="B61" s="162" t="s">
        <v>1363</v>
      </c>
      <c r="C61" s="76">
        <v>15</v>
      </c>
      <c r="D61" s="12">
        <f t="shared" si="4"/>
        <v>20.58</v>
      </c>
      <c r="E61" s="13">
        <f t="shared" si="5"/>
        <v>1029</v>
      </c>
      <c r="F61" s="163" t="s">
        <v>1364</v>
      </c>
      <c r="G61" s="170"/>
      <c r="H61" s="161"/>
      <c r="I61" s="17"/>
    </row>
    <row r="62" ht="19" customHeight="1" spans="1:9">
      <c r="A62" s="16">
        <v>59</v>
      </c>
      <c r="B62" s="162" t="s">
        <v>1365</v>
      </c>
      <c r="C62" s="76">
        <v>30</v>
      </c>
      <c r="D62" s="12">
        <f t="shared" si="4"/>
        <v>41.16</v>
      </c>
      <c r="E62" s="13">
        <f t="shared" si="5"/>
        <v>2058</v>
      </c>
      <c r="F62" s="163" t="s">
        <v>1366</v>
      </c>
      <c r="G62" s="170"/>
      <c r="H62" s="161"/>
      <c r="I62" s="17"/>
    </row>
    <row r="63" ht="19" customHeight="1" spans="1:9">
      <c r="A63" s="80">
        <v>60</v>
      </c>
      <c r="B63" s="162" t="s">
        <v>1367</v>
      </c>
      <c r="C63" s="76">
        <v>7</v>
      </c>
      <c r="D63" s="12">
        <f t="shared" si="4"/>
        <v>9.604</v>
      </c>
      <c r="E63" s="13">
        <f t="shared" si="5"/>
        <v>480.2</v>
      </c>
      <c r="F63" s="163" t="s">
        <v>1368</v>
      </c>
      <c r="G63" s="170"/>
      <c r="H63" s="161"/>
      <c r="I63" s="17"/>
    </row>
    <row r="64" ht="19" customHeight="1" spans="1:9">
      <c r="A64" s="16">
        <v>61</v>
      </c>
      <c r="B64" s="162" t="s">
        <v>1369</v>
      </c>
      <c r="C64" s="76">
        <v>20</v>
      </c>
      <c r="D64" s="12">
        <f t="shared" si="4"/>
        <v>27.44</v>
      </c>
      <c r="E64" s="13">
        <f t="shared" si="5"/>
        <v>1372</v>
      </c>
      <c r="F64" s="163" t="s">
        <v>1370</v>
      </c>
      <c r="G64" s="170"/>
      <c r="H64" s="161"/>
      <c r="I64" s="17"/>
    </row>
    <row r="65" ht="19" customHeight="1" spans="1:9">
      <c r="A65" s="80">
        <v>62</v>
      </c>
      <c r="B65" s="162" t="s">
        <v>1371</v>
      </c>
      <c r="C65" s="76">
        <v>60</v>
      </c>
      <c r="D65" s="12">
        <f t="shared" ref="D65:D93" si="6">C65*1.372</f>
        <v>82.32</v>
      </c>
      <c r="E65" s="13">
        <f t="shared" ref="E65:E93" si="7">D65*50</f>
        <v>4116</v>
      </c>
      <c r="F65" s="163" t="s">
        <v>1372</v>
      </c>
      <c r="G65" s="170"/>
      <c r="H65" s="161"/>
      <c r="I65" s="17"/>
    </row>
    <row r="66" ht="19" customHeight="1" spans="1:9">
      <c r="A66" s="16">
        <v>63</v>
      </c>
      <c r="B66" s="162" t="s">
        <v>1373</v>
      </c>
      <c r="C66" s="76">
        <v>13</v>
      </c>
      <c r="D66" s="12">
        <f t="shared" si="6"/>
        <v>17.836</v>
      </c>
      <c r="E66" s="13">
        <f t="shared" si="7"/>
        <v>891.8</v>
      </c>
      <c r="F66" s="163" t="s">
        <v>1374</v>
      </c>
      <c r="G66" s="170"/>
      <c r="H66" s="161"/>
      <c r="I66" s="17"/>
    </row>
    <row r="67" ht="19" customHeight="1" spans="1:9">
      <c r="A67" s="80">
        <v>64</v>
      </c>
      <c r="B67" s="162" t="s">
        <v>1375</v>
      </c>
      <c r="C67" s="76">
        <v>10</v>
      </c>
      <c r="D67" s="12">
        <f t="shared" si="6"/>
        <v>13.72</v>
      </c>
      <c r="E67" s="13">
        <f t="shared" si="7"/>
        <v>686</v>
      </c>
      <c r="F67" s="163" t="s">
        <v>1376</v>
      </c>
      <c r="G67" s="170"/>
      <c r="H67" s="161"/>
      <c r="I67" s="17"/>
    </row>
    <row r="68" ht="19" customHeight="1" spans="1:9">
      <c r="A68" s="16">
        <v>65</v>
      </c>
      <c r="B68" s="162" t="s">
        <v>1377</v>
      </c>
      <c r="C68" s="76">
        <v>20</v>
      </c>
      <c r="D68" s="12">
        <f t="shared" si="6"/>
        <v>27.44</v>
      </c>
      <c r="E68" s="13">
        <f t="shared" si="7"/>
        <v>1372</v>
      </c>
      <c r="F68" s="163" t="s">
        <v>1378</v>
      </c>
      <c r="G68" s="170"/>
      <c r="H68" s="161"/>
      <c r="I68" s="17"/>
    </row>
    <row r="69" ht="19" customHeight="1" spans="1:9">
      <c r="A69" s="80">
        <v>66</v>
      </c>
      <c r="B69" s="162" t="s">
        <v>1379</v>
      </c>
      <c r="C69" s="76">
        <v>50</v>
      </c>
      <c r="D69" s="12">
        <f t="shared" si="6"/>
        <v>68.6</v>
      </c>
      <c r="E69" s="13">
        <f t="shared" si="7"/>
        <v>3430</v>
      </c>
      <c r="F69" s="163" t="s">
        <v>1380</v>
      </c>
      <c r="G69" s="170"/>
      <c r="H69" s="161"/>
      <c r="I69" s="17"/>
    </row>
    <row r="70" ht="19" customHeight="1" spans="1:9">
      <c r="A70" s="16">
        <v>67</v>
      </c>
      <c r="B70" s="162" t="s">
        <v>1381</v>
      </c>
      <c r="C70" s="76">
        <v>20</v>
      </c>
      <c r="D70" s="12">
        <f t="shared" si="6"/>
        <v>27.44</v>
      </c>
      <c r="E70" s="13">
        <f t="shared" si="7"/>
        <v>1372</v>
      </c>
      <c r="F70" s="163" t="s">
        <v>1382</v>
      </c>
      <c r="G70" s="170"/>
      <c r="H70" s="161"/>
      <c r="I70" s="17"/>
    </row>
    <row r="71" ht="19" customHeight="1" spans="1:9">
      <c r="A71" s="80">
        <v>68</v>
      </c>
      <c r="B71" s="162" t="s">
        <v>1383</v>
      </c>
      <c r="C71" s="76">
        <v>50</v>
      </c>
      <c r="D71" s="12">
        <f t="shared" si="6"/>
        <v>68.6</v>
      </c>
      <c r="E71" s="13">
        <f t="shared" si="7"/>
        <v>3430</v>
      </c>
      <c r="F71" s="163" t="s">
        <v>1384</v>
      </c>
      <c r="G71" s="170"/>
      <c r="H71" s="161"/>
      <c r="I71" s="17"/>
    </row>
    <row r="72" ht="19" customHeight="1" spans="1:9">
      <c r="A72" s="16">
        <v>69</v>
      </c>
      <c r="B72" s="162" t="s">
        <v>1385</v>
      </c>
      <c r="C72" s="76">
        <v>10</v>
      </c>
      <c r="D72" s="12">
        <f t="shared" si="6"/>
        <v>13.72</v>
      </c>
      <c r="E72" s="13">
        <f t="shared" si="7"/>
        <v>686</v>
      </c>
      <c r="F72" s="163" t="s">
        <v>1386</v>
      </c>
      <c r="G72" s="170"/>
      <c r="H72" s="161"/>
      <c r="I72" s="17"/>
    </row>
    <row r="73" ht="19" customHeight="1" spans="1:9">
      <c r="A73" s="80">
        <v>70</v>
      </c>
      <c r="B73" s="162" t="s">
        <v>1387</v>
      </c>
      <c r="C73" s="76">
        <v>60</v>
      </c>
      <c r="D73" s="12">
        <f t="shared" si="6"/>
        <v>82.32</v>
      </c>
      <c r="E73" s="13">
        <f t="shared" si="7"/>
        <v>4116</v>
      </c>
      <c r="F73" s="163" t="s">
        <v>1388</v>
      </c>
      <c r="G73" s="170"/>
      <c r="H73" s="161"/>
      <c r="I73" s="17"/>
    </row>
    <row r="74" ht="19" customHeight="1" spans="1:9">
      <c r="A74" s="16">
        <v>71</v>
      </c>
      <c r="B74" s="162" t="s">
        <v>1389</v>
      </c>
      <c r="C74" s="76">
        <v>20</v>
      </c>
      <c r="D74" s="12">
        <f t="shared" si="6"/>
        <v>27.44</v>
      </c>
      <c r="E74" s="13">
        <f t="shared" si="7"/>
        <v>1372</v>
      </c>
      <c r="F74" s="163" t="s">
        <v>1390</v>
      </c>
      <c r="G74" s="170"/>
      <c r="H74" s="161"/>
      <c r="I74" s="17"/>
    </row>
    <row r="75" ht="19" customHeight="1" spans="1:9">
      <c r="A75" s="80">
        <v>72</v>
      </c>
      <c r="B75" s="162" t="s">
        <v>1391</v>
      </c>
      <c r="C75" s="76">
        <v>20</v>
      </c>
      <c r="D75" s="12">
        <f t="shared" si="6"/>
        <v>27.44</v>
      </c>
      <c r="E75" s="13">
        <f t="shared" si="7"/>
        <v>1372</v>
      </c>
      <c r="F75" s="163" t="s">
        <v>1392</v>
      </c>
      <c r="G75" s="170"/>
      <c r="H75" s="161"/>
      <c r="I75" s="17"/>
    </row>
    <row r="76" ht="19" customHeight="1" spans="1:9">
      <c r="A76" s="16">
        <v>73</v>
      </c>
      <c r="B76" s="162" t="s">
        <v>1393</v>
      </c>
      <c r="C76" s="76">
        <v>20</v>
      </c>
      <c r="D76" s="12">
        <f t="shared" si="6"/>
        <v>27.44</v>
      </c>
      <c r="E76" s="13">
        <f t="shared" si="7"/>
        <v>1372</v>
      </c>
      <c r="F76" s="163" t="s">
        <v>1394</v>
      </c>
      <c r="G76" s="170"/>
      <c r="H76" s="161"/>
      <c r="I76" s="17"/>
    </row>
    <row r="77" ht="19" customHeight="1" spans="1:9">
      <c r="A77" s="80">
        <v>74</v>
      </c>
      <c r="B77" s="162" t="s">
        <v>1395</v>
      </c>
      <c r="C77" s="76">
        <v>10</v>
      </c>
      <c r="D77" s="12">
        <f t="shared" si="6"/>
        <v>13.72</v>
      </c>
      <c r="E77" s="13">
        <f t="shared" si="7"/>
        <v>686</v>
      </c>
      <c r="F77" s="164" t="s">
        <v>1396</v>
      </c>
      <c r="G77" s="170"/>
      <c r="H77" s="161"/>
      <c r="I77" s="17"/>
    </row>
    <row r="78" ht="19" customHeight="1" spans="1:9">
      <c r="A78" s="16">
        <v>75</v>
      </c>
      <c r="B78" s="162" t="s">
        <v>1397</v>
      </c>
      <c r="C78" s="76">
        <v>25</v>
      </c>
      <c r="D78" s="12">
        <f t="shared" si="6"/>
        <v>34.3</v>
      </c>
      <c r="E78" s="13">
        <f t="shared" si="7"/>
        <v>1715</v>
      </c>
      <c r="F78" s="164" t="s">
        <v>1398</v>
      </c>
      <c r="G78" s="170"/>
      <c r="H78" s="161"/>
      <c r="I78" s="17"/>
    </row>
    <row r="79" ht="19" customHeight="1" spans="1:9">
      <c r="A79" s="80">
        <v>76</v>
      </c>
      <c r="B79" s="162" t="s">
        <v>1399</v>
      </c>
      <c r="C79" s="76">
        <v>20</v>
      </c>
      <c r="D79" s="12">
        <f t="shared" si="6"/>
        <v>27.44</v>
      </c>
      <c r="E79" s="13">
        <f t="shared" si="7"/>
        <v>1372</v>
      </c>
      <c r="F79" s="164" t="s">
        <v>1400</v>
      </c>
      <c r="G79" s="170"/>
      <c r="H79" s="161"/>
      <c r="I79" s="17"/>
    </row>
    <row r="80" ht="19" customHeight="1" spans="1:9">
      <c r="A80" s="16">
        <v>77</v>
      </c>
      <c r="B80" s="162" t="s">
        <v>1401</v>
      </c>
      <c r="C80" s="76">
        <v>20</v>
      </c>
      <c r="D80" s="12">
        <f t="shared" si="6"/>
        <v>27.44</v>
      </c>
      <c r="E80" s="13">
        <f t="shared" si="7"/>
        <v>1372</v>
      </c>
      <c r="F80" s="164" t="s">
        <v>1402</v>
      </c>
      <c r="G80" s="170"/>
      <c r="H80" s="161"/>
      <c r="I80" s="17"/>
    </row>
    <row r="81" ht="19" customHeight="1" spans="1:9">
      <c r="A81" s="80">
        <v>78</v>
      </c>
      <c r="B81" s="162" t="s">
        <v>1403</v>
      </c>
      <c r="C81" s="76">
        <v>20</v>
      </c>
      <c r="D81" s="12">
        <f t="shared" si="6"/>
        <v>27.44</v>
      </c>
      <c r="E81" s="13">
        <f t="shared" si="7"/>
        <v>1372</v>
      </c>
      <c r="F81" s="164" t="s">
        <v>1404</v>
      </c>
      <c r="G81" s="170"/>
      <c r="H81" s="161"/>
      <c r="I81" s="17"/>
    </row>
    <row r="82" ht="19" customHeight="1" spans="1:9">
      <c r="A82" s="16">
        <v>79</v>
      </c>
      <c r="B82" s="162" t="s">
        <v>1405</v>
      </c>
      <c r="C82" s="76">
        <v>20</v>
      </c>
      <c r="D82" s="12">
        <f t="shared" si="6"/>
        <v>27.44</v>
      </c>
      <c r="E82" s="13">
        <f t="shared" si="7"/>
        <v>1372</v>
      </c>
      <c r="F82" s="164" t="s">
        <v>1406</v>
      </c>
      <c r="G82" s="170"/>
      <c r="H82" s="161"/>
      <c r="I82" s="17"/>
    </row>
    <row r="83" ht="19" customHeight="1" spans="1:9">
      <c r="A83" s="80">
        <v>80</v>
      </c>
      <c r="B83" s="162" t="s">
        <v>1407</v>
      </c>
      <c r="C83" s="76">
        <v>50</v>
      </c>
      <c r="D83" s="12">
        <f t="shared" si="6"/>
        <v>68.6</v>
      </c>
      <c r="E83" s="13">
        <f t="shared" si="7"/>
        <v>3430</v>
      </c>
      <c r="F83" s="164" t="s">
        <v>1408</v>
      </c>
      <c r="G83" s="170"/>
      <c r="H83" s="161"/>
      <c r="I83" s="17"/>
    </row>
    <row r="84" ht="19" customHeight="1" spans="1:9">
      <c r="A84" s="16">
        <v>81</v>
      </c>
      <c r="B84" s="162" t="s">
        <v>1409</v>
      </c>
      <c r="C84" s="76">
        <v>30</v>
      </c>
      <c r="D84" s="12">
        <f t="shared" si="6"/>
        <v>41.16</v>
      </c>
      <c r="E84" s="13">
        <f t="shared" si="7"/>
        <v>2058</v>
      </c>
      <c r="F84" s="164" t="s">
        <v>1410</v>
      </c>
      <c r="G84" s="170"/>
      <c r="H84" s="161"/>
      <c r="I84" s="17"/>
    </row>
    <row r="85" ht="19" customHeight="1" spans="1:9">
      <c r="A85" s="80">
        <v>82</v>
      </c>
      <c r="B85" s="162" t="s">
        <v>1411</v>
      </c>
      <c r="C85" s="76">
        <v>20</v>
      </c>
      <c r="D85" s="12">
        <f t="shared" si="6"/>
        <v>27.44</v>
      </c>
      <c r="E85" s="13">
        <f t="shared" si="7"/>
        <v>1372</v>
      </c>
      <c r="F85" s="164" t="s">
        <v>1412</v>
      </c>
      <c r="G85" s="170"/>
      <c r="H85" s="161"/>
      <c r="I85" s="17"/>
    </row>
    <row r="86" ht="19" customHeight="1" spans="1:9">
      <c r="A86" s="16">
        <v>83</v>
      </c>
      <c r="B86" s="162" t="s">
        <v>1413</v>
      </c>
      <c r="C86" s="76">
        <v>50</v>
      </c>
      <c r="D86" s="12">
        <f t="shared" si="6"/>
        <v>68.6</v>
      </c>
      <c r="E86" s="13">
        <f t="shared" si="7"/>
        <v>3430</v>
      </c>
      <c r="F86" s="164" t="s">
        <v>1414</v>
      </c>
      <c r="G86" s="170"/>
      <c r="H86" s="161"/>
      <c r="I86" s="17"/>
    </row>
    <row r="87" ht="19" customHeight="1" spans="1:9">
      <c r="A87" s="80">
        <v>84</v>
      </c>
      <c r="B87" s="162" t="s">
        <v>1415</v>
      </c>
      <c r="C87" s="76">
        <v>20</v>
      </c>
      <c r="D87" s="12">
        <f t="shared" si="6"/>
        <v>27.44</v>
      </c>
      <c r="E87" s="13">
        <f t="shared" si="7"/>
        <v>1372</v>
      </c>
      <c r="F87" s="164" t="s">
        <v>1416</v>
      </c>
      <c r="G87" s="170"/>
      <c r="H87" s="161"/>
      <c r="I87" s="17"/>
    </row>
    <row r="88" ht="19" customHeight="1" spans="1:9">
      <c r="A88" s="16">
        <v>85</v>
      </c>
      <c r="B88" s="162" t="s">
        <v>1417</v>
      </c>
      <c r="C88" s="76">
        <v>15</v>
      </c>
      <c r="D88" s="12">
        <f t="shared" si="6"/>
        <v>20.58</v>
      </c>
      <c r="E88" s="13">
        <f t="shared" si="7"/>
        <v>1029</v>
      </c>
      <c r="F88" s="164" t="s">
        <v>1418</v>
      </c>
      <c r="G88" s="170"/>
      <c r="H88" s="161"/>
      <c r="I88" s="17"/>
    </row>
    <row r="89" ht="19" customHeight="1" spans="1:9">
      <c r="A89" s="80">
        <v>86</v>
      </c>
      <c r="B89" s="162" t="s">
        <v>1419</v>
      </c>
      <c r="C89" s="76">
        <v>50</v>
      </c>
      <c r="D89" s="12">
        <f t="shared" si="6"/>
        <v>68.6</v>
      </c>
      <c r="E89" s="13">
        <f t="shared" si="7"/>
        <v>3430</v>
      </c>
      <c r="F89" s="164" t="s">
        <v>1420</v>
      </c>
      <c r="G89" s="170"/>
      <c r="H89" s="161"/>
      <c r="I89" s="17"/>
    </row>
    <row r="90" ht="19" customHeight="1" spans="1:9">
      <c r="A90" s="16">
        <v>87</v>
      </c>
      <c r="B90" s="162" t="s">
        <v>1421</v>
      </c>
      <c r="C90" s="76">
        <v>50</v>
      </c>
      <c r="D90" s="12">
        <f t="shared" si="6"/>
        <v>68.6</v>
      </c>
      <c r="E90" s="13">
        <f t="shared" si="7"/>
        <v>3430</v>
      </c>
      <c r="F90" s="164" t="s">
        <v>1422</v>
      </c>
      <c r="G90" s="170"/>
      <c r="H90" s="161"/>
      <c r="I90" s="17"/>
    </row>
    <row r="91" ht="19" customHeight="1" spans="1:9">
      <c r="A91" s="80">
        <v>88</v>
      </c>
      <c r="B91" s="162" t="s">
        <v>1423</v>
      </c>
      <c r="C91" s="76">
        <v>30</v>
      </c>
      <c r="D91" s="12">
        <f t="shared" si="6"/>
        <v>41.16</v>
      </c>
      <c r="E91" s="13">
        <f t="shared" si="7"/>
        <v>2058</v>
      </c>
      <c r="F91" s="164" t="s">
        <v>1424</v>
      </c>
      <c r="G91" s="170"/>
      <c r="H91" s="161"/>
      <c r="I91" s="17"/>
    </row>
    <row r="92" ht="19" customHeight="1" spans="1:9">
      <c r="A92" s="16">
        <v>89</v>
      </c>
      <c r="B92" s="162" t="s">
        <v>1425</v>
      </c>
      <c r="C92" s="76">
        <v>60</v>
      </c>
      <c r="D92" s="12">
        <f t="shared" si="6"/>
        <v>82.32</v>
      </c>
      <c r="E92" s="13">
        <f t="shared" si="7"/>
        <v>4116</v>
      </c>
      <c r="F92" s="164" t="s">
        <v>1426</v>
      </c>
      <c r="G92" s="170"/>
      <c r="H92" s="161"/>
      <c r="I92" s="17"/>
    </row>
    <row r="93" ht="19" customHeight="1" spans="1:9">
      <c r="A93" s="80" t="s">
        <v>31</v>
      </c>
      <c r="B93" s="161"/>
      <c r="C93" s="161">
        <f>SUM(C4:C92)</f>
        <v>2766</v>
      </c>
      <c r="D93" s="12">
        <f t="shared" si="6"/>
        <v>3794.952</v>
      </c>
      <c r="E93" s="13">
        <f t="shared" si="7"/>
        <v>189747.6</v>
      </c>
      <c r="F93" s="170"/>
      <c r="G93" s="170"/>
      <c r="H93" s="161"/>
      <c r="I93" s="17"/>
    </row>
    <row r="94" ht="19" customHeight="1" spans="1:9">
      <c r="A94" s="21" t="s">
        <v>41</v>
      </c>
      <c r="B94" s="21"/>
      <c r="C94" s="21"/>
      <c r="D94" s="22"/>
      <c r="E94" s="22"/>
      <c r="F94" s="22"/>
      <c r="G94" s="22"/>
      <c r="H94" s="171"/>
      <c r="I94" s="145"/>
    </row>
    <row r="95" ht="19" customHeight="1" spans="1:9">
      <c r="A95" s="23" t="s">
        <v>42</v>
      </c>
      <c r="B95" s="23"/>
      <c r="C95" s="23"/>
      <c r="D95" s="23"/>
      <c r="E95" s="23"/>
      <c r="F95" s="23"/>
      <c r="G95" s="23"/>
      <c r="H95" s="171"/>
      <c r="I95" s="145"/>
    </row>
    <row r="96" ht="19" customHeight="1" spans="1:9">
      <c r="A96" s="24" t="s">
        <v>43</v>
      </c>
      <c r="B96" s="24"/>
      <c r="C96" s="24"/>
      <c r="D96" s="24"/>
      <c r="E96" s="24"/>
      <c r="F96" s="24"/>
      <c r="G96" s="24"/>
      <c r="H96" s="171"/>
      <c r="I96" s="145"/>
    </row>
  </sheetData>
  <mergeCells count="5">
    <mergeCell ref="A1:I1"/>
    <mergeCell ref="A2:I2"/>
    <mergeCell ref="A94:C94"/>
    <mergeCell ref="A95:G95"/>
    <mergeCell ref="A96:G9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75" workbookViewId="0">
      <selection activeCell="A99" sqref="A99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0.4416666666667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1427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46" t="s">
        <v>1428</v>
      </c>
      <c r="C4" s="67">
        <v>20</v>
      </c>
      <c r="D4" s="12">
        <f t="shared" ref="D4:D18" si="0">C4*1.372</f>
        <v>27.44</v>
      </c>
      <c r="E4" s="13">
        <f t="shared" ref="E4:E18" si="1">D4*50</f>
        <v>1372</v>
      </c>
      <c r="F4" s="146" t="s">
        <v>1429</v>
      </c>
      <c r="G4" s="69"/>
      <c r="H4" s="16"/>
      <c r="I4" s="17"/>
    </row>
    <row r="5" ht="14.25" spans="1:9">
      <c r="A5" s="80">
        <v>2</v>
      </c>
      <c r="B5" s="146" t="s">
        <v>1430</v>
      </c>
      <c r="C5" s="67">
        <v>30</v>
      </c>
      <c r="D5" s="12">
        <f t="shared" si="0"/>
        <v>41.16</v>
      </c>
      <c r="E5" s="13">
        <f t="shared" si="1"/>
        <v>2058</v>
      </c>
      <c r="F5" s="146" t="s">
        <v>1431</v>
      </c>
      <c r="G5" s="69"/>
      <c r="H5" s="17"/>
      <c r="I5" s="17"/>
    </row>
    <row r="6" ht="14.25" spans="1:9">
      <c r="A6" s="16">
        <v>3</v>
      </c>
      <c r="B6" s="146" t="s">
        <v>526</v>
      </c>
      <c r="C6" s="147">
        <v>55</v>
      </c>
      <c r="D6" s="12">
        <f t="shared" si="0"/>
        <v>75.46</v>
      </c>
      <c r="E6" s="13">
        <f t="shared" si="1"/>
        <v>3773</v>
      </c>
      <c r="F6" s="146" t="s">
        <v>1432</v>
      </c>
      <c r="G6" s="69"/>
      <c r="H6" s="17"/>
      <c r="I6" s="17"/>
    </row>
    <row r="7" ht="14.25" spans="1:9">
      <c r="A7" s="80">
        <v>4</v>
      </c>
      <c r="B7" s="146" t="s">
        <v>1433</v>
      </c>
      <c r="C7" s="147">
        <v>60</v>
      </c>
      <c r="D7" s="12">
        <f t="shared" si="0"/>
        <v>82.32</v>
      </c>
      <c r="E7" s="13">
        <f t="shared" si="1"/>
        <v>4116</v>
      </c>
      <c r="F7" s="146" t="s">
        <v>1434</v>
      </c>
      <c r="G7" s="69"/>
      <c r="H7" s="17"/>
      <c r="I7" s="17"/>
    </row>
    <row r="8" ht="14.25" spans="1:9">
      <c r="A8" s="16">
        <v>5</v>
      </c>
      <c r="B8" s="146" t="s">
        <v>1435</v>
      </c>
      <c r="C8" s="147">
        <v>70</v>
      </c>
      <c r="D8" s="12">
        <f t="shared" si="0"/>
        <v>96.04</v>
      </c>
      <c r="E8" s="13">
        <f t="shared" si="1"/>
        <v>4802</v>
      </c>
      <c r="F8" s="146" t="s">
        <v>1436</v>
      </c>
      <c r="G8" s="69"/>
      <c r="H8" s="104"/>
      <c r="I8" s="17"/>
    </row>
    <row r="9" ht="14.25" spans="1:9">
      <c r="A9" s="80">
        <v>6</v>
      </c>
      <c r="B9" s="146" t="s">
        <v>1437</v>
      </c>
      <c r="C9" s="147">
        <v>60</v>
      </c>
      <c r="D9" s="12">
        <f t="shared" si="0"/>
        <v>82.32</v>
      </c>
      <c r="E9" s="13">
        <f t="shared" si="1"/>
        <v>4116</v>
      </c>
      <c r="F9" s="146" t="s">
        <v>1438</v>
      </c>
      <c r="G9" s="69"/>
      <c r="H9" s="104"/>
      <c r="I9" s="17"/>
    </row>
    <row r="10" ht="14.25" spans="1:9">
      <c r="A10" s="16">
        <v>7</v>
      </c>
      <c r="B10" s="146" t="s">
        <v>1439</v>
      </c>
      <c r="C10" s="147">
        <v>180</v>
      </c>
      <c r="D10" s="12">
        <f t="shared" si="0"/>
        <v>246.96</v>
      </c>
      <c r="E10" s="13">
        <f t="shared" si="1"/>
        <v>12348</v>
      </c>
      <c r="F10" s="146" t="s">
        <v>1440</v>
      </c>
      <c r="G10" s="69"/>
      <c r="H10" s="104"/>
      <c r="I10" s="17"/>
    </row>
    <row r="11" ht="14.25" spans="1:9">
      <c r="A11" s="80">
        <v>8</v>
      </c>
      <c r="B11" s="146" t="s">
        <v>292</v>
      </c>
      <c r="C11" s="147">
        <v>150</v>
      </c>
      <c r="D11" s="12">
        <f t="shared" si="0"/>
        <v>205.8</v>
      </c>
      <c r="E11" s="13">
        <f t="shared" si="1"/>
        <v>10290</v>
      </c>
      <c r="F11" s="146" t="s">
        <v>1441</v>
      </c>
      <c r="G11" s="69"/>
      <c r="H11" s="104"/>
      <c r="I11" s="17"/>
    </row>
    <row r="12" ht="14.25" spans="1:9">
      <c r="A12" s="16">
        <v>9</v>
      </c>
      <c r="B12" s="146" t="s">
        <v>1442</v>
      </c>
      <c r="C12" s="147">
        <v>170</v>
      </c>
      <c r="D12" s="12">
        <f t="shared" si="0"/>
        <v>233.24</v>
      </c>
      <c r="E12" s="13">
        <f t="shared" si="1"/>
        <v>11662</v>
      </c>
      <c r="F12" s="146" t="s">
        <v>1443</v>
      </c>
      <c r="G12" s="69"/>
      <c r="H12" s="104"/>
      <c r="I12" s="17"/>
    </row>
    <row r="13" ht="14.25" spans="1:9">
      <c r="A13" s="80">
        <v>10</v>
      </c>
      <c r="B13" s="146" t="s">
        <v>916</v>
      </c>
      <c r="C13" s="147">
        <v>80</v>
      </c>
      <c r="D13" s="12">
        <f t="shared" si="0"/>
        <v>109.76</v>
      </c>
      <c r="E13" s="13">
        <f t="shared" si="1"/>
        <v>5488</v>
      </c>
      <c r="F13" s="146" t="s">
        <v>1444</v>
      </c>
      <c r="G13" s="69"/>
      <c r="H13" s="104"/>
      <c r="I13" s="17"/>
    </row>
    <row r="14" ht="14.25" spans="1:9">
      <c r="A14" s="16">
        <v>11</v>
      </c>
      <c r="B14" s="146" t="s">
        <v>1445</v>
      </c>
      <c r="C14" s="147">
        <v>72</v>
      </c>
      <c r="D14" s="148">
        <v>68.6</v>
      </c>
      <c r="E14" s="13">
        <f t="shared" ref="E14:E53" si="2">D14*50</f>
        <v>3430</v>
      </c>
      <c r="F14" s="146" t="s">
        <v>1446</v>
      </c>
      <c r="G14" s="69"/>
      <c r="H14" s="104"/>
      <c r="I14" s="17"/>
    </row>
    <row r="15" ht="14.25" spans="1:9">
      <c r="A15" s="80">
        <v>12</v>
      </c>
      <c r="B15" s="146" t="s">
        <v>1447</v>
      </c>
      <c r="C15" s="147">
        <v>45</v>
      </c>
      <c r="D15" s="12">
        <f>C14*1.372</f>
        <v>98.784</v>
      </c>
      <c r="E15" s="13">
        <f t="shared" si="2"/>
        <v>4939.2</v>
      </c>
      <c r="F15" s="146" t="s">
        <v>1448</v>
      </c>
      <c r="G15" s="69"/>
      <c r="H15" s="104"/>
      <c r="I15" s="17"/>
    </row>
    <row r="16" ht="14.25" spans="1:9">
      <c r="A16" s="16">
        <v>13</v>
      </c>
      <c r="B16" s="146" t="s">
        <v>1449</v>
      </c>
      <c r="C16" s="147">
        <v>40</v>
      </c>
      <c r="D16" s="12">
        <f t="shared" ref="D16:D53" si="3">C15*1.372</f>
        <v>61.74</v>
      </c>
      <c r="E16" s="13">
        <f t="shared" si="2"/>
        <v>3087</v>
      </c>
      <c r="F16" s="146" t="s">
        <v>1450</v>
      </c>
      <c r="G16" s="69"/>
      <c r="H16" s="104"/>
      <c r="I16" s="17"/>
    </row>
    <row r="17" ht="14.25" spans="1:9">
      <c r="A17" s="80">
        <v>14</v>
      </c>
      <c r="B17" s="146" t="s">
        <v>1451</v>
      </c>
      <c r="C17" s="147">
        <v>80</v>
      </c>
      <c r="D17" s="12">
        <f t="shared" si="3"/>
        <v>54.88</v>
      </c>
      <c r="E17" s="13">
        <f t="shared" si="2"/>
        <v>2744</v>
      </c>
      <c r="F17" s="146" t="s">
        <v>1452</v>
      </c>
      <c r="G17" s="69"/>
      <c r="H17" s="104"/>
      <c r="I17" s="17"/>
    </row>
    <row r="18" ht="14.25" spans="1:9">
      <c r="A18" s="16">
        <v>15</v>
      </c>
      <c r="B18" s="146" t="s">
        <v>1453</v>
      </c>
      <c r="C18" s="147">
        <v>50</v>
      </c>
      <c r="D18" s="12">
        <f t="shared" si="3"/>
        <v>109.76</v>
      </c>
      <c r="E18" s="13">
        <f t="shared" si="2"/>
        <v>5488</v>
      </c>
      <c r="F18" s="146" t="s">
        <v>1454</v>
      </c>
      <c r="G18" s="69"/>
      <c r="H18" s="104"/>
      <c r="I18" s="17"/>
    </row>
    <row r="19" ht="14.25" spans="1:9">
      <c r="A19" s="80">
        <v>16</v>
      </c>
      <c r="B19" s="146" t="s">
        <v>1455</v>
      </c>
      <c r="C19" s="147">
        <v>70</v>
      </c>
      <c r="D19" s="12">
        <f t="shared" si="3"/>
        <v>68.6</v>
      </c>
      <c r="E19" s="13">
        <f t="shared" si="2"/>
        <v>3430</v>
      </c>
      <c r="F19" s="146" t="s">
        <v>1456</v>
      </c>
      <c r="G19" s="69"/>
      <c r="H19" s="104"/>
      <c r="I19" s="17"/>
    </row>
    <row r="20" ht="14.25" spans="1:9">
      <c r="A20" s="16">
        <v>17</v>
      </c>
      <c r="B20" s="146" t="s">
        <v>1457</v>
      </c>
      <c r="C20" s="147">
        <v>20</v>
      </c>
      <c r="D20" s="12">
        <f t="shared" si="3"/>
        <v>96.04</v>
      </c>
      <c r="E20" s="13">
        <f t="shared" si="2"/>
        <v>4802</v>
      </c>
      <c r="F20" s="146" t="s">
        <v>1458</v>
      </c>
      <c r="G20" s="69"/>
      <c r="H20" s="104"/>
      <c r="I20" s="17"/>
    </row>
    <row r="21" ht="14.25" spans="1:9">
      <c r="A21" s="80">
        <v>18</v>
      </c>
      <c r="B21" s="146" t="s">
        <v>1459</v>
      </c>
      <c r="C21" s="147">
        <v>110</v>
      </c>
      <c r="D21" s="12">
        <f t="shared" si="3"/>
        <v>27.44</v>
      </c>
      <c r="E21" s="13">
        <f t="shared" si="2"/>
        <v>1372</v>
      </c>
      <c r="F21" s="146" t="s">
        <v>1460</v>
      </c>
      <c r="G21" s="69"/>
      <c r="H21" s="104"/>
      <c r="I21" s="17"/>
    </row>
    <row r="22" ht="14.25" spans="1:9">
      <c r="A22" s="16">
        <v>19</v>
      </c>
      <c r="B22" s="146" t="s">
        <v>570</v>
      </c>
      <c r="C22" s="147">
        <v>50</v>
      </c>
      <c r="D22" s="12">
        <f t="shared" si="3"/>
        <v>150.92</v>
      </c>
      <c r="E22" s="13">
        <f t="shared" si="2"/>
        <v>7546</v>
      </c>
      <c r="F22" s="146" t="s">
        <v>1461</v>
      </c>
      <c r="G22" s="69"/>
      <c r="H22" s="104"/>
      <c r="I22" s="17"/>
    </row>
    <row r="23" ht="14.25" spans="1:9">
      <c r="A23" s="80">
        <v>20</v>
      </c>
      <c r="B23" s="146" t="s">
        <v>1462</v>
      </c>
      <c r="C23" s="147">
        <v>50</v>
      </c>
      <c r="D23" s="12">
        <f t="shared" si="3"/>
        <v>68.6</v>
      </c>
      <c r="E23" s="13">
        <f t="shared" si="2"/>
        <v>3430</v>
      </c>
      <c r="F23" s="146" t="s">
        <v>1463</v>
      </c>
      <c r="G23" s="69"/>
      <c r="H23" s="104"/>
      <c r="I23" s="17"/>
    </row>
    <row r="24" ht="14.25" spans="1:9">
      <c r="A24" s="16">
        <v>21</v>
      </c>
      <c r="B24" s="146" t="s">
        <v>1464</v>
      </c>
      <c r="C24" s="147">
        <v>50</v>
      </c>
      <c r="D24" s="12">
        <f t="shared" si="3"/>
        <v>68.6</v>
      </c>
      <c r="E24" s="13">
        <f t="shared" si="2"/>
        <v>3430</v>
      </c>
      <c r="F24" s="146" t="s">
        <v>1465</v>
      </c>
      <c r="G24" s="69"/>
      <c r="H24" s="104"/>
      <c r="I24" s="17"/>
    </row>
    <row r="25" ht="14.25" spans="1:9">
      <c r="A25" s="80">
        <v>22</v>
      </c>
      <c r="B25" s="146" t="s">
        <v>1466</v>
      </c>
      <c r="C25" s="147">
        <v>50</v>
      </c>
      <c r="D25" s="12">
        <f t="shared" si="3"/>
        <v>68.6</v>
      </c>
      <c r="E25" s="13">
        <f t="shared" si="2"/>
        <v>3430</v>
      </c>
      <c r="F25" s="146" t="s">
        <v>1467</v>
      </c>
      <c r="G25" s="69"/>
      <c r="H25" s="104"/>
      <c r="I25" s="17"/>
    </row>
    <row r="26" ht="14.25" spans="1:9">
      <c r="A26" s="16">
        <v>23</v>
      </c>
      <c r="B26" s="146" t="s">
        <v>1468</v>
      </c>
      <c r="C26" s="147">
        <v>30</v>
      </c>
      <c r="D26" s="12">
        <f t="shared" si="3"/>
        <v>68.6</v>
      </c>
      <c r="E26" s="13">
        <f t="shared" si="2"/>
        <v>3430</v>
      </c>
      <c r="F26" s="146" t="s">
        <v>1469</v>
      </c>
      <c r="G26" s="69"/>
      <c r="H26" s="104"/>
      <c r="I26" s="17"/>
    </row>
    <row r="27" ht="14.25" spans="1:9">
      <c r="A27" s="80">
        <v>24</v>
      </c>
      <c r="B27" s="146" t="s">
        <v>1470</v>
      </c>
      <c r="C27" s="147">
        <v>8</v>
      </c>
      <c r="D27" s="12">
        <f t="shared" si="3"/>
        <v>41.16</v>
      </c>
      <c r="E27" s="13">
        <f t="shared" si="2"/>
        <v>2058</v>
      </c>
      <c r="F27" s="146" t="s">
        <v>1471</v>
      </c>
      <c r="G27" s="69"/>
      <c r="H27" s="104"/>
      <c r="I27" s="17"/>
    </row>
    <row r="28" ht="14.25" spans="1:9">
      <c r="A28" s="16">
        <v>25</v>
      </c>
      <c r="B28" s="146" t="s">
        <v>1472</v>
      </c>
      <c r="C28" s="147">
        <v>40</v>
      </c>
      <c r="D28" s="12">
        <f t="shared" si="3"/>
        <v>10.976</v>
      </c>
      <c r="E28" s="13">
        <f t="shared" si="2"/>
        <v>548.8</v>
      </c>
      <c r="F28" s="146" t="s">
        <v>1473</v>
      </c>
      <c r="G28" s="69"/>
      <c r="H28" s="104"/>
      <c r="I28" s="17"/>
    </row>
    <row r="29" ht="14.25" spans="1:9">
      <c r="A29" s="80">
        <v>26</v>
      </c>
      <c r="B29" s="149" t="s">
        <v>1474</v>
      </c>
      <c r="C29" s="150">
        <v>30</v>
      </c>
      <c r="D29" s="12">
        <f t="shared" si="3"/>
        <v>54.88</v>
      </c>
      <c r="E29" s="13">
        <f t="shared" si="2"/>
        <v>2744</v>
      </c>
      <c r="F29" s="149" t="s">
        <v>1475</v>
      </c>
      <c r="G29" s="69"/>
      <c r="H29" s="104"/>
      <c r="I29" s="17"/>
    </row>
    <row r="30" ht="14.25" spans="1:9">
      <c r="A30" s="16">
        <v>27</v>
      </c>
      <c r="B30" s="151" t="s">
        <v>1476</v>
      </c>
      <c r="C30" s="147">
        <v>40</v>
      </c>
      <c r="D30" s="12">
        <f t="shared" si="3"/>
        <v>41.16</v>
      </c>
      <c r="E30" s="13">
        <f t="shared" si="2"/>
        <v>2058</v>
      </c>
      <c r="F30" s="151" t="s">
        <v>1477</v>
      </c>
      <c r="G30" s="69"/>
      <c r="H30" s="104"/>
      <c r="I30" s="17"/>
    </row>
    <row r="31" ht="14.25" spans="1:9">
      <c r="A31" s="80">
        <v>28</v>
      </c>
      <c r="B31" s="151" t="s">
        <v>1478</v>
      </c>
      <c r="C31" s="147">
        <v>20</v>
      </c>
      <c r="D31" s="12">
        <f t="shared" si="3"/>
        <v>54.88</v>
      </c>
      <c r="E31" s="13">
        <f t="shared" si="2"/>
        <v>2744</v>
      </c>
      <c r="F31" s="151" t="s">
        <v>1479</v>
      </c>
      <c r="G31" s="69"/>
      <c r="H31" s="104"/>
      <c r="I31" s="17"/>
    </row>
    <row r="32" ht="14.25" spans="1:9">
      <c r="A32" s="16">
        <v>29</v>
      </c>
      <c r="B32" s="151" t="s">
        <v>1480</v>
      </c>
      <c r="C32" s="147">
        <v>30</v>
      </c>
      <c r="D32" s="12">
        <f t="shared" si="3"/>
        <v>27.44</v>
      </c>
      <c r="E32" s="13">
        <f t="shared" si="2"/>
        <v>1372</v>
      </c>
      <c r="F32" s="151" t="s">
        <v>1481</v>
      </c>
      <c r="G32" s="69"/>
      <c r="H32" s="104"/>
      <c r="I32" s="17"/>
    </row>
    <row r="33" ht="14.25" spans="1:9">
      <c r="A33" s="80">
        <v>30</v>
      </c>
      <c r="B33" s="151" t="s">
        <v>1482</v>
      </c>
      <c r="C33" s="147">
        <v>30</v>
      </c>
      <c r="D33" s="12">
        <f t="shared" si="3"/>
        <v>41.16</v>
      </c>
      <c r="E33" s="13">
        <f t="shared" si="2"/>
        <v>2058</v>
      </c>
      <c r="F33" s="151" t="s">
        <v>1483</v>
      </c>
      <c r="G33" s="69"/>
      <c r="H33" s="104"/>
      <c r="I33" s="17"/>
    </row>
    <row r="34" ht="14.25" spans="1:9">
      <c r="A34" s="16">
        <v>31</v>
      </c>
      <c r="B34" s="151" t="s">
        <v>953</v>
      </c>
      <c r="C34" s="147">
        <v>30</v>
      </c>
      <c r="D34" s="12">
        <f t="shared" si="3"/>
        <v>41.16</v>
      </c>
      <c r="E34" s="13">
        <f t="shared" si="2"/>
        <v>2058</v>
      </c>
      <c r="F34" s="151" t="s">
        <v>1484</v>
      </c>
      <c r="G34" s="69"/>
      <c r="H34" s="104"/>
      <c r="I34" s="17"/>
    </row>
    <row r="35" ht="14.25" spans="1:9">
      <c r="A35" s="80">
        <v>32</v>
      </c>
      <c r="B35" s="151" t="s">
        <v>1485</v>
      </c>
      <c r="C35" s="147">
        <v>5</v>
      </c>
      <c r="D35" s="12">
        <f t="shared" si="3"/>
        <v>41.16</v>
      </c>
      <c r="E35" s="13">
        <f t="shared" si="2"/>
        <v>2058</v>
      </c>
      <c r="F35" s="151" t="s">
        <v>1486</v>
      </c>
      <c r="G35" s="69"/>
      <c r="H35" s="104"/>
      <c r="I35" s="17"/>
    </row>
    <row r="36" ht="14.25" spans="1:9">
      <c r="A36" s="16">
        <v>33</v>
      </c>
      <c r="B36" s="151" t="s">
        <v>1487</v>
      </c>
      <c r="C36" s="147">
        <v>45</v>
      </c>
      <c r="D36" s="12">
        <f t="shared" si="3"/>
        <v>6.86</v>
      </c>
      <c r="E36" s="13">
        <f t="shared" si="2"/>
        <v>343</v>
      </c>
      <c r="F36" s="151" t="s">
        <v>1488</v>
      </c>
      <c r="G36" s="69"/>
      <c r="H36" s="104"/>
      <c r="I36" s="17"/>
    </row>
    <row r="37" ht="14.25" spans="1:9">
      <c r="A37" s="80">
        <v>34</v>
      </c>
      <c r="B37" s="151" t="s">
        <v>1489</v>
      </c>
      <c r="C37" s="147">
        <v>20</v>
      </c>
      <c r="D37" s="12">
        <f t="shared" si="3"/>
        <v>61.74</v>
      </c>
      <c r="E37" s="13">
        <f t="shared" si="2"/>
        <v>3087</v>
      </c>
      <c r="F37" s="151" t="s">
        <v>1490</v>
      </c>
      <c r="G37" s="69"/>
      <c r="H37" s="104"/>
      <c r="I37" s="17"/>
    </row>
    <row r="38" ht="14.25" spans="1:9">
      <c r="A38" s="16">
        <v>35</v>
      </c>
      <c r="B38" s="151" t="s">
        <v>589</v>
      </c>
      <c r="C38" s="147">
        <v>24</v>
      </c>
      <c r="D38" s="12">
        <f t="shared" si="3"/>
        <v>27.44</v>
      </c>
      <c r="E38" s="13">
        <f t="shared" si="2"/>
        <v>1372</v>
      </c>
      <c r="F38" s="151" t="s">
        <v>1491</v>
      </c>
      <c r="G38" s="69"/>
      <c r="H38" s="104"/>
      <c r="I38" s="17"/>
    </row>
    <row r="39" ht="14.25" spans="1:9">
      <c r="A39" s="80">
        <v>36</v>
      </c>
      <c r="B39" s="151" t="s">
        <v>1492</v>
      </c>
      <c r="C39" s="147">
        <v>32</v>
      </c>
      <c r="D39" s="12">
        <f t="shared" si="3"/>
        <v>32.928</v>
      </c>
      <c r="E39" s="13">
        <f t="shared" si="2"/>
        <v>1646.4</v>
      </c>
      <c r="F39" s="151" t="s">
        <v>1493</v>
      </c>
      <c r="G39" s="69"/>
      <c r="H39" s="104"/>
      <c r="I39" s="17"/>
    </row>
    <row r="40" ht="14.25" spans="1:9">
      <c r="A40" s="16">
        <v>37</v>
      </c>
      <c r="B40" s="151" t="s">
        <v>1494</v>
      </c>
      <c r="C40" s="147">
        <v>20</v>
      </c>
      <c r="D40" s="12">
        <f t="shared" si="3"/>
        <v>43.904</v>
      </c>
      <c r="E40" s="13">
        <f t="shared" si="2"/>
        <v>2195.2</v>
      </c>
      <c r="F40" s="151" t="s">
        <v>1495</v>
      </c>
      <c r="G40" s="69"/>
      <c r="H40" s="104"/>
      <c r="I40" s="17"/>
    </row>
    <row r="41" ht="14.25" spans="1:9">
      <c r="A41" s="80">
        <v>38</v>
      </c>
      <c r="B41" s="151" t="s">
        <v>1496</v>
      </c>
      <c r="C41" s="147">
        <v>40</v>
      </c>
      <c r="D41" s="12">
        <f t="shared" si="3"/>
        <v>27.44</v>
      </c>
      <c r="E41" s="13">
        <f t="shared" si="2"/>
        <v>1372</v>
      </c>
      <c r="F41" s="151" t="s">
        <v>1497</v>
      </c>
      <c r="G41" s="69"/>
      <c r="H41" s="104"/>
      <c r="I41" s="17"/>
    </row>
    <row r="42" ht="14.25" spans="1:9">
      <c r="A42" s="16">
        <v>39</v>
      </c>
      <c r="B42" s="151" t="s">
        <v>961</v>
      </c>
      <c r="C42" s="147">
        <v>110</v>
      </c>
      <c r="D42" s="12">
        <f t="shared" si="3"/>
        <v>54.88</v>
      </c>
      <c r="E42" s="13">
        <f t="shared" si="2"/>
        <v>2744</v>
      </c>
      <c r="F42" s="151" t="s">
        <v>1498</v>
      </c>
      <c r="G42" s="69"/>
      <c r="H42" s="104"/>
      <c r="I42" s="17"/>
    </row>
    <row r="43" ht="14.25" spans="1:9">
      <c r="A43" s="80">
        <v>40</v>
      </c>
      <c r="B43" s="151" t="s">
        <v>1499</v>
      </c>
      <c r="C43" s="147">
        <v>80</v>
      </c>
      <c r="D43" s="12">
        <f t="shared" si="3"/>
        <v>150.92</v>
      </c>
      <c r="E43" s="13">
        <f t="shared" si="2"/>
        <v>7546</v>
      </c>
      <c r="F43" s="151" t="s">
        <v>1500</v>
      </c>
      <c r="G43" s="69"/>
      <c r="H43" s="104"/>
      <c r="I43" s="17"/>
    </row>
    <row r="44" ht="14.25" spans="1:9">
      <c r="A44" s="16">
        <v>41</v>
      </c>
      <c r="B44" s="151" t="s">
        <v>1501</v>
      </c>
      <c r="C44" s="147">
        <v>30</v>
      </c>
      <c r="D44" s="12">
        <f t="shared" si="3"/>
        <v>109.76</v>
      </c>
      <c r="E44" s="13">
        <f t="shared" si="2"/>
        <v>5488</v>
      </c>
      <c r="F44" s="151" t="s">
        <v>1502</v>
      </c>
      <c r="G44" s="69"/>
      <c r="H44" s="104"/>
      <c r="I44" s="17"/>
    </row>
    <row r="45" ht="14.25" spans="1:9">
      <c r="A45" s="80">
        <v>42</v>
      </c>
      <c r="B45" s="151" t="s">
        <v>1503</v>
      </c>
      <c r="C45" s="147">
        <v>60</v>
      </c>
      <c r="D45" s="12">
        <f t="shared" si="3"/>
        <v>41.16</v>
      </c>
      <c r="E45" s="13">
        <f t="shared" si="2"/>
        <v>2058</v>
      </c>
      <c r="F45" s="151" t="s">
        <v>1504</v>
      </c>
      <c r="G45" s="69"/>
      <c r="H45" s="104"/>
      <c r="I45" s="17"/>
    </row>
    <row r="46" ht="14.25" spans="1:9">
      <c r="A46" s="16">
        <v>43</v>
      </c>
      <c r="B46" s="151" t="s">
        <v>1505</v>
      </c>
      <c r="C46" s="147">
        <v>40</v>
      </c>
      <c r="D46" s="12">
        <f t="shared" si="3"/>
        <v>82.32</v>
      </c>
      <c r="E46" s="13">
        <f t="shared" si="2"/>
        <v>4116</v>
      </c>
      <c r="F46" s="151" t="s">
        <v>1506</v>
      </c>
      <c r="G46" s="69"/>
      <c r="H46" s="104"/>
      <c r="I46" s="17"/>
    </row>
    <row r="47" ht="14.25" spans="1:9">
      <c r="A47" s="80">
        <v>44</v>
      </c>
      <c r="B47" s="151" t="s">
        <v>1507</v>
      </c>
      <c r="C47" s="147">
        <v>60</v>
      </c>
      <c r="D47" s="12">
        <f t="shared" si="3"/>
        <v>54.88</v>
      </c>
      <c r="E47" s="13">
        <f t="shared" si="2"/>
        <v>2744</v>
      </c>
      <c r="F47" s="151" t="s">
        <v>1508</v>
      </c>
      <c r="G47" s="69"/>
      <c r="H47" s="104"/>
      <c r="I47" s="17"/>
    </row>
    <row r="48" ht="14.25" spans="1:9">
      <c r="A48" s="16">
        <v>45</v>
      </c>
      <c r="B48" s="146" t="s">
        <v>1464</v>
      </c>
      <c r="C48" s="147">
        <v>20</v>
      </c>
      <c r="D48" s="12">
        <f t="shared" si="3"/>
        <v>82.32</v>
      </c>
      <c r="E48" s="13">
        <f t="shared" si="2"/>
        <v>4116</v>
      </c>
      <c r="F48" s="146" t="s">
        <v>1465</v>
      </c>
      <c r="G48" s="69"/>
      <c r="H48" s="104"/>
      <c r="I48" s="17"/>
    </row>
    <row r="49" ht="14.25" spans="1:9">
      <c r="A49" s="80">
        <v>46</v>
      </c>
      <c r="B49" s="146" t="s">
        <v>1453</v>
      </c>
      <c r="C49" s="147">
        <v>20</v>
      </c>
      <c r="D49" s="12">
        <f t="shared" si="3"/>
        <v>27.44</v>
      </c>
      <c r="E49" s="13">
        <f t="shared" si="2"/>
        <v>1372</v>
      </c>
      <c r="F49" s="146" t="s">
        <v>1454</v>
      </c>
      <c r="G49" s="69"/>
      <c r="H49" s="104"/>
      <c r="I49" s="17"/>
    </row>
    <row r="50" ht="14.25" spans="1:9">
      <c r="A50" s="16">
        <v>47</v>
      </c>
      <c r="B50" s="151" t="s">
        <v>1489</v>
      </c>
      <c r="C50" s="147">
        <v>10</v>
      </c>
      <c r="D50" s="12">
        <f t="shared" si="3"/>
        <v>27.44</v>
      </c>
      <c r="E50" s="13">
        <f t="shared" si="2"/>
        <v>1372</v>
      </c>
      <c r="F50" s="151" t="s">
        <v>1490</v>
      </c>
      <c r="G50" s="69"/>
      <c r="H50" s="104"/>
      <c r="I50" s="17"/>
    </row>
    <row r="51" ht="14.25" spans="1:9">
      <c r="A51" s="80">
        <v>48</v>
      </c>
      <c r="B51" s="149" t="s">
        <v>526</v>
      </c>
      <c r="C51" s="150">
        <v>20</v>
      </c>
      <c r="D51" s="12">
        <f t="shared" si="3"/>
        <v>13.72</v>
      </c>
      <c r="E51" s="13">
        <f t="shared" si="2"/>
        <v>686</v>
      </c>
      <c r="F51" s="149" t="s">
        <v>1432</v>
      </c>
      <c r="G51" s="69"/>
      <c r="H51" s="104"/>
      <c r="I51" s="17"/>
    </row>
    <row r="52" ht="14.25" spans="1:9">
      <c r="A52" s="16">
        <v>49</v>
      </c>
      <c r="B52" s="152" t="s">
        <v>1509</v>
      </c>
      <c r="C52" s="153">
        <v>80</v>
      </c>
      <c r="D52" s="12">
        <f t="shared" si="3"/>
        <v>27.44</v>
      </c>
      <c r="E52" s="13">
        <f t="shared" si="2"/>
        <v>1372</v>
      </c>
      <c r="F52" s="152" t="s">
        <v>1510</v>
      </c>
      <c r="G52" s="69"/>
      <c r="H52" s="104"/>
      <c r="I52" s="17"/>
    </row>
    <row r="53" ht="14.25" spans="1:9">
      <c r="A53" s="80">
        <v>50</v>
      </c>
      <c r="B53" s="154" t="s">
        <v>1511</v>
      </c>
      <c r="C53" s="147">
        <v>25</v>
      </c>
      <c r="D53" s="12">
        <f t="shared" si="3"/>
        <v>109.76</v>
      </c>
      <c r="E53" s="13">
        <f t="shared" si="2"/>
        <v>5488</v>
      </c>
      <c r="F53" s="146" t="s">
        <v>1512</v>
      </c>
      <c r="G53" s="69"/>
      <c r="H53" s="104"/>
      <c r="I53" s="17"/>
    </row>
    <row r="54" ht="14.25" spans="1:9">
      <c r="A54" s="16">
        <v>51</v>
      </c>
      <c r="B54" s="154" t="s">
        <v>1513</v>
      </c>
      <c r="C54" s="147">
        <v>20</v>
      </c>
      <c r="D54" s="12">
        <f t="shared" ref="D54:D99" si="4">C53*1.372</f>
        <v>34.3</v>
      </c>
      <c r="E54" s="13">
        <f t="shared" ref="E54:E99" si="5">D54*50</f>
        <v>1715</v>
      </c>
      <c r="F54" s="146" t="s">
        <v>1514</v>
      </c>
      <c r="G54" s="69"/>
      <c r="H54" s="104"/>
      <c r="I54" s="17"/>
    </row>
    <row r="55" ht="14.25" spans="1:9">
      <c r="A55" s="80">
        <v>52</v>
      </c>
      <c r="B55" s="154" t="s">
        <v>1515</v>
      </c>
      <c r="C55" s="147">
        <v>30</v>
      </c>
      <c r="D55" s="12">
        <f t="shared" si="4"/>
        <v>27.44</v>
      </c>
      <c r="E55" s="13">
        <f t="shared" si="5"/>
        <v>1372</v>
      </c>
      <c r="F55" s="146" t="s">
        <v>1516</v>
      </c>
      <c r="G55" s="69"/>
      <c r="H55" s="104"/>
      <c r="I55" s="17"/>
    </row>
    <row r="56" ht="14.25" spans="1:9">
      <c r="A56" s="16">
        <v>53</v>
      </c>
      <c r="B56" s="154" t="s">
        <v>1517</v>
      </c>
      <c r="C56" s="147">
        <v>30</v>
      </c>
      <c r="D56" s="12">
        <f t="shared" si="4"/>
        <v>41.16</v>
      </c>
      <c r="E56" s="13">
        <f t="shared" si="5"/>
        <v>2058</v>
      </c>
      <c r="F56" s="146" t="s">
        <v>1518</v>
      </c>
      <c r="G56" s="69"/>
      <c r="H56" s="104"/>
      <c r="I56" s="17"/>
    </row>
    <row r="57" ht="14.25" spans="1:9">
      <c r="A57" s="80">
        <v>54</v>
      </c>
      <c r="B57" s="154" t="s">
        <v>908</v>
      </c>
      <c r="C57" s="147">
        <v>15</v>
      </c>
      <c r="D57" s="12">
        <f t="shared" si="4"/>
        <v>41.16</v>
      </c>
      <c r="E57" s="13">
        <f t="shared" si="5"/>
        <v>2058</v>
      </c>
      <c r="F57" s="146" t="s">
        <v>1519</v>
      </c>
      <c r="G57" s="69"/>
      <c r="H57" s="104"/>
      <c r="I57" s="17"/>
    </row>
    <row r="58" ht="14.25" spans="1:9">
      <c r="A58" s="16">
        <v>55</v>
      </c>
      <c r="B58" s="154" t="s">
        <v>1520</v>
      </c>
      <c r="C58" s="147">
        <v>30</v>
      </c>
      <c r="D58" s="12">
        <f t="shared" si="4"/>
        <v>20.58</v>
      </c>
      <c r="E58" s="13">
        <f t="shared" si="5"/>
        <v>1029</v>
      </c>
      <c r="F58" s="146" t="s">
        <v>1521</v>
      </c>
      <c r="G58" s="69"/>
      <c r="H58" s="104"/>
      <c r="I58" s="17"/>
    </row>
    <row r="59" ht="14.25" spans="1:9">
      <c r="A59" s="80">
        <v>56</v>
      </c>
      <c r="B59" s="154" t="s">
        <v>1522</v>
      </c>
      <c r="C59" s="147">
        <v>30</v>
      </c>
      <c r="D59" s="12">
        <f t="shared" si="4"/>
        <v>41.16</v>
      </c>
      <c r="E59" s="13">
        <f t="shared" si="5"/>
        <v>2058</v>
      </c>
      <c r="F59" s="146" t="s">
        <v>1523</v>
      </c>
      <c r="G59" s="69"/>
      <c r="H59" s="104"/>
      <c r="I59" s="17"/>
    </row>
    <row r="60" ht="14.25" spans="1:9">
      <c r="A60" s="16">
        <v>57</v>
      </c>
      <c r="B60" s="154" t="s">
        <v>1524</v>
      </c>
      <c r="C60" s="147">
        <v>50</v>
      </c>
      <c r="D60" s="12">
        <f t="shared" si="4"/>
        <v>41.16</v>
      </c>
      <c r="E60" s="13">
        <f t="shared" si="5"/>
        <v>2058</v>
      </c>
      <c r="F60" s="146" t="s">
        <v>1525</v>
      </c>
      <c r="G60" s="69"/>
      <c r="H60" s="104"/>
      <c r="I60" s="17"/>
    </row>
    <row r="61" ht="14.25" spans="1:9">
      <c r="A61" s="80">
        <v>58</v>
      </c>
      <c r="B61" s="154" t="s">
        <v>938</v>
      </c>
      <c r="C61" s="147">
        <v>20</v>
      </c>
      <c r="D61" s="12">
        <f t="shared" si="4"/>
        <v>68.6</v>
      </c>
      <c r="E61" s="13">
        <f t="shared" si="5"/>
        <v>3430</v>
      </c>
      <c r="F61" s="146" t="s">
        <v>1526</v>
      </c>
      <c r="G61" s="69"/>
      <c r="H61" s="104"/>
      <c r="I61" s="17"/>
    </row>
    <row r="62" ht="14.25" spans="1:9">
      <c r="A62" s="16">
        <v>59</v>
      </c>
      <c r="B62" s="154" t="s">
        <v>1527</v>
      </c>
      <c r="C62" s="147">
        <v>50</v>
      </c>
      <c r="D62" s="12">
        <f t="shared" si="4"/>
        <v>27.44</v>
      </c>
      <c r="E62" s="13">
        <f t="shared" si="5"/>
        <v>1372</v>
      </c>
      <c r="F62" s="146" t="s">
        <v>1528</v>
      </c>
      <c r="G62" s="69"/>
      <c r="H62" s="104"/>
      <c r="I62" s="17"/>
    </row>
    <row r="63" ht="14.25" spans="1:9">
      <c r="A63" s="80">
        <v>60</v>
      </c>
      <c r="B63" s="154" t="s">
        <v>1529</v>
      </c>
      <c r="C63" s="147">
        <v>20</v>
      </c>
      <c r="D63" s="12">
        <f t="shared" si="4"/>
        <v>68.6</v>
      </c>
      <c r="E63" s="13">
        <f t="shared" si="5"/>
        <v>3430</v>
      </c>
      <c r="F63" s="146" t="s">
        <v>1530</v>
      </c>
      <c r="G63" s="69"/>
      <c r="H63" s="104"/>
      <c r="I63" s="17"/>
    </row>
    <row r="64" ht="14.25" spans="1:9">
      <c r="A64" s="16">
        <v>61</v>
      </c>
      <c r="B64" s="154" t="s">
        <v>1531</v>
      </c>
      <c r="C64" s="147">
        <v>73</v>
      </c>
      <c r="D64" s="12">
        <f t="shared" si="4"/>
        <v>27.44</v>
      </c>
      <c r="E64" s="13">
        <f t="shared" si="5"/>
        <v>1372</v>
      </c>
      <c r="F64" s="146" t="s">
        <v>1532</v>
      </c>
      <c r="G64" s="69"/>
      <c r="H64" s="104"/>
      <c r="I64" s="17"/>
    </row>
    <row r="65" ht="14.25" spans="1:9">
      <c r="A65" s="80">
        <v>62</v>
      </c>
      <c r="B65" s="154" t="s">
        <v>1533</v>
      </c>
      <c r="C65" s="147">
        <v>70</v>
      </c>
      <c r="D65" s="12">
        <f t="shared" si="4"/>
        <v>100.156</v>
      </c>
      <c r="E65" s="13">
        <f t="shared" si="5"/>
        <v>5007.8</v>
      </c>
      <c r="F65" s="146" t="s">
        <v>1534</v>
      </c>
      <c r="G65" s="69"/>
      <c r="H65" s="104"/>
      <c r="I65" s="17"/>
    </row>
    <row r="66" ht="14.25" spans="1:9">
      <c r="A66" s="16">
        <v>63</v>
      </c>
      <c r="B66" s="154" t="s">
        <v>1535</v>
      </c>
      <c r="C66" s="147">
        <v>60</v>
      </c>
      <c r="D66" s="12">
        <f t="shared" si="4"/>
        <v>96.04</v>
      </c>
      <c r="E66" s="13">
        <f t="shared" si="5"/>
        <v>4802</v>
      </c>
      <c r="F66" s="146" t="s">
        <v>1536</v>
      </c>
      <c r="G66" s="69"/>
      <c r="H66" s="104"/>
      <c r="I66" s="17"/>
    </row>
    <row r="67" ht="14.25" spans="1:9">
      <c r="A67" s="80">
        <v>64</v>
      </c>
      <c r="B67" s="154" t="s">
        <v>1537</v>
      </c>
      <c r="C67" s="147">
        <v>30</v>
      </c>
      <c r="D67" s="12">
        <f t="shared" si="4"/>
        <v>82.32</v>
      </c>
      <c r="E67" s="13">
        <f t="shared" si="5"/>
        <v>4116</v>
      </c>
      <c r="F67" s="146" t="s">
        <v>1538</v>
      </c>
      <c r="G67" s="69"/>
      <c r="H67" s="104"/>
      <c r="I67" s="17"/>
    </row>
    <row r="68" ht="14.25" spans="1:9">
      <c r="A68" s="16">
        <v>65</v>
      </c>
      <c r="B68" s="154" t="s">
        <v>1539</v>
      </c>
      <c r="C68" s="147">
        <v>70</v>
      </c>
      <c r="D68" s="12">
        <f t="shared" si="4"/>
        <v>41.16</v>
      </c>
      <c r="E68" s="13">
        <f t="shared" si="5"/>
        <v>2058</v>
      </c>
      <c r="F68" s="146" t="s">
        <v>1540</v>
      </c>
      <c r="G68" s="69"/>
      <c r="H68" s="104"/>
      <c r="I68" s="17"/>
    </row>
    <row r="69" ht="14.25" spans="1:9">
      <c r="A69" s="80">
        <v>66</v>
      </c>
      <c r="B69" s="154" t="s">
        <v>1541</v>
      </c>
      <c r="C69" s="147">
        <v>15</v>
      </c>
      <c r="D69" s="12">
        <f t="shared" si="4"/>
        <v>96.04</v>
      </c>
      <c r="E69" s="13">
        <f t="shared" si="5"/>
        <v>4802</v>
      </c>
      <c r="F69" s="146" t="s">
        <v>1542</v>
      </c>
      <c r="G69" s="69"/>
      <c r="H69" s="104"/>
      <c r="I69" s="17"/>
    </row>
    <row r="70" ht="14.25" spans="1:9">
      <c r="A70" s="16">
        <v>67</v>
      </c>
      <c r="B70" s="154" t="s">
        <v>1543</v>
      </c>
      <c r="C70" s="150">
        <v>62</v>
      </c>
      <c r="D70" s="12">
        <f t="shared" si="4"/>
        <v>20.58</v>
      </c>
      <c r="E70" s="13">
        <f t="shared" si="5"/>
        <v>1029</v>
      </c>
      <c r="F70" s="146" t="s">
        <v>1544</v>
      </c>
      <c r="G70" s="69"/>
      <c r="H70" s="104"/>
      <c r="I70" s="17"/>
    </row>
    <row r="71" ht="14.25" spans="1:9">
      <c r="A71" s="80">
        <v>68</v>
      </c>
      <c r="B71" s="154" t="s">
        <v>1545</v>
      </c>
      <c r="C71" s="147">
        <v>50</v>
      </c>
      <c r="D71" s="12">
        <f t="shared" si="4"/>
        <v>85.064</v>
      </c>
      <c r="E71" s="13">
        <f t="shared" si="5"/>
        <v>4253.2</v>
      </c>
      <c r="F71" s="146" t="s">
        <v>1546</v>
      </c>
      <c r="G71" s="69"/>
      <c r="H71" s="104"/>
      <c r="I71" s="17"/>
    </row>
    <row r="72" ht="14.25" spans="1:9">
      <c r="A72" s="16">
        <v>69</v>
      </c>
      <c r="B72" s="154" t="s">
        <v>1547</v>
      </c>
      <c r="C72" s="147">
        <v>25</v>
      </c>
      <c r="D72" s="12">
        <f t="shared" si="4"/>
        <v>68.6</v>
      </c>
      <c r="E72" s="13">
        <f t="shared" si="5"/>
        <v>3430</v>
      </c>
      <c r="F72" s="146" t="s">
        <v>1548</v>
      </c>
      <c r="G72" s="69"/>
      <c r="H72" s="104"/>
      <c r="I72" s="17"/>
    </row>
    <row r="73" ht="14.25" spans="1:9">
      <c r="A73" s="80">
        <v>70</v>
      </c>
      <c r="B73" s="154" t="s">
        <v>1549</v>
      </c>
      <c r="C73" s="147">
        <v>62</v>
      </c>
      <c r="D73" s="12">
        <f t="shared" si="4"/>
        <v>34.3</v>
      </c>
      <c r="E73" s="13">
        <f t="shared" si="5"/>
        <v>1715</v>
      </c>
      <c r="F73" s="146" t="s">
        <v>1550</v>
      </c>
      <c r="G73" s="69"/>
      <c r="H73" s="104"/>
      <c r="I73" s="17"/>
    </row>
    <row r="74" ht="14.25" spans="1:9">
      <c r="A74" s="16">
        <v>71</v>
      </c>
      <c r="B74" s="154" t="s">
        <v>1551</v>
      </c>
      <c r="C74" s="147">
        <v>30</v>
      </c>
      <c r="D74" s="12">
        <f t="shared" si="4"/>
        <v>85.064</v>
      </c>
      <c r="E74" s="13">
        <f t="shared" si="5"/>
        <v>4253.2</v>
      </c>
      <c r="F74" s="146" t="s">
        <v>1552</v>
      </c>
      <c r="G74" s="69"/>
      <c r="H74" s="104"/>
      <c r="I74" s="17"/>
    </row>
    <row r="75" ht="14.25" spans="1:9">
      <c r="A75" s="80">
        <v>72</v>
      </c>
      <c r="B75" s="154" t="s">
        <v>1553</v>
      </c>
      <c r="C75" s="147">
        <v>30</v>
      </c>
      <c r="D75" s="12">
        <f t="shared" si="4"/>
        <v>41.16</v>
      </c>
      <c r="E75" s="13">
        <f t="shared" si="5"/>
        <v>2058</v>
      </c>
      <c r="F75" s="146" t="s">
        <v>1554</v>
      </c>
      <c r="G75" s="69"/>
      <c r="H75" s="104"/>
      <c r="I75" s="17"/>
    </row>
    <row r="76" ht="14.25" spans="1:9">
      <c r="A76" s="16">
        <v>73</v>
      </c>
      <c r="B76" s="154" t="s">
        <v>1555</v>
      </c>
      <c r="C76" s="147">
        <v>70</v>
      </c>
      <c r="D76" s="12">
        <f t="shared" si="4"/>
        <v>41.16</v>
      </c>
      <c r="E76" s="13">
        <f t="shared" si="5"/>
        <v>2058</v>
      </c>
      <c r="F76" s="146" t="s">
        <v>1556</v>
      </c>
      <c r="G76" s="69"/>
      <c r="H76" s="104"/>
      <c r="I76" s="17"/>
    </row>
    <row r="77" ht="14.25" spans="1:9">
      <c r="A77" s="80">
        <v>74</v>
      </c>
      <c r="B77" s="154" t="s">
        <v>1557</v>
      </c>
      <c r="C77" s="147">
        <v>90</v>
      </c>
      <c r="D77" s="12">
        <f t="shared" si="4"/>
        <v>96.04</v>
      </c>
      <c r="E77" s="13">
        <f t="shared" si="5"/>
        <v>4802</v>
      </c>
      <c r="F77" s="146" t="s">
        <v>1558</v>
      </c>
      <c r="G77" s="69"/>
      <c r="H77" s="104"/>
      <c r="I77" s="17"/>
    </row>
    <row r="78" ht="14.25" spans="1:9">
      <c r="A78" s="16">
        <v>75</v>
      </c>
      <c r="B78" s="154" t="s">
        <v>1559</v>
      </c>
      <c r="C78" s="147">
        <v>70</v>
      </c>
      <c r="D78" s="12">
        <f t="shared" si="4"/>
        <v>123.48</v>
      </c>
      <c r="E78" s="13">
        <f t="shared" si="5"/>
        <v>6174</v>
      </c>
      <c r="F78" s="146" t="s">
        <v>1560</v>
      </c>
      <c r="G78" s="69"/>
      <c r="H78" s="104"/>
      <c r="I78" s="17"/>
    </row>
    <row r="79" ht="14.25" spans="1:9">
      <c r="A79" s="80">
        <v>76</v>
      </c>
      <c r="B79" s="154" t="s">
        <v>140</v>
      </c>
      <c r="C79" s="147">
        <v>40</v>
      </c>
      <c r="D79" s="12">
        <f t="shared" si="4"/>
        <v>96.04</v>
      </c>
      <c r="E79" s="13">
        <f t="shared" si="5"/>
        <v>4802</v>
      </c>
      <c r="F79" s="146" t="s">
        <v>1561</v>
      </c>
      <c r="G79" s="69"/>
      <c r="H79" s="104"/>
      <c r="I79" s="17"/>
    </row>
    <row r="80" ht="14.25" spans="1:9">
      <c r="A80" s="16">
        <v>77</v>
      </c>
      <c r="B80" s="154" t="s">
        <v>1562</v>
      </c>
      <c r="C80" s="147">
        <v>37</v>
      </c>
      <c r="D80" s="12">
        <f t="shared" si="4"/>
        <v>54.88</v>
      </c>
      <c r="E80" s="13">
        <f t="shared" si="5"/>
        <v>2744</v>
      </c>
      <c r="F80" s="146" t="s">
        <v>1563</v>
      </c>
      <c r="G80" s="69"/>
      <c r="H80" s="104"/>
      <c r="I80" s="17"/>
    </row>
    <row r="81" ht="14.25" spans="1:9">
      <c r="A81" s="80">
        <v>78</v>
      </c>
      <c r="B81" s="154" t="s">
        <v>1564</v>
      </c>
      <c r="C81" s="147">
        <v>30</v>
      </c>
      <c r="D81" s="12">
        <f t="shared" si="4"/>
        <v>50.764</v>
      </c>
      <c r="E81" s="13">
        <f t="shared" si="5"/>
        <v>2538.2</v>
      </c>
      <c r="F81" s="146" t="s">
        <v>1565</v>
      </c>
      <c r="G81" s="69"/>
      <c r="H81" s="104"/>
      <c r="I81" s="17"/>
    </row>
    <row r="82" ht="14.25" spans="1:9">
      <c r="A82" s="16">
        <v>79</v>
      </c>
      <c r="B82" s="154" t="s">
        <v>1566</v>
      </c>
      <c r="C82" s="147">
        <v>20</v>
      </c>
      <c r="D82" s="12">
        <f t="shared" si="4"/>
        <v>41.16</v>
      </c>
      <c r="E82" s="13">
        <f t="shared" si="5"/>
        <v>2058</v>
      </c>
      <c r="F82" s="146" t="s">
        <v>1567</v>
      </c>
      <c r="G82" s="69"/>
      <c r="H82" s="104"/>
      <c r="I82" s="17"/>
    </row>
    <row r="83" ht="14.25" spans="1:9">
      <c r="A83" s="80">
        <v>80</v>
      </c>
      <c r="B83" s="154" t="s">
        <v>1568</v>
      </c>
      <c r="C83" s="147">
        <v>20</v>
      </c>
      <c r="D83" s="12">
        <f t="shared" si="4"/>
        <v>27.44</v>
      </c>
      <c r="E83" s="13">
        <f t="shared" si="5"/>
        <v>1372</v>
      </c>
      <c r="F83" s="146" t="s">
        <v>1569</v>
      </c>
      <c r="G83" s="69"/>
      <c r="H83" s="104"/>
      <c r="I83" s="17"/>
    </row>
    <row r="84" ht="14.25" spans="1:9">
      <c r="A84" s="16">
        <v>81</v>
      </c>
      <c r="B84" s="154" t="s">
        <v>1570</v>
      </c>
      <c r="C84" s="147">
        <v>40</v>
      </c>
      <c r="D84" s="12">
        <f t="shared" si="4"/>
        <v>27.44</v>
      </c>
      <c r="E84" s="13">
        <f t="shared" si="5"/>
        <v>1372</v>
      </c>
      <c r="F84" s="146" t="s">
        <v>1571</v>
      </c>
      <c r="G84" s="69"/>
      <c r="H84" s="104"/>
      <c r="I84" s="17"/>
    </row>
    <row r="85" ht="14.25" spans="1:9">
      <c r="A85" s="80">
        <v>82</v>
      </c>
      <c r="B85" s="154" t="s">
        <v>1572</v>
      </c>
      <c r="C85" s="147">
        <v>37</v>
      </c>
      <c r="D85" s="12">
        <f t="shared" si="4"/>
        <v>54.88</v>
      </c>
      <c r="E85" s="13">
        <f t="shared" si="5"/>
        <v>2744</v>
      </c>
      <c r="F85" s="146" t="s">
        <v>1573</v>
      </c>
      <c r="G85" s="69"/>
      <c r="H85" s="104"/>
      <c r="I85" s="17"/>
    </row>
    <row r="86" ht="14.25" spans="1:9">
      <c r="A86" s="16">
        <v>83</v>
      </c>
      <c r="B86" s="154" t="s">
        <v>1574</v>
      </c>
      <c r="C86" s="147">
        <v>20</v>
      </c>
      <c r="D86" s="12">
        <f t="shared" si="4"/>
        <v>50.764</v>
      </c>
      <c r="E86" s="13">
        <f t="shared" si="5"/>
        <v>2538.2</v>
      </c>
      <c r="F86" s="146" t="s">
        <v>1575</v>
      </c>
      <c r="G86" s="69"/>
      <c r="H86" s="104"/>
      <c r="I86" s="17"/>
    </row>
    <row r="87" ht="14.25" spans="1:9">
      <c r="A87" s="80">
        <v>84</v>
      </c>
      <c r="B87" s="155" t="s">
        <v>1576</v>
      </c>
      <c r="C87" s="147">
        <v>35</v>
      </c>
      <c r="D87" s="12">
        <f t="shared" si="4"/>
        <v>27.44</v>
      </c>
      <c r="E87" s="13">
        <f t="shared" si="5"/>
        <v>1372</v>
      </c>
      <c r="F87" s="151" t="s">
        <v>1577</v>
      </c>
      <c r="G87" s="69"/>
      <c r="H87" s="104"/>
      <c r="I87" s="17"/>
    </row>
    <row r="88" ht="14.25" spans="1:9">
      <c r="A88" s="16">
        <v>85</v>
      </c>
      <c r="B88" s="155" t="s">
        <v>1578</v>
      </c>
      <c r="C88" s="147">
        <v>20</v>
      </c>
      <c r="D88" s="12">
        <f t="shared" si="4"/>
        <v>48.02</v>
      </c>
      <c r="E88" s="13">
        <f t="shared" si="5"/>
        <v>2401</v>
      </c>
      <c r="F88" s="151" t="s">
        <v>1579</v>
      </c>
      <c r="G88" s="69"/>
      <c r="H88" s="104"/>
      <c r="I88" s="17"/>
    </row>
    <row r="89" ht="14.25" spans="1:9">
      <c r="A89" s="80">
        <v>86</v>
      </c>
      <c r="B89" s="155" t="s">
        <v>1580</v>
      </c>
      <c r="C89" s="147">
        <v>60</v>
      </c>
      <c r="D89" s="12">
        <f t="shared" si="4"/>
        <v>27.44</v>
      </c>
      <c r="E89" s="13">
        <f t="shared" si="5"/>
        <v>1372</v>
      </c>
      <c r="F89" s="151" t="s">
        <v>1581</v>
      </c>
      <c r="G89" s="69"/>
      <c r="H89" s="104"/>
      <c r="I89" s="17"/>
    </row>
    <row r="90" ht="14.25" spans="1:9">
      <c r="A90" s="16">
        <v>87</v>
      </c>
      <c r="B90" s="155" t="s">
        <v>1582</v>
      </c>
      <c r="C90" s="147">
        <v>22</v>
      </c>
      <c r="D90" s="12">
        <f t="shared" si="4"/>
        <v>82.32</v>
      </c>
      <c r="E90" s="13">
        <f t="shared" si="5"/>
        <v>4116</v>
      </c>
      <c r="F90" s="151" t="s">
        <v>1583</v>
      </c>
      <c r="G90" s="69"/>
      <c r="H90" s="104"/>
      <c r="I90" s="17"/>
    </row>
    <row r="91" ht="14.25" spans="1:9">
      <c r="A91" s="80">
        <v>88</v>
      </c>
      <c r="B91" s="156" t="s">
        <v>1584</v>
      </c>
      <c r="C91" s="150">
        <v>20</v>
      </c>
      <c r="D91" s="12">
        <f t="shared" si="4"/>
        <v>30.184</v>
      </c>
      <c r="E91" s="13">
        <f t="shared" si="5"/>
        <v>1509.2</v>
      </c>
      <c r="F91" s="157" t="s">
        <v>1585</v>
      </c>
      <c r="G91" s="69"/>
      <c r="H91" s="104"/>
      <c r="I91" s="17"/>
    </row>
    <row r="92" ht="14.25" spans="1:9">
      <c r="A92" s="16">
        <v>89</v>
      </c>
      <c r="B92" s="154" t="s">
        <v>1549</v>
      </c>
      <c r="C92" s="147">
        <v>58</v>
      </c>
      <c r="D92" s="12">
        <f t="shared" si="4"/>
        <v>27.44</v>
      </c>
      <c r="E92" s="13">
        <f t="shared" si="5"/>
        <v>1372</v>
      </c>
      <c r="F92" s="146" t="s">
        <v>1550</v>
      </c>
      <c r="G92" s="69"/>
      <c r="H92" s="104"/>
      <c r="I92" s="17"/>
    </row>
    <row r="93" ht="14.25" spans="1:9">
      <c r="A93" s="80">
        <v>90</v>
      </c>
      <c r="B93" s="154" t="s">
        <v>1511</v>
      </c>
      <c r="C93" s="147">
        <v>55</v>
      </c>
      <c r="D93" s="12">
        <f t="shared" si="4"/>
        <v>79.576</v>
      </c>
      <c r="E93" s="13">
        <f t="shared" si="5"/>
        <v>3978.8</v>
      </c>
      <c r="F93" s="146" t="s">
        <v>1512</v>
      </c>
      <c r="G93" s="69"/>
      <c r="H93" s="104"/>
      <c r="I93" s="17"/>
    </row>
    <row r="94" ht="14.25" spans="1:9">
      <c r="A94" s="16">
        <v>91</v>
      </c>
      <c r="B94" s="154" t="s">
        <v>1513</v>
      </c>
      <c r="C94" s="147">
        <v>100</v>
      </c>
      <c r="D94" s="12">
        <f t="shared" si="4"/>
        <v>75.46</v>
      </c>
      <c r="E94" s="13">
        <f t="shared" si="5"/>
        <v>3773</v>
      </c>
      <c r="F94" s="146" t="s">
        <v>1514</v>
      </c>
      <c r="G94" s="69"/>
      <c r="H94" s="104"/>
      <c r="I94" s="17"/>
    </row>
    <row r="95" ht="14.25" spans="1:9">
      <c r="A95" s="80">
        <v>92</v>
      </c>
      <c r="B95" s="154" t="s">
        <v>1551</v>
      </c>
      <c r="C95" s="147">
        <v>60</v>
      </c>
      <c r="D95" s="12">
        <f t="shared" si="4"/>
        <v>137.2</v>
      </c>
      <c r="E95" s="13">
        <f t="shared" si="5"/>
        <v>6860</v>
      </c>
      <c r="F95" s="146" t="s">
        <v>1552</v>
      </c>
      <c r="G95" s="69"/>
      <c r="H95" s="104"/>
      <c r="I95" s="17"/>
    </row>
    <row r="96" ht="14.25" spans="1:9">
      <c r="A96" s="16">
        <v>93</v>
      </c>
      <c r="B96" s="154" t="s">
        <v>938</v>
      </c>
      <c r="C96" s="147">
        <v>10</v>
      </c>
      <c r="D96" s="12">
        <f t="shared" si="4"/>
        <v>82.32</v>
      </c>
      <c r="E96" s="13">
        <f t="shared" si="5"/>
        <v>4116</v>
      </c>
      <c r="F96" s="146" t="s">
        <v>1526</v>
      </c>
      <c r="G96" s="69"/>
      <c r="H96" s="104"/>
      <c r="I96" s="17"/>
    </row>
    <row r="97" ht="14.25" spans="1:9">
      <c r="A97" s="80">
        <v>94</v>
      </c>
      <c r="B97" s="154" t="s">
        <v>1547</v>
      </c>
      <c r="C97" s="147">
        <v>10</v>
      </c>
      <c r="D97" s="12">
        <f t="shared" si="4"/>
        <v>13.72</v>
      </c>
      <c r="E97" s="13">
        <f t="shared" si="5"/>
        <v>686</v>
      </c>
      <c r="F97" s="146" t="s">
        <v>1548</v>
      </c>
      <c r="G97" s="69"/>
      <c r="H97" s="104"/>
      <c r="I97" s="17"/>
    </row>
    <row r="98" ht="14.25" spans="1:9">
      <c r="A98" s="16">
        <v>95</v>
      </c>
      <c r="B98" s="155" t="s">
        <v>1578</v>
      </c>
      <c r="C98" s="147">
        <v>10</v>
      </c>
      <c r="D98" s="12">
        <f t="shared" si="4"/>
        <v>13.72</v>
      </c>
      <c r="E98" s="13">
        <f t="shared" si="5"/>
        <v>686</v>
      </c>
      <c r="F98" s="151" t="s">
        <v>1579</v>
      </c>
      <c r="G98" s="69"/>
      <c r="H98" s="104"/>
      <c r="I98" s="17"/>
    </row>
    <row r="99" ht="14.25" spans="1:9">
      <c r="A99" s="100" t="s">
        <v>31</v>
      </c>
      <c r="B99" s="101"/>
      <c r="C99" s="102">
        <f>SUM(C4:C98)</f>
        <v>4367</v>
      </c>
      <c r="D99" s="12">
        <f t="shared" si="4"/>
        <v>13.72</v>
      </c>
      <c r="E99" s="13">
        <f t="shared" si="5"/>
        <v>686</v>
      </c>
      <c r="F99" s="103"/>
      <c r="G99" s="69"/>
      <c r="H99" s="104"/>
      <c r="I99" s="17"/>
    </row>
    <row r="100" ht="18.75" spans="1:7">
      <c r="A100" s="21" t="s">
        <v>41</v>
      </c>
      <c r="B100" s="21"/>
      <c r="C100" s="21"/>
      <c r="D100" s="22"/>
      <c r="E100" s="22"/>
      <c r="F100" s="22"/>
      <c r="G100" s="22"/>
    </row>
    <row r="101" ht="18.75" spans="1:7">
      <c r="A101" s="23" t="s">
        <v>42</v>
      </c>
      <c r="B101" s="23"/>
      <c r="C101" s="23"/>
      <c r="D101" s="23"/>
      <c r="E101" s="23"/>
      <c r="F101" s="23"/>
      <c r="G101" s="23"/>
    </row>
    <row r="102" ht="18.75" spans="1:7">
      <c r="A102" s="24" t="s">
        <v>43</v>
      </c>
      <c r="B102" s="24"/>
      <c r="C102" s="24"/>
      <c r="D102" s="24"/>
      <c r="E102" s="24"/>
      <c r="F102" s="24"/>
      <c r="G102" s="24"/>
    </row>
  </sheetData>
  <mergeCells count="5">
    <mergeCell ref="A1:I1"/>
    <mergeCell ref="A2:I2"/>
    <mergeCell ref="A100:C100"/>
    <mergeCell ref="A101:G101"/>
    <mergeCell ref="A102:G10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opLeftCell="A43" workbookViewId="0">
      <selection activeCell="M56" sqref="M56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1.6666666666667" customWidth="1"/>
    <col min="7" max="7" width="19.1083333333333" customWidth="1"/>
    <col min="8" max="8" width="15" customWidth="1"/>
    <col min="9" max="9" width="10.3333333333333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1586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33" t="s">
        <v>1587</v>
      </c>
      <c r="C4" s="133">
        <v>40</v>
      </c>
      <c r="D4" s="12">
        <f t="shared" ref="D4:D18" si="0">C4*1.372</f>
        <v>54.88</v>
      </c>
      <c r="E4" s="13">
        <f t="shared" ref="E4:E18" si="1">D4*50</f>
        <v>2744</v>
      </c>
      <c r="F4" s="139" t="s">
        <v>1588</v>
      </c>
      <c r="G4" s="140"/>
      <c r="H4" s="140"/>
      <c r="I4" s="17"/>
    </row>
    <row r="5" ht="14.25" spans="1:9">
      <c r="A5" s="80">
        <v>2</v>
      </c>
      <c r="B5" s="133" t="s">
        <v>1589</v>
      </c>
      <c r="C5" s="133">
        <v>25</v>
      </c>
      <c r="D5" s="12">
        <f t="shared" si="0"/>
        <v>34.3</v>
      </c>
      <c r="E5" s="13">
        <f t="shared" si="1"/>
        <v>1715</v>
      </c>
      <c r="F5" s="139" t="s">
        <v>1590</v>
      </c>
      <c r="G5" s="140"/>
      <c r="H5" s="140"/>
      <c r="I5" s="17"/>
    </row>
    <row r="6" ht="14.25" spans="1:9">
      <c r="A6" s="16">
        <v>3</v>
      </c>
      <c r="B6" s="133" t="s">
        <v>1591</v>
      </c>
      <c r="C6" s="133">
        <v>30</v>
      </c>
      <c r="D6" s="12">
        <f t="shared" si="0"/>
        <v>41.16</v>
      </c>
      <c r="E6" s="13">
        <f t="shared" si="1"/>
        <v>2058</v>
      </c>
      <c r="F6" s="139" t="s">
        <v>1592</v>
      </c>
      <c r="G6" s="140"/>
      <c r="H6" s="140"/>
      <c r="I6" s="17"/>
    </row>
    <row r="7" ht="14.25" spans="1:9">
      <c r="A7" s="80">
        <v>4</v>
      </c>
      <c r="B7" s="133" t="s">
        <v>1593</v>
      </c>
      <c r="C7" s="133">
        <v>30</v>
      </c>
      <c r="D7" s="12">
        <f t="shared" si="0"/>
        <v>41.16</v>
      </c>
      <c r="E7" s="13">
        <f t="shared" si="1"/>
        <v>2058</v>
      </c>
      <c r="F7" s="139" t="s">
        <v>1594</v>
      </c>
      <c r="G7" s="140"/>
      <c r="H7" s="140"/>
      <c r="I7" s="17"/>
    </row>
    <row r="8" ht="14.25" spans="1:9">
      <c r="A8" s="16">
        <v>5</v>
      </c>
      <c r="B8" s="133" t="s">
        <v>1595</v>
      </c>
      <c r="C8" s="133">
        <v>50</v>
      </c>
      <c r="D8" s="12">
        <f t="shared" si="0"/>
        <v>68.6</v>
      </c>
      <c r="E8" s="13">
        <f t="shared" si="1"/>
        <v>3430</v>
      </c>
      <c r="F8" s="139" t="s">
        <v>1596</v>
      </c>
      <c r="G8" s="140"/>
      <c r="H8" s="140"/>
      <c r="I8" s="17"/>
    </row>
    <row r="9" ht="14.25" spans="1:9">
      <c r="A9" s="80">
        <v>6</v>
      </c>
      <c r="B9" s="133" t="s">
        <v>1597</v>
      </c>
      <c r="C9" s="133">
        <v>25</v>
      </c>
      <c r="D9" s="12">
        <f t="shared" si="0"/>
        <v>34.3</v>
      </c>
      <c r="E9" s="13">
        <f t="shared" si="1"/>
        <v>1715</v>
      </c>
      <c r="F9" s="139" t="s">
        <v>1598</v>
      </c>
      <c r="G9" s="140"/>
      <c r="H9" s="140"/>
      <c r="I9" s="17"/>
    </row>
    <row r="10" ht="14.25" spans="1:9">
      <c r="A10" s="16">
        <v>7</v>
      </c>
      <c r="B10" s="133" t="s">
        <v>1599</v>
      </c>
      <c r="C10" s="133">
        <v>20</v>
      </c>
      <c r="D10" s="12">
        <f t="shared" si="0"/>
        <v>27.44</v>
      </c>
      <c r="E10" s="13">
        <f t="shared" si="1"/>
        <v>1372</v>
      </c>
      <c r="F10" s="139" t="s">
        <v>1600</v>
      </c>
      <c r="G10" s="140"/>
      <c r="H10" s="140"/>
      <c r="I10" s="17"/>
    </row>
    <row r="11" ht="14.25" spans="1:9">
      <c r="A11" s="80">
        <v>8</v>
      </c>
      <c r="B11" s="133" t="s">
        <v>1601</v>
      </c>
      <c r="C11" s="133">
        <v>13</v>
      </c>
      <c r="D11" s="12">
        <f t="shared" si="0"/>
        <v>17.836</v>
      </c>
      <c r="E11" s="13">
        <f t="shared" si="1"/>
        <v>891.8</v>
      </c>
      <c r="F11" s="139" t="s">
        <v>1602</v>
      </c>
      <c r="G11" s="140"/>
      <c r="H11" s="140"/>
      <c r="I11" s="17"/>
    </row>
    <row r="12" ht="14.25" spans="1:9">
      <c r="A12" s="16">
        <v>9</v>
      </c>
      <c r="B12" s="133" t="s">
        <v>1603</v>
      </c>
      <c r="C12" s="133">
        <v>13</v>
      </c>
      <c r="D12" s="12">
        <f t="shared" si="0"/>
        <v>17.836</v>
      </c>
      <c r="E12" s="13">
        <f t="shared" si="1"/>
        <v>891.8</v>
      </c>
      <c r="F12" s="139" t="s">
        <v>1604</v>
      </c>
      <c r="G12" s="140"/>
      <c r="H12" s="140"/>
      <c r="I12" s="17"/>
    </row>
    <row r="13" ht="14.25" spans="1:9">
      <c r="A13" s="80">
        <v>10</v>
      </c>
      <c r="B13" s="133" t="s">
        <v>1605</v>
      </c>
      <c r="C13" s="133">
        <v>15</v>
      </c>
      <c r="D13" s="12">
        <f t="shared" si="0"/>
        <v>20.58</v>
      </c>
      <c r="E13" s="13">
        <f t="shared" si="1"/>
        <v>1029</v>
      </c>
      <c r="F13" s="139" t="s">
        <v>1606</v>
      </c>
      <c r="G13" s="140"/>
      <c r="H13" s="140"/>
      <c r="I13" s="17"/>
    </row>
    <row r="14" ht="14.25" spans="1:9">
      <c r="A14" s="16">
        <v>11</v>
      </c>
      <c r="B14" s="133" t="s">
        <v>1607</v>
      </c>
      <c r="C14" s="133">
        <v>18</v>
      </c>
      <c r="D14" s="12">
        <f t="shared" si="0"/>
        <v>24.696</v>
      </c>
      <c r="E14" s="13">
        <f t="shared" si="1"/>
        <v>1234.8</v>
      </c>
      <c r="F14" s="139" t="s">
        <v>1608</v>
      </c>
      <c r="G14" s="140"/>
      <c r="H14" s="140"/>
      <c r="I14" s="17"/>
    </row>
    <row r="15" ht="14.25" spans="1:9">
      <c r="A15" s="80">
        <v>12</v>
      </c>
      <c r="B15" s="133" t="s">
        <v>1609</v>
      </c>
      <c r="C15" s="133">
        <v>5</v>
      </c>
      <c r="D15" s="12">
        <f t="shared" si="0"/>
        <v>6.86</v>
      </c>
      <c r="E15" s="13">
        <f t="shared" si="1"/>
        <v>343</v>
      </c>
      <c r="F15" s="139" t="s">
        <v>1610</v>
      </c>
      <c r="G15" s="140"/>
      <c r="H15" s="140"/>
      <c r="I15" s="17"/>
    </row>
    <row r="16" ht="14.25" spans="1:9">
      <c r="A16" s="16">
        <v>13</v>
      </c>
      <c r="B16" s="133" t="s">
        <v>949</v>
      </c>
      <c r="C16" s="133">
        <v>35</v>
      </c>
      <c r="D16" s="12">
        <f t="shared" si="0"/>
        <v>48.02</v>
      </c>
      <c r="E16" s="13">
        <f t="shared" si="1"/>
        <v>2401</v>
      </c>
      <c r="F16" s="139" t="s">
        <v>1611</v>
      </c>
      <c r="G16" s="140"/>
      <c r="H16" s="140"/>
      <c r="I16" s="17"/>
    </row>
    <row r="17" ht="14.25" spans="1:9">
      <c r="A17" s="80">
        <v>14</v>
      </c>
      <c r="B17" s="133" t="s">
        <v>1612</v>
      </c>
      <c r="C17" s="133">
        <v>40</v>
      </c>
      <c r="D17" s="12">
        <f t="shared" si="0"/>
        <v>54.88</v>
      </c>
      <c r="E17" s="13">
        <f t="shared" si="1"/>
        <v>2744</v>
      </c>
      <c r="F17" s="139" t="s">
        <v>1613</v>
      </c>
      <c r="G17" s="140"/>
      <c r="H17" s="140"/>
      <c r="I17" s="17"/>
    </row>
    <row r="18" ht="14.25" spans="1:9">
      <c r="A18" s="16">
        <v>15</v>
      </c>
      <c r="B18" s="133" t="s">
        <v>1614</v>
      </c>
      <c r="C18" s="133">
        <v>50</v>
      </c>
      <c r="D18" s="12">
        <f t="shared" ref="D18:D49" si="2">C18*1.372</f>
        <v>68.6</v>
      </c>
      <c r="E18" s="13">
        <f t="shared" ref="E18:E49" si="3">D18*50</f>
        <v>3430</v>
      </c>
      <c r="F18" s="139" t="s">
        <v>1615</v>
      </c>
      <c r="G18" s="140"/>
      <c r="H18" s="140"/>
      <c r="I18" s="17"/>
    </row>
    <row r="19" ht="14.25" spans="1:9">
      <c r="A19" s="80">
        <v>16</v>
      </c>
      <c r="B19" s="133" t="s">
        <v>1616</v>
      </c>
      <c r="C19" s="133">
        <v>40</v>
      </c>
      <c r="D19" s="12">
        <f t="shared" si="2"/>
        <v>54.88</v>
      </c>
      <c r="E19" s="13">
        <f t="shared" si="3"/>
        <v>2744</v>
      </c>
      <c r="F19" s="139" t="s">
        <v>1617</v>
      </c>
      <c r="G19" s="140"/>
      <c r="H19" s="140"/>
      <c r="I19" s="17"/>
    </row>
    <row r="20" ht="14.25" spans="1:9">
      <c r="A20" s="16">
        <v>17</v>
      </c>
      <c r="B20" s="133" t="s">
        <v>1618</v>
      </c>
      <c r="C20" s="133">
        <v>10</v>
      </c>
      <c r="D20" s="12">
        <f t="shared" si="2"/>
        <v>13.72</v>
      </c>
      <c r="E20" s="13">
        <f t="shared" si="3"/>
        <v>686</v>
      </c>
      <c r="F20" s="139" t="s">
        <v>1619</v>
      </c>
      <c r="G20" s="140"/>
      <c r="H20" s="140"/>
      <c r="I20" s="17"/>
    </row>
    <row r="21" ht="14.25" spans="1:9">
      <c r="A21" s="80">
        <v>18</v>
      </c>
      <c r="B21" s="133" t="s">
        <v>1620</v>
      </c>
      <c r="C21" s="133">
        <v>12</v>
      </c>
      <c r="D21" s="12">
        <f t="shared" si="2"/>
        <v>16.464</v>
      </c>
      <c r="E21" s="13">
        <f t="shared" si="3"/>
        <v>823.2</v>
      </c>
      <c r="F21" s="139" t="s">
        <v>1621</v>
      </c>
      <c r="G21" s="140"/>
      <c r="H21" s="140"/>
      <c r="I21" s="17"/>
    </row>
    <row r="22" ht="14.25" spans="1:9">
      <c r="A22" s="16">
        <v>19</v>
      </c>
      <c r="B22" s="133" t="s">
        <v>1622</v>
      </c>
      <c r="C22" s="133">
        <v>20</v>
      </c>
      <c r="D22" s="12">
        <f t="shared" si="2"/>
        <v>27.44</v>
      </c>
      <c r="E22" s="13">
        <f t="shared" si="3"/>
        <v>1372</v>
      </c>
      <c r="F22" s="139" t="s">
        <v>1623</v>
      </c>
      <c r="G22" s="140"/>
      <c r="H22" s="140"/>
      <c r="I22" s="17"/>
    </row>
    <row r="23" ht="14.25" spans="1:9">
      <c r="A23" s="80">
        <v>20</v>
      </c>
      <c r="B23" s="133" t="s">
        <v>1624</v>
      </c>
      <c r="C23" s="133">
        <v>30</v>
      </c>
      <c r="D23" s="12">
        <f t="shared" si="2"/>
        <v>41.16</v>
      </c>
      <c r="E23" s="13">
        <f t="shared" si="3"/>
        <v>2058</v>
      </c>
      <c r="F23" s="139" t="s">
        <v>1625</v>
      </c>
      <c r="G23" s="140"/>
      <c r="H23" s="140"/>
      <c r="I23" s="17"/>
    </row>
    <row r="24" ht="14.25" spans="1:9">
      <c r="A24" s="16">
        <v>21</v>
      </c>
      <c r="B24" s="133" t="s">
        <v>1626</v>
      </c>
      <c r="C24" s="133">
        <v>10</v>
      </c>
      <c r="D24" s="12">
        <f t="shared" si="2"/>
        <v>13.72</v>
      </c>
      <c r="E24" s="13">
        <f t="shared" si="3"/>
        <v>686</v>
      </c>
      <c r="F24" s="139" t="s">
        <v>1627</v>
      </c>
      <c r="G24" s="140"/>
      <c r="H24" s="140"/>
      <c r="I24" s="17"/>
    </row>
    <row r="25" ht="14.25" spans="1:9">
      <c r="A25" s="80">
        <v>22</v>
      </c>
      <c r="B25" s="133" t="s">
        <v>1628</v>
      </c>
      <c r="C25" s="133">
        <v>11</v>
      </c>
      <c r="D25" s="12">
        <f t="shared" si="2"/>
        <v>15.092</v>
      </c>
      <c r="E25" s="13">
        <f t="shared" si="3"/>
        <v>754.6</v>
      </c>
      <c r="F25" s="139" t="s">
        <v>1629</v>
      </c>
      <c r="G25" s="140"/>
      <c r="H25" s="140"/>
      <c r="I25" s="17"/>
    </row>
    <row r="26" ht="14.25" spans="1:9">
      <c r="A26" s="16">
        <v>23</v>
      </c>
      <c r="B26" s="133" t="s">
        <v>1630</v>
      </c>
      <c r="C26" s="133">
        <v>20</v>
      </c>
      <c r="D26" s="12">
        <f t="shared" si="2"/>
        <v>27.44</v>
      </c>
      <c r="E26" s="13">
        <f t="shared" si="3"/>
        <v>1372</v>
      </c>
      <c r="F26" s="139" t="s">
        <v>1631</v>
      </c>
      <c r="G26" s="140"/>
      <c r="H26" s="140"/>
      <c r="I26" s="17"/>
    </row>
    <row r="27" ht="14.25" spans="1:9">
      <c r="A27" s="80">
        <v>24</v>
      </c>
      <c r="B27" s="133" t="s">
        <v>1632</v>
      </c>
      <c r="C27" s="133">
        <v>25</v>
      </c>
      <c r="D27" s="12">
        <f t="shared" si="2"/>
        <v>34.3</v>
      </c>
      <c r="E27" s="13">
        <f t="shared" si="3"/>
        <v>1715</v>
      </c>
      <c r="F27" s="139" t="s">
        <v>1633</v>
      </c>
      <c r="G27" s="140"/>
      <c r="H27" s="140"/>
      <c r="I27" s="17"/>
    </row>
    <row r="28" ht="14.25" spans="1:9">
      <c r="A28" s="16">
        <v>25</v>
      </c>
      <c r="B28" s="133" t="s">
        <v>1634</v>
      </c>
      <c r="C28" s="133">
        <v>17</v>
      </c>
      <c r="D28" s="12">
        <f t="shared" si="2"/>
        <v>23.324</v>
      </c>
      <c r="E28" s="13">
        <f t="shared" si="3"/>
        <v>1166.2</v>
      </c>
      <c r="F28" s="139" t="s">
        <v>1635</v>
      </c>
      <c r="G28" s="140"/>
      <c r="H28" s="140"/>
      <c r="I28" s="17"/>
    </row>
    <row r="29" ht="14.25" spans="1:9">
      <c r="A29" s="80">
        <v>26</v>
      </c>
      <c r="B29" s="133" t="s">
        <v>1636</v>
      </c>
      <c r="C29" s="133">
        <v>40</v>
      </c>
      <c r="D29" s="12">
        <f t="shared" si="2"/>
        <v>54.88</v>
      </c>
      <c r="E29" s="13">
        <f t="shared" si="3"/>
        <v>2744</v>
      </c>
      <c r="F29" s="139" t="s">
        <v>1637</v>
      </c>
      <c r="G29" s="140"/>
      <c r="H29" s="140"/>
      <c r="I29" s="17"/>
    </row>
    <row r="30" ht="14.25" spans="1:9">
      <c r="A30" s="16">
        <v>27</v>
      </c>
      <c r="B30" s="133" t="s">
        <v>1638</v>
      </c>
      <c r="C30" s="133">
        <v>30</v>
      </c>
      <c r="D30" s="12">
        <f t="shared" si="2"/>
        <v>41.16</v>
      </c>
      <c r="E30" s="13">
        <f t="shared" si="3"/>
        <v>2058</v>
      </c>
      <c r="F30" s="139" t="s">
        <v>1639</v>
      </c>
      <c r="G30" s="140"/>
      <c r="H30" s="140"/>
      <c r="I30" s="17"/>
    </row>
    <row r="31" ht="14.25" spans="1:9">
      <c r="A31" s="80">
        <v>28</v>
      </c>
      <c r="B31" s="133" t="s">
        <v>1640</v>
      </c>
      <c r="C31" s="133">
        <v>28</v>
      </c>
      <c r="D31" s="12">
        <f t="shared" si="2"/>
        <v>38.416</v>
      </c>
      <c r="E31" s="13">
        <f t="shared" si="3"/>
        <v>1920.8</v>
      </c>
      <c r="F31" s="139" t="s">
        <v>1641</v>
      </c>
      <c r="G31" s="140"/>
      <c r="H31" s="140"/>
      <c r="I31" s="17"/>
    </row>
    <row r="32" ht="14.25" spans="1:9">
      <c r="A32" s="16">
        <v>29</v>
      </c>
      <c r="B32" s="133" t="s">
        <v>1642</v>
      </c>
      <c r="C32" s="133">
        <v>25</v>
      </c>
      <c r="D32" s="12">
        <f t="shared" si="2"/>
        <v>34.3</v>
      </c>
      <c r="E32" s="13">
        <f t="shared" si="3"/>
        <v>1715</v>
      </c>
      <c r="F32" s="139" t="s">
        <v>1643</v>
      </c>
      <c r="G32" s="140"/>
      <c r="H32" s="140"/>
      <c r="I32" s="17"/>
    </row>
    <row r="33" ht="14.25" spans="1:9">
      <c r="A33" s="80">
        <v>30</v>
      </c>
      <c r="B33" s="133" t="s">
        <v>1644</v>
      </c>
      <c r="C33" s="133">
        <v>10</v>
      </c>
      <c r="D33" s="12">
        <f t="shared" si="2"/>
        <v>13.72</v>
      </c>
      <c r="E33" s="13">
        <f t="shared" si="3"/>
        <v>686</v>
      </c>
      <c r="F33" s="139" t="s">
        <v>1645</v>
      </c>
      <c r="G33" s="140"/>
      <c r="H33" s="140"/>
      <c r="I33" s="17"/>
    </row>
    <row r="34" ht="14.25" spans="1:9">
      <c r="A34" s="16">
        <v>31</v>
      </c>
      <c r="B34" s="133" t="s">
        <v>1646</v>
      </c>
      <c r="C34" s="133">
        <v>8</v>
      </c>
      <c r="D34" s="12">
        <f t="shared" si="2"/>
        <v>10.976</v>
      </c>
      <c r="E34" s="13">
        <f t="shared" si="3"/>
        <v>548.8</v>
      </c>
      <c r="F34" s="139" t="s">
        <v>1647</v>
      </c>
      <c r="G34" s="140"/>
      <c r="H34" s="140"/>
      <c r="I34" s="17"/>
    </row>
    <row r="35" ht="24" spans="1:9">
      <c r="A35" s="80">
        <v>32</v>
      </c>
      <c r="B35" s="133" t="s">
        <v>1648</v>
      </c>
      <c r="C35" s="133">
        <v>30</v>
      </c>
      <c r="D35" s="12">
        <f t="shared" si="2"/>
        <v>41.16</v>
      </c>
      <c r="E35" s="13">
        <f t="shared" si="3"/>
        <v>2058</v>
      </c>
      <c r="F35" s="139" t="s">
        <v>1649</v>
      </c>
      <c r="G35" s="140"/>
      <c r="H35" s="140"/>
      <c r="I35" s="17"/>
    </row>
    <row r="36" ht="14.25" spans="1:9">
      <c r="A36" s="16">
        <v>33</v>
      </c>
      <c r="B36" s="133" t="s">
        <v>1650</v>
      </c>
      <c r="C36" s="133">
        <v>7</v>
      </c>
      <c r="D36" s="12">
        <f t="shared" si="2"/>
        <v>9.604</v>
      </c>
      <c r="E36" s="13">
        <f t="shared" si="3"/>
        <v>480.2</v>
      </c>
      <c r="F36" s="139" t="s">
        <v>1651</v>
      </c>
      <c r="G36" s="140"/>
      <c r="H36" s="140"/>
      <c r="I36" s="17"/>
    </row>
    <row r="37" ht="14.25" spans="1:9">
      <c r="A37" s="80">
        <v>34</v>
      </c>
      <c r="B37" s="133" t="s">
        <v>1652</v>
      </c>
      <c r="C37" s="133">
        <v>15</v>
      </c>
      <c r="D37" s="12">
        <f t="shared" si="2"/>
        <v>20.58</v>
      </c>
      <c r="E37" s="13">
        <f t="shared" si="3"/>
        <v>1029</v>
      </c>
      <c r="F37" s="139" t="s">
        <v>1653</v>
      </c>
      <c r="G37" s="140"/>
      <c r="H37" s="140"/>
      <c r="I37" s="17"/>
    </row>
    <row r="38" ht="14.25" spans="1:9">
      <c r="A38" s="16">
        <v>35</v>
      </c>
      <c r="B38" s="133" t="s">
        <v>1654</v>
      </c>
      <c r="C38" s="133">
        <v>20</v>
      </c>
      <c r="D38" s="12">
        <f t="shared" si="2"/>
        <v>27.44</v>
      </c>
      <c r="E38" s="13">
        <f t="shared" si="3"/>
        <v>1372</v>
      </c>
      <c r="F38" s="139" t="s">
        <v>1655</v>
      </c>
      <c r="G38" s="140"/>
      <c r="H38" s="140"/>
      <c r="I38" s="17"/>
    </row>
    <row r="39" ht="14.25" spans="1:9">
      <c r="A39" s="80">
        <v>36</v>
      </c>
      <c r="B39" s="133" t="s">
        <v>1656</v>
      </c>
      <c r="C39" s="133">
        <v>50</v>
      </c>
      <c r="D39" s="12">
        <f t="shared" si="2"/>
        <v>68.6</v>
      </c>
      <c r="E39" s="13">
        <f t="shared" si="3"/>
        <v>3430</v>
      </c>
      <c r="F39" s="139" t="s">
        <v>1657</v>
      </c>
      <c r="G39" s="140"/>
      <c r="H39" s="140"/>
      <c r="I39" s="17"/>
    </row>
    <row r="40" ht="14.25" spans="1:9">
      <c r="A40" s="16">
        <v>37</v>
      </c>
      <c r="B40" s="133" t="s">
        <v>1658</v>
      </c>
      <c r="C40" s="133">
        <v>20</v>
      </c>
      <c r="D40" s="12">
        <f t="shared" si="2"/>
        <v>27.44</v>
      </c>
      <c r="E40" s="13">
        <f t="shared" si="3"/>
        <v>1372</v>
      </c>
      <c r="F40" s="139" t="s">
        <v>1659</v>
      </c>
      <c r="G40" s="140"/>
      <c r="H40" s="140"/>
      <c r="I40" s="17"/>
    </row>
    <row r="41" ht="14.25" spans="1:9">
      <c r="A41" s="80">
        <v>38</v>
      </c>
      <c r="B41" s="133" t="s">
        <v>731</v>
      </c>
      <c r="C41" s="133">
        <v>30</v>
      </c>
      <c r="D41" s="12">
        <f t="shared" si="2"/>
        <v>41.16</v>
      </c>
      <c r="E41" s="13">
        <f t="shared" si="3"/>
        <v>2058</v>
      </c>
      <c r="F41" s="139" t="s">
        <v>1660</v>
      </c>
      <c r="G41" s="140"/>
      <c r="H41" s="140"/>
      <c r="I41" s="17"/>
    </row>
    <row r="42" ht="14.25" spans="1:9">
      <c r="A42" s="16">
        <v>39</v>
      </c>
      <c r="B42" s="133" t="s">
        <v>1661</v>
      </c>
      <c r="C42" s="133">
        <v>20</v>
      </c>
      <c r="D42" s="12">
        <f t="shared" si="2"/>
        <v>27.44</v>
      </c>
      <c r="E42" s="13">
        <f t="shared" si="3"/>
        <v>1372</v>
      </c>
      <c r="F42" s="139" t="s">
        <v>1662</v>
      </c>
      <c r="G42" s="140"/>
      <c r="H42" s="140"/>
      <c r="I42" s="17"/>
    </row>
    <row r="43" ht="14.25" spans="1:9">
      <c r="A43" s="80">
        <v>40</v>
      </c>
      <c r="B43" s="133" t="s">
        <v>1663</v>
      </c>
      <c r="C43" s="133">
        <v>70</v>
      </c>
      <c r="D43" s="12">
        <f t="shared" si="2"/>
        <v>96.04</v>
      </c>
      <c r="E43" s="13">
        <f t="shared" si="3"/>
        <v>4802</v>
      </c>
      <c r="F43" s="139" t="s">
        <v>1664</v>
      </c>
      <c r="G43" s="140"/>
      <c r="H43" s="140"/>
      <c r="I43" s="17"/>
    </row>
    <row r="44" ht="14.25" spans="1:9">
      <c r="A44" s="16">
        <v>41</v>
      </c>
      <c r="B44" s="133" t="s">
        <v>1665</v>
      </c>
      <c r="C44" s="133">
        <v>7</v>
      </c>
      <c r="D44" s="12">
        <f t="shared" si="2"/>
        <v>9.604</v>
      </c>
      <c r="E44" s="13">
        <f t="shared" si="3"/>
        <v>480.2</v>
      </c>
      <c r="F44" s="139" t="s">
        <v>1666</v>
      </c>
      <c r="G44" s="140"/>
      <c r="H44" s="140"/>
      <c r="I44" s="17"/>
    </row>
    <row r="45" ht="14.25" spans="1:9">
      <c r="A45" s="80">
        <v>42</v>
      </c>
      <c r="B45" s="133" t="s">
        <v>1667</v>
      </c>
      <c r="C45" s="133">
        <v>8</v>
      </c>
      <c r="D45" s="12">
        <f t="shared" si="2"/>
        <v>10.976</v>
      </c>
      <c r="E45" s="13">
        <f t="shared" si="3"/>
        <v>548.8</v>
      </c>
      <c r="F45" s="139" t="s">
        <v>1668</v>
      </c>
      <c r="G45" s="140"/>
      <c r="H45" s="140"/>
      <c r="I45" s="17"/>
    </row>
    <row r="46" ht="14.25" spans="1:9">
      <c r="A46" s="16">
        <v>43</v>
      </c>
      <c r="B46" s="133" t="s">
        <v>1669</v>
      </c>
      <c r="C46" s="133">
        <v>15</v>
      </c>
      <c r="D46" s="12">
        <f t="shared" si="2"/>
        <v>20.58</v>
      </c>
      <c r="E46" s="13">
        <f t="shared" si="3"/>
        <v>1029</v>
      </c>
      <c r="F46" s="139" t="s">
        <v>1670</v>
      </c>
      <c r="G46" s="140"/>
      <c r="H46" s="140"/>
      <c r="I46" s="17"/>
    </row>
    <row r="47" ht="14.25" spans="1:9">
      <c r="A47" s="80">
        <v>44</v>
      </c>
      <c r="B47" s="133" t="s">
        <v>1671</v>
      </c>
      <c r="C47" s="133">
        <v>12</v>
      </c>
      <c r="D47" s="12">
        <f t="shared" si="2"/>
        <v>16.464</v>
      </c>
      <c r="E47" s="13">
        <f t="shared" si="3"/>
        <v>823.2</v>
      </c>
      <c r="F47" s="139" t="s">
        <v>1672</v>
      </c>
      <c r="G47" s="140"/>
      <c r="H47" s="140"/>
      <c r="I47" s="17"/>
    </row>
    <row r="48" ht="14.25" spans="1:9">
      <c r="A48" s="16">
        <v>45</v>
      </c>
      <c r="B48" s="133" t="s">
        <v>1673</v>
      </c>
      <c r="C48" s="133">
        <v>35</v>
      </c>
      <c r="D48" s="12">
        <f t="shared" si="2"/>
        <v>48.02</v>
      </c>
      <c r="E48" s="13">
        <f t="shared" si="3"/>
        <v>2401</v>
      </c>
      <c r="F48" s="139" t="s">
        <v>1674</v>
      </c>
      <c r="G48" s="140"/>
      <c r="H48" s="140"/>
      <c r="I48" s="17"/>
    </row>
    <row r="49" ht="14.25" spans="1:9">
      <c r="A49" s="80">
        <v>46</v>
      </c>
      <c r="B49" s="133" t="s">
        <v>1675</v>
      </c>
      <c r="C49" s="133">
        <v>15</v>
      </c>
      <c r="D49" s="12">
        <f t="shared" si="2"/>
        <v>20.58</v>
      </c>
      <c r="E49" s="13">
        <f t="shared" si="3"/>
        <v>1029</v>
      </c>
      <c r="F49" s="139" t="s">
        <v>1676</v>
      </c>
      <c r="G49" s="140"/>
      <c r="H49" s="140"/>
      <c r="I49" s="17"/>
    </row>
    <row r="50" ht="14.25" spans="1:9">
      <c r="A50" s="16">
        <v>47</v>
      </c>
      <c r="B50" s="133" t="s">
        <v>1677</v>
      </c>
      <c r="C50" s="133">
        <v>20</v>
      </c>
      <c r="D50" s="12">
        <f t="shared" ref="D50:D81" si="4">C50*1.372</f>
        <v>27.44</v>
      </c>
      <c r="E50" s="13">
        <f t="shared" ref="E50:E81" si="5">D50*50</f>
        <v>1372</v>
      </c>
      <c r="F50" s="139" t="s">
        <v>1678</v>
      </c>
      <c r="G50" s="140"/>
      <c r="H50" s="140"/>
      <c r="I50" s="17"/>
    </row>
    <row r="51" ht="14.25" spans="1:9">
      <c r="A51" s="80">
        <v>48</v>
      </c>
      <c r="B51" s="133" t="s">
        <v>1679</v>
      </c>
      <c r="C51" s="133">
        <v>10</v>
      </c>
      <c r="D51" s="12">
        <f t="shared" si="4"/>
        <v>13.72</v>
      </c>
      <c r="E51" s="13">
        <f t="shared" si="5"/>
        <v>686</v>
      </c>
      <c r="F51" s="139" t="s">
        <v>1680</v>
      </c>
      <c r="G51" s="140"/>
      <c r="H51" s="140"/>
      <c r="I51" s="17"/>
    </row>
    <row r="52" ht="14.25" spans="1:9">
      <c r="A52" s="16">
        <v>49</v>
      </c>
      <c r="B52" s="133" t="s">
        <v>1681</v>
      </c>
      <c r="C52" s="133">
        <v>10</v>
      </c>
      <c r="D52" s="12">
        <f t="shared" si="4"/>
        <v>13.72</v>
      </c>
      <c r="E52" s="13">
        <f t="shared" si="5"/>
        <v>686</v>
      </c>
      <c r="F52" s="139" t="s">
        <v>1682</v>
      </c>
      <c r="G52" s="140"/>
      <c r="H52" s="140"/>
      <c r="I52" s="17"/>
    </row>
    <row r="53" ht="14.25" spans="1:9">
      <c r="A53" s="80">
        <v>50</v>
      </c>
      <c r="B53" s="133" t="s">
        <v>1683</v>
      </c>
      <c r="C53" s="133">
        <v>20</v>
      </c>
      <c r="D53" s="12">
        <f t="shared" si="4"/>
        <v>27.44</v>
      </c>
      <c r="E53" s="13">
        <f t="shared" si="5"/>
        <v>1372</v>
      </c>
      <c r="F53" s="139" t="s">
        <v>1684</v>
      </c>
      <c r="G53" s="140"/>
      <c r="H53" s="140"/>
      <c r="I53" s="17"/>
    </row>
    <row r="54" ht="14.25" spans="1:9">
      <c r="A54" s="16">
        <v>51</v>
      </c>
      <c r="B54" s="133" t="s">
        <v>677</v>
      </c>
      <c r="C54" s="133">
        <v>20</v>
      </c>
      <c r="D54" s="12">
        <f t="shared" si="4"/>
        <v>27.44</v>
      </c>
      <c r="E54" s="13">
        <f t="shared" si="5"/>
        <v>1372</v>
      </c>
      <c r="F54" s="139" t="s">
        <v>1685</v>
      </c>
      <c r="G54" s="140"/>
      <c r="H54" s="140"/>
      <c r="I54" s="17"/>
    </row>
    <row r="55" ht="14.25" spans="1:9">
      <c r="A55" s="80">
        <v>52</v>
      </c>
      <c r="B55" s="133" t="s">
        <v>1686</v>
      </c>
      <c r="C55" s="133">
        <v>10</v>
      </c>
      <c r="D55" s="12">
        <f t="shared" si="4"/>
        <v>13.72</v>
      </c>
      <c r="E55" s="13">
        <f t="shared" si="5"/>
        <v>686</v>
      </c>
      <c r="F55" s="139" t="s">
        <v>1687</v>
      </c>
      <c r="G55" s="140"/>
      <c r="H55" s="140"/>
      <c r="I55" s="17"/>
    </row>
    <row r="56" ht="14.25" spans="1:9">
      <c r="A56" s="16">
        <v>53</v>
      </c>
      <c r="B56" s="133" t="s">
        <v>622</v>
      </c>
      <c r="C56" s="133">
        <v>13</v>
      </c>
      <c r="D56" s="12">
        <f t="shared" si="4"/>
        <v>17.836</v>
      </c>
      <c r="E56" s="13">
        <f t="shared" si="5"/>
        <v>891.8</v>
      </c>
      <c r="F56" s="139" t="s">
        <v>1688</v>
      </c>
      <c r="G56" s="140"/>
      <c r="H56" s="140"/>
      <c r="I56" s="17"/>
    </row>
    <row r="57" ht="14.25" spans="1:9">
      <c r="A57" s="80">
        <v>54</v>
      </c>
      <c r="B57" s="133" t="s">
        <v>276</v>
      </c>
      <c r="C57" s="133">
        <v>15</v>
      </c>
      <c r="D57" s="12">
        <f t="shared" si="4"/>
        <v>20.58</v>
      </c>
      <c r="E57" s="13">
        <f t="shared" si="5"/>
        <v>1029</v>
      </c>
      <c r="F57" s="139" t="s">
        <v>1689</v>
      </c>
      <c r="G57" s="140"/>
      <c r="H57" s="140"/>
      <c r="I57" s="17"/>
    </row>
    <row r="58" ht="14.25" spans="1:9">
      <c r="A58" s="16">
        <v>55</v>
      </c>
      <c r="B58" s="133" t="s">
        <v>1690</v>
      </c>
      <c r="C58" s="133">
        <v>20</v>
      </c>
      <c r="D58" s="12">
        <f t="shared" si="4"/>
        <v>27.44</v>
      </c>
      <c r="E58" s="13">
        <f t="shared" si="5"/>
        <v>1372</v>
      </c>
      <c r="F58" s="139" t="s">
        <v>1691</v>
      </c>
      <c r="G58" s="140"/>
      <c r="H58" s="140"/>
      <c r="I58" s="17"/>
    </row>
    <row r="59" ht="14.25" spans="1:9">
      <c r="A59" s="80">
        <v>56</v>
      </c>
      <c r="B59" s="133" t="s">
        <v>1692</v>
      </c>
      <c r="C59" s="133">
        <v>30</v>
      </c>
      <c r="D59" s="12">
        <f t="shared" si="4"/>
        <v>41.16</v>
      </c>
      <c r="E59" s="13">
        <f t="shared" si="5"/>
        <v>2058</v>
      </c>
      <c r="F59" s="139" t="s">
        <v>1693</v>
      </c>
      <c r="G59" s="140"/>
      <c r="H59" s="140"/>
      <c r="I59" s="17"/>
    </row>
    <row r="60" ht="14.25" spans="1:9">
      <c r="A60" s="16">
        <v>57</v>
      </c>
      <c r="B60" s="133" t="s">
        <v>1694</v>
      </c>
      <c r="C60" s="133">
        <v>20</v>
      </c>
      <c r="D60" s="12">
        <f t="shared" si="4"/>
        <v>27.44</v>
      </c>
      <c r="E60" s="13">
        <f t="shared" si="5"/>
        <v>1372</v>
      </c>
      <c r="F60" s="139" t="s">
        <v>1695</v>
      </c>
      <c r="G60" s="140"/>
      <c r="H60" s="140"/>
      <c r="I60" s="17"/>
    </row>
    <row r="61" ht="14.25" spans="1:9">
      <c r="A61" s="80">
        <v>58</v>
      </c>
      <c r="B61" s="133" t="s">
        <v>1696</v>
      </c>
      <c r="C61" s="133">
        <v>10</v>
      </c>
      <c r="D61" s="12">
        <f t="shared" si="4"/>
        <v>13.72</v>
      </c>
      <c r="E61" s="13">
        <f t="shared" si="5"/>
        <v>686</v>
      </c>
      <c r="F61" s="139" t="s">
        <v>1697</v>
      </c>
      <c r="G61" s="140"/>
      <c r="H61" s="140"/>
      <c r="I61" s="17"/>
    </row>
    <row r="62" ht="14.25" spans="1:9">
      <c r="A62" s="16">
        <v>59</v>
      </c>
      <c r="B62" s="133" t="s">
        <v>1698</v>
      </c>
      <c r="C62" s="133">
        <v>20</v>
      </c>
      <c r="D62" s="12">
        <f t="shared" si="4"/>
        <v>27.44</v>
      </c>
      <c r="E62" s="13">
        <f t="shared" si="5"/>
        <v>1372</v>
      </c>
      <c r="F62" s="139" t="s">
        <v>1699</v>
      </c>
      <c r="G62" s="140"/>
      <c r="H62" s="140"/>
      <c r="I62" s="17"/>
    </row>
    <row r="63" ht="14.25" spans="1:9">
      <c r="A63" s="80">
        <v>60</v>
      </c>
      <c r="B63" s="133" t="s">
        <v>1700</v>
      </c>
      <c r="C63" s="133">
        <v>20</v>
      </c>
      <c r="D63" s="12">
        <f t="shared" si="4"/>
        <v>27.44</v>
      </c>
      <c r="E63" s="13">
        <f t="shared" si="5"/>
        <v>1372</v>
      </c>
      <c r="F63" s="139" t="s">
        <v>1701</v>
      </c>
      <c r="G63" s="140"/>
      <c r="H63" s="140"/>
      <c r="I63" s="17"/>
    </row>
    <row r="64" ht="18.75" spans="1:9">
      <c r="A64" s="70"/>
      <c r="B64" s="141"/>
      <c r="C64" s="142">
        <f>SUM(C4:C63)</f>
        <v>1337</v>
      </c>
      <c r="D64" s="12">
        <f t="shared" si="4"/>
        <v>1834.364</v>
      </c>
      <c r="E64" s="13">
        <f t="shared" si="5"/>
        <v>91718.2</v>
      </c>
      <c r="F64" s="141"/>
      <c r="G64" s="141"/>
      <c r="H64" s="141"/>
      <c r="I64" s="17"/>
    </row>
    <row r="65" ht="18.75" spans="1:9">
      <c r="A65" s="21" t="s">
        <v>41</v>
      </c>
      <c r="B65" s="21"/>
      <c r="C65" s="21"/>
      <c r="D65" s="22"/>
      <c r="E65" s="22"/>
      <c r="F65" s="22"/>
      <c r="G65" s="22"/>
      <c r="H65" s="143"/>
      <c r="I65" s="145"/>
    </row>
    <row r="66" ht="18.75" spans="1:9">
      <c r="A66" s="23" t="s">
        <v>42</v>
      </c>
      <c r="B66" s="23"/>
      <c r="C66" s="23"/>
      <c r="D66" s="23"/>
      <c r="E66" s="23"/>
      <c r="F66" s="23"/>
      <c r="G66" s="23"/>
      <c r="H66" s="144"/>
      <c r="I66" s="145"/>
    </row>
    <row r="67" ht="18.75" spans="1:7">
      <c r="A67" s="24" t="s">
        <v>43</v>
      </c>
      <c r="B67" s="24"/>
      <c r="C67" s="24"/>
      <c r="D67" s="24"/>
      <c r="E67" s="24"/>
      <c r="F67" s="24"/>
      <c r="G67" s="24"/>
    </row>
    <row r="68" ht="18.75" spans="1:7">
      <c r="A68" s="24"/>
      <c r="B68" s="24"/>
      <c r="C68" s="24"/>
      <c r="D68" s="24"/>
      <c r="E68" s="24"/>
      <c r="F68" s="24"/>
      <c r="G68" s="24"/>
    </row>
    <row r="69" ht="18.75" spans="1:7">
      <c r="A69" s="24"/>
      <c r="B69" s="24"/>
      <c r="C69" s="24"/>
      <c r="D69" s="24"/>
      <c r="E69" s="24"/>
      <c r="F69" s="24"/>
      <c r="G69" s="24"/>
    </row>
  </sheetData>
  <mergeCells count="7">
    <mergeCell ref="A1:I1"/>
    <mergeCell ref="A2:I2"/>
    <mergeCell ref="A65:C65"/>
    <mergeCell ref="A66:G66"/>
    <mergeCell ref="A67:G67"/>
    <mergeCell ref="A68:G68"/>
    <mergeCell ref="A69:G6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opLeftCell="A108" workbookViewId="0">
      <selection activeCell="L122" sqref="L122"/>
    </sheetView>
  </sheetViews>
  <sheetFormatPr defaultColWidth="8.89166666666667" defaultRowHeight="13.5"/>
  <cols>
    <col min="1" max="1" width="9.88333333333333" customWidth="1"/>
    <col min="2" max="2" width="16.3333333333333" customWidth="1"/>
    <col min="3" max="3" width="16.775" customWidth="1"/>
    <col min="4" max="4" width="12.6666666666667" customWidth="1"/>
    <col min="5" max="5" width="17.75" customWidth="1"/>
    <col min="6" max="6" width="22.775" customWidth="1"/>
    <col min="7" max="7" width="22.3333333333333" customWidth="1"/>
    <col min="8" max="8" width="16.225" customWidth="1"/>
    <col min="9" max="9" width="10.8916666666667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1702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28" t="s">
        <v>1703</v>
      </c>
      <c r="C4" s="88">
        <v>90</v>
      </c>
      <c r="D4" s="12">
        <f>C4*1.372</f>
        <v>123.48</v>
      </c>
      <c r="E4" s="13">
        <f>D4*50</f>
        <v>6174</v>
      </c>
      <c r="F4" s="129" t="s">
        <v>1704</v>
      </c>
      <c r="G4" s="16"/>
      <c r="H4" s="16"/>
      <c r="I4" s="17"/>
    </row>
    <row r="5" ht="14.25" spans="1:9">
      <c r="A5" s="80">
        <v>2</v>
      </c>
      <c r="B5" s="128" t="s">
        <v>1705</v>
      </c>
      <c r="C5" s="88">
        <v>28</v>
      </c>
      <c r="D5" s="12">
        <f t="shared" ref="D5:D36" si="0">C5*1.372</f>
        <v>38.416</v>
      </c>
      <c r="E5" s="13">
        <f t="shared" ref="E5:E36" si="1">D5*50</f>
        <v>1920.8</v>
      </c>
      <c r="F5" s="129" t="s">
        <v>1706</v>
      </c>
      <c r="G5" s="16"/>
      <c r="H5" s="16"/>
      <c r="I5" s="17"/>
    </row>
    <row r="6" ht="14.25" spans="1:9">
      <c r="A6" s="16">
        <v>3</v>
      </c>
      <c r="B6" s="128" t="s">
        <v>1707</v>
      </c>
      <c r="C6" s="88">
        <v>30</v>
      </c>
      <c r="D6" s="12">
        <f t="shared" si="0"/>
        <v>41.16</v>
      </c>
      <c r="E6" s="13">
        <f t="shared" si="1"/>
        <v>2058</v>
      </c>
      <c r="F6" s="129" t="s">
        <v>1708</v>
      </c>
      <c r="G6" s="16"/>
      <c r="H6" s="16"/>
      <c r="I6" s="17"/>
    </row>
    <row r="7" ht="14.25" spans="1:9">
      <c r="A7" s="80">
        <v>4</v>
      </c>
      <c r="B7" s="128" t="s">
        <v>1709</v>
      </c>
      <c r="C7" s="88">
        <v>20</v>
      </c>
      <c r="D7" s="12">
        <f t="shared" si="0"/>
        <v>27.44</v>
      </c>
      <c r="E7" s="13">
        <f t="shared" si="1"/>
        <v>1372</v>
      </c>
      <c r="F7" s="129" t="s">
        <v>1710</v>
      </c>
      <c r="G7" s="16"/>
      <c r="H7" s="16"/>
      <c r="I7" s="17"/>
    </row>
    <row r="8" ht="14.25" spans="1:9">
      <c r="A8" s="16">
        <v>5</v>
      </c>
      <c r="B8" s="128" t="s">
        <v>1711</v>
      </c>
      <c r="C8" s="88">
        <v>10</v>
      </c>
      <c r="D8" s="12">
        <f t="shared" si="0"/>
        <v>13.72</v>
      </c>
      <c r="E8" s="13">
        <f t="shared" si="1"/>
        <v>686</v>
      </c>
      <c r="F8" s="129" t="s">
        <v>1712</v>
      </c>
      <c r="G8" s="16"/>
      <c r="H8" s="16"/>
      <c r="I8" s="17"/>
    </row>
    <row r="9" ht="14.25" spans="1:9">
      <c r="A9" s="80">
        <v>6</v>
      </c>
      <c r="B9" s="128" t="s">
        <v>1713</v>
      </c>
      <c r="C9" s="88">
        <v>50</v>
      </c>
      <c r="D9" s="12">
        <f t="shared" si="0"/>
        <v>68.6</v>
      </c>
      <c r="E9" s="13">
        <f t="shared" si="1"/>
        <v>3430</v>
      </c>
      <c r="F9" s="129" t="s">
        <v>1714</v>
      </c>
      <c r="G9" s="16"/>
      <c r="H9" s="16"/>
      <c r="I9" s="17"/>
    </row>
    <row r="10" ht="14.25" spans="1:9">
      <c r="A10" s="16">
        <v>7</v>
      </c>
      <c r="B10" s="130" t="s">
        <v>1715</v>
      </c>
      <c r="C10" s="88">
        <v>30</v>
      </c>
      <c r="D10" s="12">
        <f t="shared" si="0"/>
        <v>41.16</v>
      </c>
      <c r="E10" s="13">
        <f t="shared" si="1"/>
        <v>2058</v>
      </c>
      <c r="F10" s="129" t="s">
        <v>1716</v>
      </c>
      <c r="G10" s="16"/>
      <c r="H10" s="16"/>
      <c r="I10" s="17"/>
    </row>
    <row r="11" ht="14.25" spans="1:9">
      <c r="A11" s="80">
        <v>8</v>
      </c>
      <c r="B11" s="130" t="s">
        <v>1717</v>
      </c>
      <c r="C11" s="88">
        <v>40</v>
      </c>
      <c r="D11" s="12">
        <f t="shared" si="0"/>
        <v>54.88</v>
      </c>
      <c r="E11" s="13">
        <f t="shared" si="1"/>
        <v>2744</v>
      </c>
      <c r="F11" s="129" t="s">
        <v>1718</v>
      </c>
      <c r="G11" s="16"/>
      <c r="H11" s="16"/>
      <c r="I11" s="17"/>
    </row>
    <row r="12" ht="14.25" spans="1:9">
      <c r="A12" s="16">
        <v>9</v>
      </c>
      <c r="B12" s="130" t="s">
        <v>1719</v>
      </c>
      <c r="C12" s="88">
        <v>35</v>
      </c>
      <c r="D12" s="12">
        <f t="shared" si="0"/>
        <v>48.02</v>
      </c>
      <c r="E12" s="13">
        <f t="shared" si="1"/>
        <v>2401</v>
      </c>
      <c r="F12" s="129" t="s">
        <v>1720</v>
      </c>
      <c r="G12" s="16"/>
      <c r="H12" s="16"/>
      <c r="I12" s="17"/>
    </row>
    <row r="13" ht="14.25" spans="1:9">
      <c r="A13" s="80">
        <v>10</v>
      </c>
      <c r="B13" s="130" t="s">
        <v>1721</v>
      </c>
      <c r="C13" s="88">
        <v>20</v>
      </c>
      <c r="D13" s="12">
        <f t="shared" si="0"/>
        <v>27.44</v>
      </c>
      <c r="E13" s="13">
        <f t="shared" si="1"/>
        <v>1372</v>
      </c>
      <c r="F13" s="129" t="s">
        <v>1722</v>
      </c>
      <c r="G13" s="16"/>
      <c r="H13" s="16"/>
      <c r="I13" s="17"/>
    </row>
    <row r="14" ht="14.25" spans="1:9">
      <c r="A14" s="16">
        <v>11</v>
      </c>
      <c r="B14" s="130" t="s">
        <v>1723</v>
      </c>
      <c r="C14" s="88">
        <v>50</v>
      </c>
      <c r="D14" s="12">
        <f t="shared" si="0"/>
        <v>68.6</v>
      </c>
      <c r="E14" s="13">
        <f t="shared" si="1"/>
        <v>3430</v>
      </c>
      <c r="F14" s="129" t="s">
        <v>1724</v>
      </c>
      <c r="G14" s="16"/>
      <c r="H14" s="16"/>
      <c r="I14" s="17"/>
    </row>
    <row r="15" ht="14.25" spans="1:9">
      <c r="A15" s="80">
        <v>12</v>
      </c>
      <c r="B15" s="130" t="s">
        <v>1725</v>
      </c>
      <c r="C15" s="88">
        <v>40</v>
      </c>
      <c r="D15" s="12">
        <f t="shared" si="0"/>
        <v>54.88</v>
      </c>
      <c r="E15" s="13">
        <f t="shared" si="1"/>
        <v>2744</v>
      </c>
      <c r="F15" s="129" t="s">
        <v>1726</v>
      </c>
      <c r="G15" s="16"/>
      <c r="H15" s="16"/>
      <c r="I15" s="17"/>
    </row>
    <row r="16" ht="14.25" spans="1:9">
      <c r="A16" s="16">
        <v>13</v>
      </c>
      <c r="B16" s="130" t="s">
        <v>1472</v>
      </c>
      <c r="C16" s="88">
        <v>20</v>
      </c>
      <c r="D16" s="12">
        <f t="shared" si="0"/>
        <v>27.44</v>
      </c>
      <c r="E16" s="13">
        <f t="shared" si="1"/>
        <v>1372</v>
      </c>
      <c r="F16" s="129" t="s">
        <v>1727</v>
      </c>
      <c r="G16" s="16"/>
      <c r="H16" s="16"/>
      <c r="I16" s="17"/>
    </row>
    <row r="17" ht="14.25" spans="1:9">
      <c r="A17" s="80">
        <v>14</v>
      </c>
      <c r="B17" s="128" t="s">
        <v>1728</v>
      </c>
      <c r="C17" s="88">
        <v>80</v>
      </c>
      <c r="D17" s="12">
        <f t="shared" si="0"/>
        <v>109.76</v>
      </c>
      <c r="E17" s="13">
        <f t="shared" si="1"/>
        <v>5488</v>
      </c>
      <c r="F17" s="129" t="s">
        <v>1729</v>
      </c>
      <c r="G17" s="16"/>
      <c r="H17" s="16"/>
      <c r="I17" s="17"/>
    </row>
    <row r="18" ht="14.25" spans="1:9">
      <c r="A18" s="16">
        <v>15</v>
      </c>
      <c r="B18" s="130" t="s">
        <v>1730</v>
      </c>
      <c r="C18" s="88">
        <v>35</v>
      </c>
      <c r="D18" s="12">
        <f t="shared" si="0"/>
        <v>48.02</v>
      </c>
      <c r="E18" s="13">
        <f t="shared" si="1"/>
        <v>2401</v>
      </c>
      <c r="F18" s="129" t="s">
        <v>1731</v>
      </c>
      <c r="G18" s="16"/>
      <c r="H18" s="16"/>
      <c r="I18" s="17"/>
    </row>
    <row r="19" ht="14.25" spans="1:9">
      <c r="A19" s="80">
        <v>16</v>
      </c>
      <c r="B19" s="130" t="s">
        <v>1732</v>
      </c>
      <c r="C19" s="88">
        <v>35</v>
      </c>
      <c r="D19" s="12">
        <f t="shared" si="0"/>
        <v>48.02</v>
      </c>
      <c r="E19" s="13">
        <f t="shared" si="1"/>
        <v>2401</v>
      </c>
      <c r="F19" s="129" t="s">
        <v>1733</v>
      </c>
      <c r="G19" s="16"/>
      <c r="H19" s="16"/>
      <c r="I19" s="17"/>
    </row>
    <row r="20" ht="14.25" spans="1:9">
      <c r="A20" s="16">
        <v>17</v>
      </c>
      <c r="B20" s="130" t="s">
        <v>1734</v>
      </c>
      <c r="C20" s="88">
        <v>20</v>
      </c>
      <c r="D20" s="12">
        <f t="shared" si="0"/>
        <v>27.44</v>
      </c>
      <c r="E20" s="13">
        <f t="shared" si="1"/>
        <v>1372</v>
      </c>
      <c r="F20" s="129" t="s">
        <v>1735</v>
      </c>
      <c r="G20" s="16"/>
      <c r="H20" s="16"/>
      <c r="I20" s="17"/>
    </row>
    <row r="21" ht="14.25" spans="1:9">
      <c r="A21" s="80">
        <v>18</v>
      </c>
      <c r="B21" s="130" t="s">
        <v>1736</v>
      </c>
      <c r="C21" s="88">
        <v>60</v>
      </c>
      <c r="D21" s="12">
        <f t="shared" si="0"/>
        <v>82.32</v>
      </c>
      <c r="E21" s="13">
        <f t="shared" si="1"/>
        <v>4116</v>
      </c>
      <c r="F21" s="129" t="s">
        <v>1737</v>
      </c>
      <c r="G21" s="16"/>
      <c r="H21" s="16"/>
      <c r="I21" s="17"/>
    </row>
    <row r="22" ht="14.25" spans="1:9">
      <c r="A22" s="16">
        <v>19</v>
      </c>
      <c r="B22" s="130" t="s">
        <v>1738</v>
      </c>
      <c r="C22" s="88">
        <v>50</v>
      </c>
      <c r="D22" s="12">
        <f t="shared" si="0"/>
        <v>68.6</v>
      </c>
      <c r="E22" s="13">
        <f t="shared" si="1"/>
        <v>3430</v>
      </c>
      <c r="F22" s="129" t="s">
        <v>1739</v>
      </c>
      <c r="G22" s="16"/>
      <c r="H22" s="16"/>
      <c r="I22" s="17"/>
    </row>
    <row r="23" ht="14.25" spans="1:9">
      <c r="A23" s="80">
        <v>20</v>
      </c>
      <c r="B23" s="130" t="s">
        <v>1000</v>
      </c>
      <c r="C23" s="88">
        <v>15</v>
      </c>
      <c r="D23" s="12">
        <f t="shared" si="0"/>
        <v>20.58</v>
      </c>
      <c r="E23" s="13">
        <f t="shared" si="1"/>
        <v>1029</v>
      </c>
      <c r="F23" s="129" t="s">
        <v>1740</v>
      </c>
      <c r="G23" s="16"/>
      <c r="H23" s="16"/>
      <c r="I23" s="17"/>
    </row>
    <row r="24" ht="14.25" spans="1:9">
      <c r="A24" s="16">
        <v>21</v>
      </c>
      <c r="B24" s="130" t="s">
        <v>1741</v>
      </c>
      <c r="C24" s="88">
        <v>30</v>
      </c>
      <c r="D24" s="12">
        <f t="shared" si="0"/>
        <v>41.16</v>
      </c>
      <c r="E24" s="13">
        <f t="shared" si="1"/>
        <v>2058</v>
      </c>
      <c r="F24" s="129" t="s">
        <v>1742</v>
      </c>
      <c r="G24" s="16"/>
      <c r="H24" s="16"/>
      <c r="I24" s="17"/>
    </row>
    <row r="25" ht="14.25" spans="1:9">
      <c r="A25" s="80">
        <v>22</v>
      </c>
      <c r="B25" s="130" t="s">
        <v>1743</v>
      </c>
      <c r="C25" s="88">
        <v>50</v>
      </c>
      <c r="D25" s="12">
        <f t="shared" si="0"/>
        <v>68.6</v>
      </c>
      <c r="E25" s="13">
        <f t="shared" si="1"/>
        <v>3430</v>
      </c>
      <c r="F25" s="129" t="s">
        <v>1744</v>
      </c>
      <c r="G25" s="16"/>
      <c r="H25" s="16"/>
      <c r="I25" s="17"/>
    </row>
    <row r="26" ht="14.25" spans="1:9">
      <c r="A26" s="16">
        <v>23</v>
      </c>
      <c r="B26" s="130" t="s">
        <v>1745</v>
      </c>
      <c r="C26" s="88">
        <v>10</v>
      </c>
      <c r="D26" s="12">
        <f t="shared" si="0"/>
        <v>13.72</v>
      </c>
      <c r="E26" s="13">
        <f t="shared" si="1"/>
        <v>686</v>
      </c>
      <c r="F26" s="129" t="s">
        <v>1746</v>
      </c>
      <c r="G26" s="16"/>
      <c r="H26" s="16"/>
      <c r="I26" s="17"/>
    </row>
    <row r="27" ht="14.25" spans="1:9">
      <c r="A27" s="80">
        <v>24</v>
      </c>
      <c r="B27" s="130" t="s">
        <v>1747</v>
      </c>
      <c r="C27" s="88">
        <v>30</v>
      </c>
      <c r="D27" s="12">
        <f t="shared" si="0"/>
        <v>41.16</v>
      </c>
      <c r="E27" s="13">
        <f t="shared" si="1"/>
        <v>2058</v>
      </c>
      <c r="F27" s="129" t="s">
        <v>1748</v>
      </c>
      <c r="G27" s="16"/>
      <c r="H27" s="16"/>
      <c r="I27" s="17"/>
    </row>
    <row r="28" ht="14.25" spans="1:9">
      <c r="A28" s="16">
        <v>25</v>
      </c>
      <c r="B28" s="130" t="s">
        <v>1749</v>
      </c>
      <c r="C28" s="88">
        <v>15</v>
      </c>
      <c r="D28" s="12">
        <f t="shared" si="0"/>
        <v>20.58</v>
      </c>
      <c r="E28" s="13">
        <f t="shared" si="1"/>
        <v>1029</v>
      </c>
      <c r="F28" s="129" t="s">
        <v>1750</v>
      </c>
      <c r="G28" s="16"/>
      <c r="H28" s="16"/>
      <c r="I28" s="17"/>
    </row>
    <row r="29" ht="14.25" spans="1:9">
      <c r="A29" s="80">
        <v>26</v>
      </c>
      <c r="B29" s="130" t="s">
        <v>1751</v>
      </c>
      <c r="C29" s="88">
        <v>30</v>
      </c>
      <c r="D29" s="12">
        <f t="shared" si="0"/>
        <v>41.16</v>
      </c>
      <c r="E29" s="13">
        <f t="shared" si="1"/>
        <v>2058</v>
      </c>
      <c r="F29" s="129" t="s">
        <v>1752</v>
      </c>
      <c r="G29" s="16"/>
      <c r="H29" s="16"/>
      <c r="I29" s="17"/>
    </row>
    <row r="30" ht="14.25" spans="1:9">
      <c r="A30" s="16">
        <v>27</v>
      </c>
      <c r="B30" s="130" t="s">
        <v>1753</v>
      </c>
      <c r="C30" s="88">
        <v>100</v>
      </c>
      <c r="D30" s="12">
        <f t="shared" si="0"/>
        <v>137.2</v>
      </c>
      <c r="E30" s="13">
        <f t="shared" si="1"/>
        <v>6860</v>
      </c>
      <c r="F30" s="129" t="s">
        <v>1754</v>
      </c>
      <c r="G30" s="16"/>
      <c r="H30" s="16"/>
      <c r="I30" s="17"/>
    </row>
    <row r="31" ht="14.25" spans="1:9">
      <c r="A31" s="80">
        <v>28</v>
      </c>
      <c r="B31" s="130" t="s">
        <v>1755</v>
      </c>
      <c r="C31" s="88">
        <v>40</v>
      </c>
      <c r="D31" s="12">
        <f t="shared" si="0"/>
        <v>54.88</v>
      </c>
      <c r="E31" s="13">
        <f t="shared" si="1"/>
        <v>2744</v>
      </c>
      <c r="F31" s="129" t="s">
        <v>1756</v>
      </c>
      <c r="G31" s="16"/>
      <c r="H31" s="16"/>
      <c r="I31" s="17"/>
    </row>
    <row r="32" ht="14.25" spans="1:9">
      <c r="A32" s="16">
        <v>29</v>
      </c>
      <c r="B32" s="130" t="s">
        <v>1757</v>
      </c>
      <c r="C32" s="88">
        <v>40</v>
      </c>
      <c r="D32" s="12">
        <f t="shared" si="0"/>
        <v>54.88</v>
      </c>
      <c r="E32" s="13">
        <f t="shared" si="1"/>
        <v>2744</v>
      </c>
      <c r="F32" s="129" t="s">
        <v>1758</v>
      </c>
      <c r="G32" s="16"/>
      <c r="H32" s="16"/>
      <c r="I32" s="17"/>
    </row>
    <row r="33" ht="14.25" spans="1:9">
      <c r="A33" s="80">
        <v>30</v>
      </c>
      <c r="B33" s="130" t="s">
        <v>1759</v>
      </c>
      <c r="C33" s="88">
        <v>30</v>
      </c>
      <c r="D33" s="12">
        <f t="shared" si="0"/>
        <v>41.16</v>
      </c>
      <c r="E33" s="13">
        <f t="shared" si="1"/>
        <v>2058</v>
      </c>
      <c r="F33" s="129" t="s">
        <v>1760</v>
      </c>
      <c r="G33" s="16"/>
      <c r="H33" s="16"/>
      <c r="I33" s="17"/>
    </row>
    <row r="34" ht="14.25" spans="1:9">
      <c r="A34" s="16">
        <v>31</v>
      </c>
      <c r="B34" s="130" t="s">
        <v>1761</v>
      </c>
      <c r="C34" s="88">
        <v>35</v>
      </c>
      <c r="D34" s="12">
        <f t="shared" si="0"/>
        <v>48.02</v>
      </c>
      <c r="E34" s="13">
        <f t="shared" si="1"/>
        <v>2401</v>
      </c>
      <c r="F34" s="129" t="s">
        <v>1762</v>
      </c>
      <c r="G34" s="16"/>
      <c r="H34" s="16"/>
      <c r="I34" s="17"/>
    </row>
    <row r="35" ht="14.25" spans="1:9">
      <c r="A35" s="80">
        <v>32</v>
      </c>
      <c r="B35" s="130" t="s">
        <v>1763</v>
      </c>
      <c r="C35" s="88">
        <v>60</v>
      </c>
      <c r="D35" s="12">
        <f t="shared" si="0"/>
        <v>82.32</v>
      </c>
      <c r="E35" s="13">
        <f t="shared" si="1"/>
        <v>4116</v>
      </c>
      <c r="F35" s="129" t="s">
        <v>1764</v>
      </c>
      <c r="G35" s="16"/>
      <c r="H35" s="16"/>
      <c r="I35" s="17"/>
    </row>
    <row r="36" ht="14.25" spans="1:9">
      <c r="A36" s="16">
        <v>33</v>
      </c>
      <c r="B36" s="130" t="s">
        <v>1765</v>
      </c>
      <c r="C36" s="88">
        <v>50</v>
      </c>
      <c r="D36" s="12">
        <f t="shared" si="0"/>
        <v>68.6</v>
      </c>
      <c r="E36" s="13">
        <f t="shared" si="1"/>
        <v>3430</v>
      </c>
      <c r="F36" s="129" t="s">
        <v>1766</v>
      </c>
      <c r="G36" s="16"/>
      <c r="H36" s="16"/>
      <c r="I36" s="17"/>
    </row>
    <row r="37" ht="14.25" spans="1:9">
      <c r="A37" s="80">
        <v>34</v>
      </c>
      <c r="B37" s="130" t="s">
        <v>1767</v>
      </c>
      <c r="C37" s="88">
        <v>65</v>
      </c>
      <c r="D37" s="12">
        <f t="shared" ref="D37:D68" si="2">C37*1.372</f>
        <v>89.18</v>
      </c>
      <c r="E37" s="13">
        <f t="shared" ref="E37:E68" si="3">D37*50</f>
        <v>4459</v>
      </c>
      <c r="F37" s="129" t="s">
        <v>1768</v>
      </c>
      <c r="G37" s="16"/>
      <c r="H37" s="16"/>
      <c r="I37" s="17"/>
    </row>
    <row r="38" ht="14.25" spans="1:9">
      <c r="A38" s="16">
        <v>35</v>
      </c>
      <c r="B38" s="130" t="s">
        <v>1769</v>
      </c>
      <c r="C38" s="88">
        <v>38</v>
      </c>
      <c r="D38" s="12">
        <f t="shared" si="2"/>
        <v>52.136</v>
      </c>
      <c r="E38" s="13">
        <f t="shared" si="3"/>
        <v>2606.8</v>
      </c>
      <c r="F38" s="129" t="s">
        <v>1770</v>
      </c>
      <c r="G38" s="16"/>
      <c r="H38" s="16"/>
      <c r="I38" s="17"/>
    </row>
    <row r="39" ht="14.25" spans="1:9">
      <c r="A39" s="80">
        <v>36</v>
      </c>
      <c r="B39" s="130" t="s">
        <v>1771</v>
      </c>
      <c r="C39" s="88">
        <v>20</v>
      </c>
      <c r="D39" s="12">
        <f t="shared" si="2"/>
        <v>27.44</v>
      </c>
      <c r="E39" s="13">
        <f t="shared" si="3"/>
        <v>1372</v>
      </c>
      <c r="F39" s="129" t="s">
        <v>1772</v>
      </c>
      <c r="G39" s="16"/>
      <c r="H39" s="16"/>
      <c r="I39" s="17"/>
    </row>
    <row r="40" ht="14.25" spans="1:9">
      <c r="A40" s="16">
        <v>37</v>
      </c>
      <c r="B40" s="130" t="s">
        <v>1773</v>
      </c>
      <c r="C40" s="88">
        <v>40</v>
      </c>
      <c r="D40" s="12">
        <f t="shared" si="2"/>
        <v>54.88</v>
      </c>
      <c r="E40" s="13">
        <f t="shared" si="3"/>
        <v>2744</v>
      </c>
      <c r="F40" s="129" t="s">
        <v>1774</v>
      </c>
      <c r="G40" s="16"/>
      <c r="H40" s="16"/>
      <c r="I40" s="17"/>
    </row>
    <row r="41" ht="14.25" spans="1:9">
      <c r="A41" s="80">
        <v>38</v>
      </c>
      <c r="B41" s="130" t="s">
        <v>1775</v>
      </c>
      <c r="C41" s="88">
        <v>50</v>
      </c>
      <c r="D41" s="12">
        <f t="shared" si="2"/>
        <v>68.6</v>
      </c>
      <c r="E41" s="13">
        <f t="shared" si="3"/>
        <v>3430</v>
      </c>
      <c r="F41" s="129" t="s">
        <v>1776</v>
      </c>
      <c r="G41" s="16"/>
      <c r="H41" s="16"/>
      <c r="I41" s="17"/>
    </row>
    <row r="42" ht="14.25" spans="1:9">
      <c r="A42" s="16">
        <v>39</v>
      </c>
      <c r="B42" s="130" t="s">
        <v>1777</v>
      </c>
      <c r="C42" s="88">
        <v>50</v>
      </c>
      <c r="D42" s="12">
        <f t="shared" si="2"/>
        <v>68.6</v>
      </c>
      <c r="E42" s="13">
        <f t="shared" si="3"/>
        <v>3430</v>
      </c>
      <c r="F42" s="129" t="s">
        <v>1778</v>
      </c>
      <c r="G42" s="16"/>
      <c r="H42" s="16"/>
      <c r="I42" s="17"/>
    </row>
    <row r="43" ht="14.25" spans="1:9">
      <c r="A43" s="80">
        <v>40</v>
      </c>
      <c r="B43" s="130" t="s">
        <v>1779</v>
      </c>
      <c r="C43" s="88">
        <v>40</v>
      </c>
      <c r="D43" s="12">
        <f t="shared" si="2"/>
        <v>54.88</v>
      </c>
      <c r="E43" s="13">
        <f t="shared" si="3"/>
        <v>2744</v>
      </c>
      <c r="F43" s="129" t="s">
        <v>1780</v>
      </c>
      <c r="G43" s="16"/>
      <c r="H43" s="16"/>
      <c r="I43" s="17"/>
    </row>
    <row r="44" ht="14.25" spans="1:9">
      <c r="A44" s="16">
        <v>41</v>
      </c>
      <c r="B44" s="130" t="s">
        <v>1781</v>
      </c>
      <c r="C44" s="88">
        <v>20</v>
      </c>
      <c r="D44" s="12">
        <f t="shared" si="2"/>
        <v>27.44</v>
      </c>
      <c r="E44" s="13">
        <f t="shared" si="3"/>
        <v>1372</v>
      </c>
      <c r="F44" s="129" t="s">
        <v>1782</v>
      </c>
      <c r="G44" s="16"/>
      <c r="H44" s="16"/>
      <c r="I44" s="17"/>
    </row>
    <row r="45" ht="14.25" spans="1:9">
      <c r="A45" s="80">
        <v>42</v>
      </c>
      <c r="B45" s="130" t="s">
        <v>1783</v>
      </c>
      <c r="C45" s="88">
        <v>40</v>
      </c>
      <c r="D45" s="12">
        <f t="shared" si="2"/>
        <v>54.88</v>
      </c>
      <c r="E45" s="13">
        <f t="shared" si="3"/>
        <v>2744</v>
      </c>
      <c r="F45" s="129" t="s">
        <v>1784</v>
      </c>
      <c r="G45" s="16"/>
      <c r="H45" s="16"/>
      <c r="I45" s="17"/>
    </row>
    <row r="46" ht="14.25" spans="1:9">
      <c r="A46" s="16">
        <v>43</v>
      </c>
      <c r="B46" s="131" t="s">
        <v>1785</v>
      </c>
      <c r="C46" s="101">
        <v>40</v>
      </c>
      <c r="D46" s="12">
        <f t="shared" si="2"/>
        <v>54.88</v>
      </c>
      <c r="E46" s="13">
        <f t="shared" si="3"/>
        <v>2744</v>
      </c>
      <c r="F46" s="129" t="s">
        <v>1786</v>
      </c>
      <c r="G46" s="16"/>
      <c r="H46" s="16"/>
      <c r="I46" s="17"/>
    </row>
    <row r="47" ht="14.25" spans="1:9">
      <c r="A47" s="80">
        <v>44</v>
      </c>
      <c r="B47" s="130" t="s">
        <v>1787</v>
      </c>
      <c r="C47" s="88">
        <v>30</v>
      </c>
      <c r="D47" s="12">
        <f t="shared" si="2"/>
        <v>41.16</v>
      </c>
      <c r="E47" s="13">
        <f t="shared" si="3"/>
        <v>2058</v>
      </c>
      <c r="F47" s="129" t="s">
        <v>1788</v>
      </c>
      <c r="G47" s="16"/>
      <c r="H47" s="16"/>
      <c r="I47" s="17"/>
    </row>
    <row r="48" ht="14.25" spans="1:9">
      <c r="A48" s="16">
        <v>45</v>
      </c>
      <c r="B48" s="130" t="s">
        <v>1789</v>
      </c>
      <c r="C48" s="88">
        <v>100</v>
      </c>
      <c r="D48" s="12">
        <f t="shared" si="2"/>
        <v>137.2</v>
      </c>
      <c r="E48" s="13">
        <f t="shared" si="3"/>
        <v>6860</v>
      </c>
      <c r="F48" s="129" t="s">
        <v>1790</v>
      </c>
      <c r="G48" s="16"/>
      <c r="H48" s="16"/>
      <c r="I48" s="17"/>
    </row>
    <row r="49" ht="14.25" spans="1:9">
      <c r="A49" s="80">
        <v>46</v>
      </c>
      <c r="B49" s="130" t="s">
        <v>1791</v>
      </c>
      <c r="C49" s="88">
        <v>50</v>
      </c>
      <c r="D49" s="12">
        <f t="shared" si="2"/>
        <v>68.6</v>
      </c>
      <c r="E49" s="13">
        <f t="shared" si="3"/>
        <v>3430</v>
      </c>
      <c r="F49" s="129" t="s">
        <v>1792</v>
      </c>
      <c r="G49" s="16"/>
      <c r="H49" s="16"/>
      <c r="I49" s="17"/>
    </row>
    <row r="50" ht="14.25" spans="1:9">
      <c r="A50" s="16">
        <v>47</v>
      </c>
      <c r="B50" s="130" t="s">
        <v>1793</v>
      </c>
      <c r="C50" s="88">
        <v>45</v>
      </c>
      <c r="D50" s="12">
        <f t="shared" si="2"/>
        <v>61.74</v>
      </c>
      <c r="E50" s="13">
        <f t="shared" si="3"/>
        <v>3087</v>
      </c>
      <c r="F50" s="129" t="s">
        <v>1794</v>
      </c>
      <c r="G50" s="16"/>
      <c r="H50" s="16"/>
      <c r="I50" s="17"/>
    </row>
    <row r="51" ht="14.25" spans="1:9">
      <c r="A51" s="80">
        <v>48</v>
      </c>
      <c r="B51" s="130" t="s">
        <v>1795</v>
      </c>
      <c r="C51" s="88">
        <v>70</v>
      </c>
      <c r="D51" s="12">
        <f t="shared" si="2"/>
        <v>96.04</v>
      </c>
      <c r="E51" s="13">
        <f t="shared" si="3"/>
        <v>4802</v>
      </c>
      <c r="F51" s="129" t="s">
        <v>1796</v>
      </c>
      <c r="G51" s="16"/>
      <c r="H51" s="16"/>
      <c r="I51" s="17"/>
    </row>
    <row r="52" ht="14.25" spans="1:9">
      <c r="A52" s="16">
        <v>49</v>
      </c>
      <c r="B52" s="130" t="s">
        <v>1797</v>
      </c>
      <c r="C52" s="88">
        <v>42</v>
      </c>
      <c r="D52" s="12">
        <f t="shared" si="2"/>
        <v>57.624</v>
      </c>
      <c r="E52" s="13">
        <f t="shared" si="3"/>
        <v>2881.2</v>
      </c>
      <c r="F52" s="129" t="s">
        <v>1798</v>
      </c>
      <c r="G52" s="16"/>
      <c r="H52" s="16"/>
      <c r="I52" s="17"/>
    </row>
    <row r="53" ht="14.25" spans="1:9">
      <c r="A53" s="80">
        <v>50</v>
      </c>
      <c r="B53" s="130" t="s">
        <v>1799</v>
      </c>
      <c r="C53" s="88">
        <v>40</v>
      </c>
      <c r="D53" s="12">
        <f t="shared" si="2"/>
        <v>54.88</v>
      </c>
      <c r="E53" s="13">
        <f t="shared" si="3"/>
        <v>2744</v>
      </c>
      <c r="F53" s="129" t="s">
        <v>1800</v>
      </c>
      <c r="G53" s="16"/>
      <c r="H53" s="16"/>
      <c r="I53" s="17"/>
    </row>
    <row r="54" ht="14.25" spans="1:9">
      <c r="A54" s="16">
        <v>51</v>
      </c>
      <c r="B54" s="130" t="s">
        <v>1801</v>
      </c>
      <c r="C54" s="88">
        <v>80</v>
      </c>
      <c r="D54" s="12">
        <f t="shared" si="2"/>
        <v>109.76</v>
      </c>
      <c r="E54" s="13">
        <f t="shared" si="3"/>
        <v>5488</v>
      </c>
      <c r="F54" s="129" t="s">
        <v>1802</v>
      </c>
      <c r="G54" s="16"/>
      <c r="H54" s="16"/>
      <c r="I54" s="17"/>
    </row>
    <row r="55" ht="14.25" spans="1:9">
      <c r="A55" s="80">
        <v>52</v>
      </c>
      <c r="B55" s="130" t="s">
        <v>1803</v>
      </c>
      <c r="C55" s="88">
        <v>35</v>
      </c>
      <c r="D55" s="12">
        <f t="shared" si="2"/>
        <v>48.02</v>
      </c>
      <c r="E55" s="13">
        <f t="shared" si="3"/>
        <v>2401</v>
      </c>
      <c r="F55" s="129" t="s">
        <v>1804</v>
      </c>
      <c r="G55" s="16"/>
      <c r="H55" s="16"/>
      <c r="I55" s="17"/>
    </row>
    <row r="56" ht="14.25" spans="1:9">
      <c r="A56" s="16">
        <v>53</v>
      </c>
      <c r="B56" s="130" t="s">
        <v>1805</v>
      </c>
      <c r="C56" s="88">
        <v>60</v>
      </c>
      <c r="D56" s="12">
        <f t="shared" si="2"/>
        <v>82.32</v>
      </c>
      <c r="E56" s="13">
        <f t="shared" si="3"/>
        <v>4116</v>
      </c>
      <c r="F56" s="129" t="s">
        <v>1806</v>
      </c>
      <c r="G56" s="16"/>
      <c r="H56" s="16"/>
      <c r="I56" s="17"/>
    </row>
    <row r="57" ht="14.25" spans="1:9">
      <c r="A57" s="80">
        <v>54</v>
      </c>
      <c r="B57" s="130" t="s">
        <v>1807</v>
      </c>
      <c r="C57" s="88">
        <v>80</v>
      </c>
      <c r="D57" s="12">
        <f t="shared" si="2"/>
        <v>109.76</v>
      </c>
      <c r="E57" s="13">
        <f t="shared" si="3"/>
        <v>5488</v>
      </c>
      <c r="F57" s="129" t="s">
        <v>1808</v>
      </c>
      <c r="G57" s="16"/>
      <c r="H57" s="16"/>
      <c r="I57" s="17"/>
    </row>
    <row r="58" ht="14.25" spans="1:9">
      <c r="A58" s="16">
        <v>55</v>
      </c>
      <c r="B58" s="128" t="s">
        <v>1809</v>
      </c>
      <c r="C58" s="88">
        <v>70</v>
      </c>
      <c r="D58" s="12">
        <f t="shared" si="2"/>
        <v>96.04</v>
      </c>
      <c r="E58" s="13">
        <f t="shared" si="3"/>
        <v>4802</v>
      </c>
      <c r="F58" s="129" t="s">
        <v>1810</v>
      </c>
      <c r="G58" s="16"/>
      <c r="H58" s="16"/>
      <c r="I58" s="17"/>
    </row>
    <row r="59" ht="14.25" spans="1:9">
      <c r="A59" s="80">
        <v>56</v>
      </c>
      <c r="B59" s="131" t="s">
        <v>1811</v>
      </c>
      <c r="C59" s="101">
        <v>35</v>
      </c>
      <c r="D59" s="12">
        <f t="shared" si="2"/>
        <v>48.02</v>
      </c>
      <c r="E59" s="13">
        <f t="shared" si="3"/>
        <v>2401</v>
      </c>
      <c r="F59" s="129" t="s">
        <v>1812</v>
      </c>
      <c r="G59" s="16"/>
      <c r="H59" s="16"/>
      <c r="I59" s="17"/>
    </row>
    <row r="60" ht="14.25" spans="1:9">
      <c r="A60" s="16">
        <v>57</v>
      </c>
      <c r="B60" s="131" t="s">
        <v>1813</v>
      </c>
      <c r="C60" s="101">
        <v>40</v>
      </c>
      <c r="D60" s="12">
        <f t="shared" si="2"/>
        <v>54.88</v>
      </c>
      <c r="E60" s="13">
        <f t="shared" si="3"/>
        <v>2744</v>
      </c>
      <c r="F60" s="129" t="s">
        <v>1814</v>
      </c>
      <c r="G60" s="16"/>
      <c r="H60" s="16"/>
      <c r="I60" s="17"/>
    </row>
    <row r="61" ht="14.25" spans="1:9">
      <c r="A61" s="80">
        <v>58</v>
      </c>
      <c r="B61" s="131" t="s">
        <v>1449</v>
      </c>
      <c r="C61" s="88">
        <v>60</v>
      </c>
      <c r="D61" s="12">
        <f t="shared" si="2"/>
        <v>82.32</v>
      </c>
      <c r="E61" s="13">
        <f t="shared" si="3"/>
        <v>4116</v>
      </c>
      <c r="F61" s="129" t="s">
        <v>1815</v>
      </c>
      <c r="G61" s="16"/>
      <c r="H61" s="16"/>
      <c r="I61" s="17"/>
    </row>
    <row r="62" ht="14.25" spans="1:9">
      <c r="A62" s="16">
        <v>59</v>
      </c>
      <c r="B62" s="130" t="s">
        <v>1816</v>
      </c>
      <c r="C62" s="88">
        <v>50</v>
      </c>
      <c r="D62" s="12">
        <f t="shared" si="2"/>
        <v>68.6</v>
      </c>
      <c r="E62" s="13">
        <f t="shared" si="3"/>
        <v>3430</v>
      </c>
      <c r="F62" s="129" t="s">
        <v>1817</v>
      </c>
      <c r="G62" s="16"/>
      <c r="H62" s="16"/>
      <c r="I62" s="17"/>
    </row>
    <row r="63" ht="14.25" spans="1:9">
      <c r="A63" s="80">
        <v>60</v>
      </c>
      <c r="B63" s="130" t="s">
        <v>1818</v>
      </c>
      <c r="C63" s="88">
        <v>80</v>
      </c>
      <c r="D63" s="12">
        <f t="shared" si="2"/>
        <v>109.76</v>
      </c>
      <c r="E63" s="13">
        <f t="shared" si="3"/>
        <v>5488</v>
      </c>
      <c r="F63" s="129" t="s">
        <v>1819</v>
      </c>
      <c r="G63" s="16"/>
      <c r="H63" s="16"/>
      <c r="I63" s="17"/>
    </row>
    <row r="64" ht="14.25" spans="1:9">
      <c r="A64" s="16">
        <v>61</v>
      </c>
      <c r="B64" s="128" t="s">
        <v>1820</v>
      </c>
      <c r="C64" s="88">
        <v>50</v>
      </c>
      <c r="D64" s="12">
        <f t="shared" si="2"/>
        <v>68.6</v>
      </c>
      <c r="E64" s="13">
        <f t="shared" si="3"/>
        <v>3430</v>
      </c>
      <c r="F64" s="129" t="s">
        <v>1821</v>
      </c>
      <c r="G64" s="16"/>
      <c r="H64" s="16"/>
      <c r="I64" s="17"/>
    </row>
    <row r="65" ht="14.25" spans="1:9">
      <c r="A65" s="80">
        <v>62</v>
      </c>
      <c r="B65" s="130" t="s">
        <v>1822</v>
      </c>
      <c r="C65" s="88">
        <v>30</v>
      </c>
      <c r="D65" s="12">
        <f t="shared" si="2"/>
        <v>41.16</v>
      </c>
      <c r="E65" s="13">
        <f t="shared" si="3"/>
        <v>2058</v>
      </c>
      <c r="F65" s="129" t="s">
        <v>1823</v>
      </c>
      <c r="G65" s="16"/>
      <c r="H65" s="16"/>
      <c r="I65" s="17"/>
    </row>
    <row r="66" ht="14.25" spans="1:9">
      <c r="A66" s="16">
        <v>63</v>
      </c>
      <c r="B66" s="130" t="s">
        <v>1824</v>
      </c>
      <c r="C66" s="88">
        <v>40</v>
      </c>
      <c r="D66" s="12">
        <f t="shared" si="2"/>
        <v>54.88</v>
      </c>
      <c r="E66" s="13">
        <f t="shared" si="3"/>
        <v>2744</v>
      </c>
      <c r="F66" s="129" t="s">
        <v>1825</v>
      </c>
      <c r="G66" s="16"/>
      <c r="H66" s="16"/>
      <c r="I66" s="17"/>
    </row>
    <row r="67" ht="14.25" spans="1:9">
      <c r="A67" s="80">
        <v>64</v>
      </c>
      <c r="B67" s="130" t="s">
        <v>1826</v>
      </c>
      <c r="C67" s="88">
        <v>30</v>
      </c>
      <c r="D67" s="12">
        <f t="shared" si="2"/>
        <v>41.16</v>
      </c>
      <c r="E67" s="13">
        <f t="shared" si="3"/>
        <v>2058</v>
      </c>
      <c r="F67" s="129" t="s">
        <v>1827</v>
      </c>
      <c r="G67" s="16"/>
      <c r="H67" s="16"/>
      <c r="I67" s="17"/>
    </row>
    <row r="68" ht="14.25" spans="1:9">
      <c r="A68" s="16">
        <v>65</v>
      </c>
      <c r="B68" s="130" t="s">
        <v>1828</v>
      </c>
      <c r="C68" s="88">
        <v>40</v>
      </c>
      <c r="D68" s="12">
        <f t="shared" si="2"/>
        <v>54.88</v>
      </c>
      <c r="E68" s="13">
        <f t="shared" si="3"/>
        <v>2744</v>
      </c>
      <c r="F68" s="129" t="s">
        <v>1829</v>
      </c>
      <c r="G68" s="16"/>
      <c r="H68" s="16"/>
      <c r="I68" s="17"/>
    </row>
    <row r="69" ht="14.25" spans="1:9">
      <c r="A69" s="80">
        <v>66</v>
      </c>
      <c r="B69" s="130" t="s">
        <v>1830</v>
      </c>
      <c r="C69" s="88">
        <v>30</v>
      </c>
      <c r="D69" s="12">
        <f t="shared" ref="D69:D100" si="4">C69*1.372</f>
        <v>41.16</v>
      </c>
      <c r="E69" s="13">
        <f t="shared" ref="E69:E100" si="5">D69*50</f>
        <v>2058</v>
      </c>
      <c r="F69" s="129" t="s">
        <v>1831</v>
      </c>
      <c r="G69" s="16"/>
      <c r="H69" s="16"/>
      <c r="I69" s="17"/>
    </row>
    <row r="70" ht="14.25" spans="1:9">
      <c r="A70" s="16">
        <v>67</v>
      </c>
      <c r="B70" s="130" t="s">
        <v>755</v>
      </c>
      <c r="C70" s="88">
        <v>50</v>
      </c>
      <c r="D70" s="12">
        <f t="shared" si="4"/>
        <v>68.6</v>
      </c>
      <c r="E70" s="13">
        <f t="shared" si="5"/>
        <v>3430</v>
      </c>
      <c r="F70" s="129" t="s">
        <v>1832</v>
      </c>
      <c r="G70" s="16"/>
      <c r="H70" s="16"/>
      <c r="I70" s="17"/>
    </row>
    <row r="71" ht="14.25" spans="1:9">
      <c r="A71" s="80">
        <v>68</v>
      </c>
      <c r="B71" s="130" t="s">
        <v>1813</v>
      </c>
      <c r="C71" s="88">
        <v>40</v>
      </c>
      <c r="D71" s="12">
        <f t="shared" si="4"/>
        <v>54.88</v>
      </c>
      <c r="E71" s="13">
        <f t="shared" si="5"/>
        <v>2744</v>
      </c>
      <c r="F71" s="129" t="s">
        <v>1814</v>
      </c>
      <c r="G71" s="16"/>
      <c r="H71" s="16"/>
      <c r="I71" s="17"/>
    </row>
    <row r="72" ht="14.25" spans="1:9">
      <c r="A72" s="16">
        <v>69</v>
      </c>
      <c r="B72" s="130" t="s">
        <v>1833</v>
      </c>
      <c r="C72" s="88">
        <v>50</v>
      </c>
      <c r="D72" s="12">
        <f t="shared" si="4"/>
        <v>68.6</v>
      </c>
      <c r="E72" s="13">
        <f t="shared" si="5"/>
        <v>3430</v>
      </c>
      <c r="F72" s="129" t="s">
        <v>1834</v>
      </c>
      <c r="G72" s="16"/>
      <c r="H72" s="16"/>
      <c r="I72" s="17"/>
    </row>
    <row r="73" ht="14.25" spans="1:9">
      <c r="A73" s="80">
        <v>70</v>
      </c>
      <c r="B73" s="130" t="s">
        <v>1835</v>
      </c>
      <c r="C73" s="88">
        <v>40</v>
      </c>
      <c r="D73" s="12">
        <f t="shared" si="4"/>
        <v>54.88</v>
      </c>
      <c r="E73" s="13">
        <f t="shared" si="5"/>
        <v>2744</v>
      </c>
      <c r="F73" s="129" t="s">
        <v>1836</v>
      </c>
      <c r="G73" s="16"/>
      <c r="H73" s="16"/>
      <c r="I73" s="17"/>
    </row>
    <row r="74" ht="14.25" spans="1:9">
      <c r="A74" s="16">
        <v>71</v>
      </c>
      <c r="B74" s="130" t="s">
        <v>1837</v>
      </c>
      <c r="C74" s="88">
        <v>40</v>
      </c>
      <c r="D74" s="12">
        <f t="shared" si="4"/>
        <v>54.88</v>
      </c>
      <c r="E74" s="13">
        <f t="shared" si="5"/>
        <v>2744</v>
      </c>
      <c r="F74" s="129" t="s">
        <v>1838</v>
      </c>
      <c r="G74" s="16"/>
      <c r="H74" s="16"/>
      <c r="I74" s="17"/>
    </row>
    <row r="75" ht="14.25" spans="1:9">
      <c r="A75" s="80">
        <v>72</v>
      </c>
      <c r="B75" s="130" t="s">
        <v>1839</v>
      </c>
      <c r="C75" s="88">
        <v>35</v>
      </c>
      <c r="D75" s="12">
        <f t="shared" si="4"/>
        <v>48.02</v>
      </c>
      <c r="E75" s="13">
        <f t="shared" si="5"/>
        <v>2401</v>
      </c>
      <c r="F75" s="129" t="s">
        <v>1840</v>
      </c>
      <c r="G75" s="16"/>
      <c r="H75" s="16"/>
      <c r="I75" s="17"/>
    </row>
    <row r="76" ht="14.25" spans="1:9">
      <c r="A76" s="16">
        <v>73</v>
      </c>
      <c r="B76" s="130" t="s">
        <v>1841</v>
      </c>
      <c r="C76" s="88">
        <v>60</v>
      </c>
      <c r="D76" s="12">
        <f t="shared" si="4"/>
        <v>82.32</v>
      </c>
      <c r="E76" s="13">
        <f t="shared" si="5"/>
        <v>4116</v>
      </c>
      <c r="F76" s="129" t="s">
        <v>1842</v>
      </c>
      <c r="G76" s="16"/>
      <c r="H76" s="16"/>
      <c r="I76" s="17"/>
    </row>
    <row r="77" ht="14.25" spans="1:9">
      <c r="A77" s="80">
        <v>74</v>
      </c>
      <c r="B77" s="130" t="s">
        <v>1843</v>
      </c>
      <c r="C77" s="88">
        <v>30</v>
      </c>
      <c r="D77" s="12">
        <f t="shared" si="4"/>
        <v>41.16</v>
      </c>
      <c r="E77" s="13">
        <f t="shared" si="5"/>
        <v>2058</v>
      </c>
      <c r="F77" s="129" t="s">
        <v>1844</v>
      </c>
      <c r="G77" s="16"/>
      <c r="H77" s="16"/>
      <c r="I77" s="17"/>
    </row>
    <row r="78" ht="14.25" spans="1:9">
      <c r="A78" s="16">
        <v>75</v>
      </c>
      <c r="B78" s="130" t="s">
        <v>457</v>
      </c>
      <c r="C78" s="88">
        <v>45</v>
      </c>
      <c r="D78" s="12">
        <f t="shared" si="4"/>
        <v>61.74</v>
      </c>
      <c r="E78" s="13">
        <f t="shared" si="5"/>
        <v>3087</v>
      </c>
      <c r="F78" s="129" t="s">
        <v>1845</v>
      </c>
      <c r="G78" s="16"/>
      <c r="H78" s="16"/>
      <c r="I78" s="17"/>
    </row>
    <row r="79" ht="14.25" spans="1:9">
      <c r="A79" s="80">
        <v>76</v>
      </c>
      <c r="B79" s="130" t="s">
        <v>1846</v>
      </c>
      <c r="C79" s="88">
        <v>30</v>
      </c>
      <c r="D79" s="12">
        <f t="shared" si="4"/>
        <v>41.16</v>
      </c>
      <c r="E79" s="13">
        <f t="shared" si="5"/>
        <v>2058</v>
      </c>
      <c r="F79" s="129" t="s">
        <v>1847</v>
      </c>
      <c r="G79" s="16"/>
      <c r="H79" s="16"/>
      <c r="I79" s="17"/>
    </row>
    <row r="80" ht="14.25" spans="1:9">
      <c r="A80" s="16">
        <v>77</v>
      </c>
      <c r="B80" s="130" t="s">
        <v>1564</v>
      </c>
      <c r="C80" s="88">
        <v>37</v>
      </c>
      <c r="D80" s="12">
        <f t="shared" si="4"/>
        <v>50.764</v>
      </c>
      <c r="E80" s="13">
        <f t="shared" si="5"/>
        <v>2538.2</v>
      </c>
      <c r="F80" s="129" t="s">
        <v>1848</v>
      </c>
      <c r="G80" s="16"/>
      <c r="H80" s="16"/>
      <c r="I80" s="17"/>
    </row>
    <row r="81" ht="14.25" spans="1:9">
      <c r="A81" s="80">
        <v>78</v>
      </c>
      <c r="B81" s="130" t="s">
        <v>1849</v>
      </c>
      <c r="C81" s="88">
        <v>37</v>
      </c>
      <c r="D81" s="12">
        <f t="shared" si="4"/>
        <v>50.764</v>
      </c>
      <c r="E81" s="13">
        <f t="shared" si="5"/>
        <v>2538.2</v>
      </c>
      <c r="F81" s="129" t="s">
        <v>1850</v>
      </c>
      <c r="G81" s="16"/>
      <c r="H81" s="16"/>
      <c r="I81" s="17"/>
    </row>
    <row r="82" ht="14.25" spans="1:9">
      <c r="A82" s="16">
        <v>79</v>
      </c>
      <c r="B82" s="130" t="s">
        <v>1851</v>
      </c>
      <c r="C82" s="88">
        <v>25</v>
      </c>
      <c r="D82" s="12">
        <f t="shared" si="4"/>
        <v>34.3</v>
      </c>
      <c r="E82" s="13">
        <f t="shared" si="5"/>
        <v>1715</v>
      </c>
      <c r="F82" s="129" t="s">
        <v>1852</v>
      </c>
      <c r="G82" s="16"/>
      <c r="H82" s="16"/>
      <c r="I82" s="17"/>
    </row>
    <row r="83" ht="14.25" spans="1:9">
      <c r="A83" s="80">
        <v>80</v>
      </c>
      <c r="B83" s="130" t="s">
        <v>1853</v>
      </c>
      <c r="C83" s="88">
        <v>30</v>
      </c>
      <c r="D83" s="12">
        <f t="shared" si="4"/>
        <v>41.16</v>
      </c>
      <c r="E83" s="13">
        <f t="shared" si="5"/>
        <v>2058</v>
      </c>
      <c r="F83" s="129" t="s">
        <v>1854</v>
      </c>
      <c r="G83" s="16"/>
      <c r="H83" s="16"/>
      <c r="I83" s="17"/>
    </row>
    <row r="84" ht="14.25" spans="1:9">
      <c r="A84" s="16">
        <v>81</v>
      </c>
      <c r="B84" s="130" t="s">
        <v>1855</v>
      </c>
      <c r="C84" s="88">
        <v>40</v>
      </c>
      <c r="D84" s="12">
        <f t="shared" si="4"/>
        <v>54.88</v>
      </c>
      <c r="E84" s="13">
        <f t="shared" si="5"/>
        <v>2744</v>
      </c>
      <c r="F84" s="129" t="s">
        <v>1856</v>
      </c>
      <c r="G84" s="16"/>
      <c r="H84" s="16"/>
      <c r="I84" s="17"/>
    </row>
    <row r="85" ht="14.25" spans="1:9">
      <c r="A85" s="80">
        <v>82</v>
      </c>
      <c r="B85" s="130" t="s">
        <v>1857</v>
      </c>
      <c r="C85" s="88">
        <v>80</v>
      </c>
      <c r="D85" s="12">
        <f t="shared" si="4"/>
        <v>109.76</v>
      </c>
      <c r="E85" s="13">
        <f t="shared" si="5"/>
        <v>5488</v>
      </c>
      <c r="F85" s="129" t="s">
        <v>1858</v>
      </c>
      <c r="G85" s="16"/>
      <c r="H85" s="16"/>
      <c r="I85" s="17"/>
    </row>
    <row r="86" ht="14.25" spans="1:9">
      <c r="A86" s="16">
        <v>83</v>
      </c>
      <c r="B86" s="130" t="s">
        <v>1859</v>
      </c>
      <c r="C86" s="88">
        <v>30</v>
      </c>
      <c r="D86" s="12">
        <f t="shared" si="4"/>
        <v>41.16</v>
      </c>
      <c r="E86" s="13">
        <f t="shared" si="5"/>
        <v>2058</v>
      </c>
      <c r="F86" s="129" t="s">
        <v>1860</v>
      </c>
      <c r="G86" s="16"/>
      <c r="H86" s="16"/>
      <c r="I86" s="17"/>
    </row>
    <row r="87" ht="14.25" spans="1:9">
      <c r="A87" s="80">
        <v>84</v>
      </c>
      <c r="B87" s="130" t="s">
        <v>1861</v>
      </c>
      <c r="C87" s="88">
        <v>25</v>
      </c>
      <c r="D87" s="12">
        <f t="shared" si="4"/>
        <v>34.3</v>
      </c>
      <c r="E87" s="13">
        <f t="shared" si="5"/>
        <v>1715</v>
      </c>
      <c r="F87" s="129" t="s">
        <v>1862</v>
      </c>
      <c r="G87" s="16"/>
      <c r="H87" s="16"/>
      <c r="I87" s="17"/>
    </row>
    <row r="88" ht="14.25" spans="1:9">
      <c r="A88" s="16">
        <v>85</v>
      </c>
      <c r="B88" s="130" t="s">
        <v>1863</v>
      </c>
      <c r="C88" s="88">
        <v>65</v>
      </c>
      <c r="D88" s="12">
        <f t="shared" si="4"/>
        <v>89.18</v>
      </c>
      <c r="E88" s="13">
        <f t="shared" si="5"/>
        <v>4459</v>
      </c>
      <c r="F88" s="129" t="s">
        <v>1864</v>
      </c>
      <c r="G88" s="16"/>
      <c r="H88" s="16"/>
      <c r="I88" s="17"/>
    </row>
    <row r="89" ht="14.25" spans="1:9">
      <c r="A89" s="80">
        <v>86</v>
      </c>
      <c r="B89" s="130" t="s">
        <v>1865</v>
      </c>
      <c r="C89" s="88">
        <v>50</v>
      </c>
      <c r="D89" s="12">
        <f t="shared" si="4"/>
        <v>68.6</v>
      </c>
      <c r="E89" s="13">
        <f t="shared" si="5"/>
        <v>3430</v>
      </c>
      <c r="F89" s="129" t="s">
        <v>1866</v>
      </c>
      <c r="G89" s="16"/>
      <c r="H89" s="16"/>
      <c r="I89" s="17"/>
    </row>
    <row r="90" ht="14.25" spans="1:9">
      <c r="A90" s="16">
        <v>87</v>
      </c>
      <c r="B90" s="130" t="s">
        <v>1867</v>
      </c>
      <c r="C90" s="88">
        <v>40</v>
      </c>
      <c r="D90" s="12">
        <f t="shared" si="4"/>
        <v>54.88</v>
      </c>
      <c r="E90" s="13">
        <f t="shared" si="5"/>
        <v>2744</v>
      </c>
      <c r="F90" s="129" t="s">
        <v>1868</v>
      </c>
      <c r="G90" s="16"/>
      <c r="H90" s="16"/>
      <c r="I90" s="17"/>
    </row>
    <row r="91" ht="14.25" spans="1:9">
      <c r="A91" s="80">
        <v>88</v>
      </c>
      <c r="B91" s="130" t="s">
        <v>1869</v>
      </c>
      <c r="C91" s="88">
        <v>50</v>
      </c>
      <c r="D91" s="12">
        <f t="shared" si="4"/>
        <v>68.6</v>
      </c>
      <c r="E91" s="13">
        <f t="shared" si="5"/>
        <v>3430</v>
      </c>
      <c r="F91" s="129" t="s">
        <v>1870</v>
      </c>
      <c r="G91" s="16"/>
      <c r="H91" s="16"/>
      <c r="I91" s="17"/>
    </row>
    <row r="92" ht="14.25" spans="1:9">
      <c r="A92" s="16">
        <v>89</v>
      </c>
      <c r="B92" s="130" t="s">
        <v>1871</v>
      </c>
      <c r="C92" s="88">
        <v>30</v>
      </c>
      <c r="D92" s="12">
        <f t="shared" si="4"/>
        <v>41.16</v>
      </c>
      <c r="E92" s="13">
        <f t="shared" si="5"/>
        <v>2058</v>
      </c>
      <c r="F92" s="129" t="s">
        <v>1872</v>
      </c>
      <c r="G92" s="16"/>
      <c r="H92" s="16"/>
      <c r="I92" s="17"/>
    </row>
    <row r="93" ht="14.25" spans="1:9">
      <c r="A93" s="80">
        <v>90</v>
      </c>
      <c r="B93" s="130" t="s">
        <v>1873</v>
      </c>
      <c r="C93" s="88">
        <v>150</v>
      </c>
      <c r="D93" s="12">
        <f t="shared" si="4"/>
        <v>205.8</v>
      </c>
      <c r="E93" s="13">
        <f t="shared" si="5"/>
        <v>10290</v>
      </c>
      <c r="F93" s="129" t="s">
        <v>1874</v>
      </c>
      <c r="G93" s="16"/>
      <c r="H93" s="16"/>
      <c r="I93" s="17"/>
    </row>
    <row r="94" ht="14.25" spans="1:9">
      <c r="A94" s="16">
        <v>91</v>
      </c>
      <c r="B94" s="130" t="s">
        <v>1875</v>
      </c>
      <c r="C94" s="88">
        <v>112</v>
      </c>
      <c r="D94" s="12">
        <f t="shared" si="4"/>
        <v>153.664</v>
      </c>
      <c r="E94" s="13">
        <f t="shared" si="5"/>
        <v>7683.2</v>
      </c>
      <c r="F94" s="129" t="s">
        <v>1876</v>
      </c>
      <c r="G94" s="16"/>
      <c r="H94" s="16"/>
      <c r="I94" s="17"/>
    </row>
    <row r="95" ht="14.25" spans="1:9">
      <c r="A95" s="80">
        <v>92</v>
      </c>
      <c r="B95" s="130" t="s">
        <v>1877</v>
      </c>
      <c r="C95" s="88">
        <v>45</v>
      </c>
      <c r="D95" s="12">
        <f t="shared" si="4"/>
        <v>61.74</v>
      </c>
      <c r="E95" s="13">
        <f t="shared" si="5"/>
        <v>3087</v>
      </c>
      <c r="F95" s="129" t="s">
        <v>1878</v>
      </c>
      <c r="G95" s="16"/>
      <c r="H95" s="16"/>
      <c r="I95" s="17"/>
    </row>
    <row r="96" ht="14.25" spans="1:9">
      <c r="A96" s="16">
        <v>93</v>
      </c>
      <c r="B96" s="130" t="s">
        <v>1879</v>
      </c>
      <c r="C96" s="88">
        <v>30</v>
      </c>
      <c r="D96" s="12">
        <f t="shared" si="4"/>
        <v>41.16</v>
      </c>
      <c r="E96" s="13">
        <f t="shared" si="5"/>
        <v>2058</v>
      </c>
      <c r="F96" s="129" t="s">
        <v>1880</v>
      </c>
      <c r="G96" s="16"/>
      <c r="H96" s="16"/>
      <c r="I96" s="17"/>
    </row>
    <row r="97" ht="14.25" spans="1:9">
      <c r="A97" s="80">
        <v>94</v>
      </c>
      <c r="B97" s="130" t="s">
        <v>1881</v>
      </c>
      <c r="C97" s="88">
        <v>50</v>
      </c>
      <c r="D97" s="12">
        <f t="shared" si="4"/>
        <v>68.6</v>
      </c>
      <c r="E97" s="13">
        <f t="shared" si="5"/>
        <v>3430</v>
      </c>
      <c r="F97" s="129" t="s">
        <v>1882</v>
      </c>
      <c r="G97" s="16"/>
      <c r="H97" s="16"/>
      <c r="I97" s="17"/>
    </row>
    <row r="98" ht="14.25" spans="1:9">
      <c r="A98" s="16">
        <v>95</v>
      </c>
      <c r="B98" s="130" t="s">
        <v>1883</v>
      </c>
      <c r="C98" s="88">
        <v>10</v>
      </c>
      <c r="D98" s="12">
        <f t="shared" si="4"/>
        <v>13.72</v>
      </c>
      <c r="E98" s="13">
        <f t="shared" si="5"/>
        <v>686</v>
      </c>
      <c r="F98" s="129" t="s">
        <v>1884</v>
      </c>
      <c r="G98" s="16"/>
      <c r="H98" s="16"/>
      <c r="I98" s="17"/>
    </row>
    <row r="99" ht="14.25" spans="1:9">
      <c r="A99" s="80">
        <v>96</v>
      </c>
      <c r="B99" s="130" t="s">
        <v>1885</v>
      </c>
      <c r="C99" s="88">
        <v>160</v>
      </c>
      <c r="D99" s="12">
        <f t="shared" si="4"/>
        <v>219.52</v>
      </c>
      <c r="E99" s="13">
        <f t="shared" si="5"/>
        <v>10976</v>
      </c>
      <c r="F99" s="129" t="s">
        <v>1886</v>
      </c>
      <c r="G99" s="16"/>
      <c r="H99" s="16"/>
      <c r="I99" s="17"/>
    </row>
    <row r="100" ht="14.25" spans="1:9">
      <c r="A100" s="16">
        <v>97</v>
      </c>
      <c r="B100" s="130" t="s">
        <v>162</v>
      </c>
      <c r="C100" s="88">
        <v>30</v>
      </c>
      <c r="D100" s="12">
        <f t="shared" si="4"/>
        <v>41.16</v>
      </c>
      <c r="E100" s="13">
        <f t="shared" si="5"/>
        <v>2058</v>
      </c>
      <c r="F100" s="129" t="s">
        <v>1887</v>
      </c>
      <c r="G100" s="16"/>
      <c r="H100" s="16"/>
      <c r="I100" s="17"/>
    </row>
    <row r="101" ht="14.25" spans="1:9">
      <c r="A101" s="80">
        <v>98</v>
      </c>
      <c r="B101" s="130" t="s">
        <v>1888</v>
      </c>
      <c r="C101" s="88">
        <v>50</v>
      </c>
      <c r="D101" s="12">
        <f t="shared" ref="D101:D131" si="6">C101*1.372</f>
        <v>68.6</v>
      </c>
      <c r="E101" s="13">
        <f t="shared" ref="E101:E131" si="7">D101*50</f>
        <v>3430</v>
      </c>
      <c r="F101" s="129" t="s">
        <v>1889</v>
      </c>
      <c r="G101" s="16"/>
      <c r="H101" s="16"/>
      <c r="I101" s="17"/>
    </row>
    <row r="102" ht="14.25" spans="1:9">
      <c r="A102" s="16">
        <v>99</v>
      </c>
      <c r="B102" s="130" t="s">
        <v>1890</v>
      </c>
      <c r="C102" s="88">
        <v>45</v>
      </c>
      <c r="D102" s="12">
        <f t="shared" si="6"/>
        <v>61.74</v>
      </c>
      <c r="E102" s="13">
        <f t="shared" si="7"/>
        <v>3087</v>
      </c>
      <c r="F102" s="129" t="s">
        <v>1891</v>
      </c>
      <c r="G102" s="16"/>
      <c r="H102" s="16"/>
      <c r="I102" s="17"/>
    </row>
    <row r="103" ht="14.25" spans="1:9">
      <c r="A103" s="80">
        <v>100</v>
      </c>
      <c r="B103" s="130" t="s">
        <v>1892</v>
      </c>
      <c r="C103" s="88">
        <v>40</v>
      </c>
      <c r="D103" s="12">
        <f t="shared" si="6"/>
        <v>54.88</v>
      </c>
      <c r="E103" s="13">
        <f t="shared" si="7"/>
        <v>2744</v>
      </c>
      <c r="F103" s="129" t="s">
        <v>1893</v>
      </c>
      <c r="G103" s="16"/>
      <c r="H103" s="16"/>
      <c r="I103" s="17"/>
    </row>
    <row r="104" ht="14.25" spans="1:9">
      <c r="A104" s="16">
        <v>101</v>
      </c>
      <c r="B104" s="128" t="s">
        <v>1894</v>
      </c>
      <c r="C104" s="88">
        <v>92</v>
      </c>
      <c r="D104" s="12">
        <f t="shared" si="6"/>
        <v>126.224</v>
      </c>
      <c r="E104" s="13">
        <f t="shared" si="7"/>
        <v>6311.2</v>
      </c>
      <c r="F104" s="129" t="s">
        <v>1895</v>
      </c>
      <c r="G104" s="16"/>
      <c r="H104" s="16"/>
      <c r="I104" s="17"/>
    </row>
    <row r="105" ht="14.25" spans="1:9">
      <c r="A105" s="80">
        <v>102</v>
      </c>
      <c r="B105" s="130" t="s">
        <v>1896</v>
      </c>
      <c r="C105" s="88">
        <v>100</v>
      </c>
      <c r="D105" s="12">
        <f t="shared" si="6"/>
        <v>137.2</v>
      </c>
      <c r="E105" s="13">
        <f t="shared" si="7"/>
        <v>6860</v>
      </c>
      <c r="F105" s="129" t="s">
        <v>1897</v>
      </c>
      <c r="G105" s="16"/>
      <c r="H105" s="16"/>
      <c r="I105" s="17"/>
    </row>
    <row r="106" ht="14.25" spans="1:9">
      <c r="A106" s="16">
        <v>103</v>
      </c>
      <c r="B106" s="130" t="s">
        <v>1898</v>
      </c>
      <c r="C106" s="88">
        <v>127</v>
      </c>
      <c r="D106" s="12">
        <f t="shared" si="6"/>
        <v>174.244</v>
      </c>
      <c r="E106" s="13">
        <f t="shared" si="7"/>
        <v>8712.2</v>
      </c>
      <c r="F106" s="129" t="s">
        <v>1899</v>
      </c>
      <c r="G106" s="16"/>
      <c r="H106" s="16"/>
      <c r="I106" s="17"/>
    </row>
    <row r="107" ht="14.25" spans="1:9">
      <c r="A107" s="80">
        <v>104</v>
      </c>
      <c r="B107" s="132" t="s">
        <v>1900</v>
      </c>
      <c r="C107" s="88">
        <v>30</v>
      </c>
      <c r="D107" s="12">
        <f t="shared" si="6"/>
        <v>41.16</v>
      </c>
      <c r="E107" s="13">
        <f t="shared" si="7"/>
        <v>2058</v>
      </c>
      <c r="F107" s="276" t="s">
        <v>1901</v>
      </c>
      <c r="G107" s="16"/>
      <c r="H107" s="16"/>
      <c r="I107" s="17"/>
    </row>
    <row r="108" ht="14.25" spans="1:9">
      <c r="A108" s="16">
        <v>105</v>
      </c>
      <c r="B108" s="133" t="s">
        <v>1902</v>
      </c>
      <c r="C108" s="134">
        <v>25</v>
      </c>
      <c r="D108" s="12">
        <f t="shared" si="6"/>
        <v>34.3</v>
      </c>
      <c r="E108" s="13">
        <f t="shared" si="7"/>
        <v>1715</v>
      </c>
      <c r="F108" s="276" t="s">
        <v>1903</v>
      </c>
      <c r="G108" s="16"/>
      <c r="H108" s="16"/>
      <c r="I108" s="17"/>
    </row>
    <row r="109" ht="14.25" spans="1:9">
      <c r="A109" s="80">
        <v>106</v>
      </c>
      <c r="B109" s="133" t="s">
        <v>1904</v>
      </c>
      <c r="C109" s="88">
        <v>50</v>
      </c>
      <c r="D109" s="12">
        <f t="shared" si="6"/>
        <v>68.6</v>
      </c>
      <c r="E109" s="13">
        <f t="shared" si="7"/>
        <v>3430</v>
      </c>
      <c r="F109" s="276" t="s">
        <v>1905</v>
      </c>
      <c r="G109" s="16"/>
      <c r="H109" s="16"/>
      <c r="I109" s="17"/>
    </row>
    <row r="110" ht="14.25" spans="1:9">
      <c r="A110" s="16">
        <v>107</v>
      </c>
      <c r="B110" s="133" t="s">
        <v>1906</v>
      </c>
      <c r="C110" s="88">
        <v>50</v>
      </c>
      <c r="D110" s="12">
        <f t="shared" si="6"/>
        <v>68.6</v>
      </c>
      <c r="E110" s="13">
        <f t="shared" si="7"/>
        <v>3430</v>
      </c>
      <c r="F110" s="276" t="s">
        <v>1907</v>
      </c>
      <c r="G110" s="16"/>
      <c r="H110" s="16"/>
      <c r="I110" s="17"/>
    </row>
    <row r="111" ht="14.25" spans="1:9">
      <c r="A111" s="80">
        <v>108</v>
      </c>
      <c r="B111" s="133" t="s">
        <v>1908</v>
      </c>
      <c r="C111" s="88">
        <v>30</v>
      </c>
      <c r="D111" s="12">
        <f t="shared" si="6"/>
        <v>41.16</v>
      </c>
      <c r="E111" s="13">
        <f t="shared" si="7"/>
        <v>2058</v>
      </c>
      <c r="F111" s="276" t="s">
        <v>1909</v>
      </c>
      <c r="G111" s="16"/>
      <c r="H111" s="16"/>
      <c r="I111" s="17"/>
    </row>
    <row r="112" ht="14.25" spans="1:9">
      <c r="A112" s="16">
        <v>109</v>
      </c>
      <c r="B112" s="134" t="s">
        <v>1910</v>
      </c>
      <c r="C112" s="88">
        <v>50</v>
      </c>
      <c r="D112" s="12">
        <f t="shared" si="6"/>
        <v>68.6</v>
      </c>
      <c r="E112" s="13">
        <f t="shared" si="7"/>
        <v>3430</v>
      </c>
      <c r="F112" s="276" t="s">
        <v>1911</v>
      </c>
      <c r="G112" s="16"/>
      <c r="H112" s="16"/>
      <c r="I112" s="17"/>
    </row>
    <row r="113" ht="14.25" spans="1:9">
      <c r="A113" s="80">
        <v>110</v>
      </c>
      <c r="B113" s="132" t="s">
        <v>1912</v>
      </c>
      <c r="C113" s="134">
        <v>50</v>
      </c>
      <c r="D113" s="12">
        <f t="shared" si="6"/>
        <v>68.6</v>
      </c>
      <c r="E113" s="13">
        <f t="shared" si="7"/>
        <v>3430</v>
      </c>
      <c r="F113" s="276" t="s">
        <v>1913</v>
      </c>
      <c r="G113" s="16"/>
      <c r="H113" s="16"/>
      <c r="I113" s="17"/>
    </row>
    <row r="114" ht="14.25" spans="1:9">
      <c r="A114" s="16">
        <v>111</v>
      </c>
      <c r="B114" s="132" t="s">
        <v>1914</v>
      </c>
      <c r="C114" s="134">
        <v>50</v>
      </c>
      <c r="D114" s="12">
        <f t="shared" si="6"/>
        <v>68.6</v>
      </c>
      <c r="E114" s="13">
        <f t="shared" si="7"/>
        <v>3430</v>
      </c>
      <c r="F114" s="19" t="s">
        <v>1915</v>
      </c>
      <c r="G114" s="16"/>
      <c r="H114" s="16"/>
      <c r="I114" s="17"/>
    </row>
    <row r="115" ht="14.25" spans="1:9">
      <c r="A115" s="80">
        <v>112</v>
      </c>
      <c r="B115" s="133" t="s">
        <v>1916</v>
      </c>
      <c r="C115" s="135">
        <v>20</v>
      </c>
      <c r="D115" s="12">
        <f t="shared" si="6"/>
        <v>27.44</v>
      </c>
      <c r="E115" s="13">
        <f t="shared" si="7"/>
        <v>1372</v>
      </c>
      <c r="F115" s="277" t="s">
        <v>1917</v>
      </c>
      <c r="G115" s="16"/>
      <c r="H115" s="16"/>
      <c r="I115" s="17"/>
    </row>
    <row r="116" ht="14.25" spans="1:9">
      <c r="A116" s="16">
        <v>113</v>
      </c>
      <c r="B116" s="133" t="s">
        <v>1918</v>
      </c>
      <c r="C116" s="133">
        <v>20</v>
      </c>
      <c r="D116" s="12">
        <f t="shared" si="6"/>
        <v>27.44</v>
      </c>
      <c r="E116" s="13">
        <f t="shared" si="7"/>
        <v>1372</v>
      </c>
      <c r="F116" s="278" t="s">
        <v>1919</v>
      </c>
      <c r="G116" s="16"/>
      <c r="H116" s="16"/>
      <c r="I116" s="17"/>
    </row>
    <row r="117" ht="14.25" spans="1:9">
      <c r="A117" s="80">
        <v>114</v>
      </c>
      <c r="B117" s="133" t="s">
        <v>1920</v>
      </c>
      <c r="C117" s="133">
        <v>20</v>
      </c>
      <c r="D117" s="12">
        <f t="shared" si="6"/>
        <v>27.44</v>
      </c>
      <c r="E117" s="13">
        <f t="shared" si="7"/>
        <v>1372</v>
      </c>
      <c r="F117" s="278" t="s">
        <v>1921</v>
      </c>
      <c r="G117" s="16"/>
      <c r="H117" s="16"/>
      <c r="I117" s="17"/>
    </row>
    <row r="118" ht="14.25" spans="1:9">
      <c r="A118" s="16">
        <v>115</v>
      </c>
      <c r="B118" s="133" t="s">
        <v>1922</v>
      </c>
      <c r="C118" s="133">
        <v>50</v>
      </c>
      <c r="D118" s="12">
        <f t="shared" si="6"/>
        <v>68.6</v>
      </c>
      <c r="E118" s="13">
        <f t="shared" si="7"/>
        <v>3430</v>
      </c>
      <c r="F118" s="278" t="s">
        <v>1923</v>
      </c>
      <c r="G118" s="16"/>
      <c r="H118" s="16"/>
      <c r="I118" s="17"/>
    </row>
    <row r="119" ht="14.25" spans="1:9">
      <c r="A119" s="80">
        <v>116</v>
      </c>
      <c r="B119" s="133" t="s">
        <v>1924</v>
      </c>
      <c r="C119" s="133">
        <v>20</v>
      </c>
      <c r="D119" s="12">
        <f t="shared" si="6"/>
        <v>27.44</v>
      </c>
      <c r="E119" s="13">
        <f t="shared" si="7"/>
        <v>1372</v>
      </c>
      <c r="F119" s="137" t="s">
        <v>1925</v>
      </c>
      <c r="G119" s="16"/>
      <c r="H119" s="16"/>
      <c r="I119" s="17"/>
    </row>
    <row r="120" ht="14.25" spans="1:9">
      <c r="A120" s="16">
        <v>117</v>
      </c>
      <c r="B120" s="133" t="s">
        <v>1926</v>
      </c>
      <c r="C120" s="133">
        <v>20</v>
      </c>
      <c r="D120" s="12">
        <f t="shared" si="6"/>
        <v>27.44</v>
      </c>
      <c r="E120" s="13">
        <f t="shared" si="7"/>
        <v>1372</v>
      </c>
      <c r="F120" s="278" t="s">
        <v>1927</v>
      </c>
      <c r="G120" s="16"/>
      <c r="H120" s="16"/>
      <c r="I120" s="17"/>
    </row>
    <row r="121" ht="14.25" spans="1:9">
      <c r="A121" s="80">
        <v>118</v>
      </c>
      <c r="B121" s="133" t="s">
        <v>1928</v>
      </c>
      <c r="C121" s="133">
        <v>20</v>
      </c>
      <c r="D121" s="12">
        <f t="shared" si="6"/>
        <v>27.44</v>
      </c>
      <c r="E121" s="13">
        <f t="shared" si="7"/>
        <v>1372</v>
      </c>
      <c r="F121" s="278" t="s">
        <v>1929</v>
      </c>
      <c r="G121" s="16"/>
      <c r="H121" s="16"/>
      <c r="I121" s="17"/>
    </row>
    <row r="122" ht="14.25" spans="1:9">
      <c r="A122" s="16">
        <v>119</v>
      </c>
      <c r="B122" s="133" t="s">
        <v>1930</v>
      </c>
      <c r="C122" s="133">
        <v>40</v>
      </c>
      <c r="D122" s="12">
        <f t="shared" si="6"/>
        <v>54.88</v>
      </c>
      <c r="E122" s="13">
        <f t="shared" si="7"/>
        <v>2744</v>
      </c>
      <c r="F122" s="278" t="s">
        <v>1931</v>
      </c>
      <c r="G122" s="16"/>
      <c r="H122" s="16"/>
      <c r="I122" s="17"/>
    </row>
    <row r="123" ht="14.25" spans="1:9">
      <c r="A123" s="80">
        <v>120</v>
      </c>
      <c r="B123" s="133" t="s">
        <v>1932</v>
      </c>
      <c r="C123" s="133">
        <v>30</v>
      </c>
      <c r="D123" s="12">
        <f t="shared" si="6"/>
        <v>41.16</v>
      </c>
      <c r="E123" s="13">
        <f t="shared" si="7"/>
        <v>2058</v>
      </c>
      <c r="F123" s="278" t="s">
        <v>1933</v>
      </c>
      <c r="G123" s="16"/>
      <c r="H123" s="16"/>
      <c r="I123" s="17"/>
    </row>
    <row r="124" ht="14.25" spans="1:9">
      <c r="A124" s="16">
        <v>121</v>
      </c>
      <c r="B124" s="133" t="s">
        <v>1934</v>
      </c>
      <c r="C124" s="133">
        <v>15</v>
      </c>
      <c r="D124" s="12">
        <f t="shared" si="6"/>
        <v>20.58</v>
      </c>
      <c r="E124" s="13">
        <f t="shared" si="7"/>
        <v>1029</v>
      </c>
      <c r="F124" s="278" t="s">
        <v>1935</v>
      </c>
      <c r="G124" s="16"/>
      <c r="H124" s="16"/>
      <c r="I124" s="17"/>
    </row>
    <row r="125" ht="14.25" spans="1:9">
      <c r="A125" s="80">
        <v>122</v>
      </c>
      <c r="B125" s="133" t="s">
        <v>1936</v>
      </c>
      <c r="C125" s="133">
        <v>25</v>
      </c>
      <c r="D125" s="12">
        <f t="shared" si="6"/>
        <v>34.3</v>
      </c>
      <c r="E125" s="13">
        <f t="shared" si="7"/>
        <v>1715</v>
      </c>
      <c r="F125" s="278" t="s">
        <v>1937</v>
      </c>
      <c r="G125" s="16"/>
      <c r="H125" s="16"/>
      <c r="I125" s="17"/>
    </row>
    <row r="126" ht="14.25" spans="1:9">
      <c r="A126" s="16">
        <v>123</v>
      </c>
      <c r="B126" s="133" t="s">
        <v>1938</v>
      </c>
      <c r="C126" s="133">
        <v>20</v>
      </c>
      <c r="D126" s="12">
        <f t="shared" si="6"/>
        <v>27.44</v>
      </c>
      <c r="E126" s="13">
        <f t="shared" si="7"/>
        <v>1372</v>
      </c>
      <c r="F126" s="137" t="s">
        <v>1939</v>
      </c>
      <c r="G126" s="16"/>
      <c r="H126" s="16"/>
      <c r="I126" s="17"/>
    </row>
    <row r="127" ht="14.25" spans="1:9">
      <c r="A127" s="80">
        <v>124</v>
      </c>
      <c r="B127" s="133" t="s">
        <v>1940</v>
      </c>
      <c r="C127" s="133">
        <v>20</v>
      </c>
      <c r="D127" s="12">
        <f t="shared" si="6"/>
        <v>27.44</v>
      </c>
      <c r="E127" s="13">
        <f t="shared" si="7"/>
        <v>1372</v>
      </c>
      <c r="F127" s="278" t="s">
        <v>1941</v>
      </c>
      <c r="G127" s="16"/>
      <c r="H127" s="16"/>
      <c r="I127" s="17"/>
    </row>
    <row r="128" ht="14.25" spans="1:9">
      <c r="A128" s="16">
        <v>125</v>
      </c>
      <c r="B128" s="133" t="s">
        <v>1942</v>
      </c>
      <c r="C128" s="133">
        <v>40</v>
      </c>
      <c r="D128" s="12">
        <f t="shared" si="6"/>
        <v>54.88</v>
      </c>
      <c r="E128" s="13">
        <f t="shared" si="7"/>
        <v>2744</v>
      </c>
      <c r="F128" s="278" t="s">
        <v>1943</v>
      </c>
      <c r="G128" s="16"/>
      <c r="H128" s="16"/>
      <c r="I128" s="17"/>
    </row>
    <row r="129" ht="14.25" spans="1:9">
      <c r="A129" s="80">
        <v>126</v>
      </c>
      <c r="B129" s="133" t="s">
        <v>1944</v>
      </c>
      <c r="C129" s="133">
        <v>50</v>
      </c>
      <c r="D129" s="12">
        <f t="shared" si="6"/>
        <v>68.6</v>
      </c>
      <c r="E129" s="13">
        <f t="shared" si="7"/>
        <v>3430</v>
      </c>
      <c r="F129" s="278" t="s">
        <v>1945</v>
      </c>
      <c r="G129" s="16"/>
      <c r="H129" s="16"/>
      <c r="I129" s="17"/>
    </row>
    <row r="130" ht="14.25" spans="1:9">
      <c r="A130" s="16">
        <v>127</v>
      </c>
      <c r="B130" s="133" t="s">
        <v>1946</v>
      </c>
      <c r="C130" s="133">
        <v>20</v>
      </c>
      <c r="D130" s="12">
        <f t="shared" si="6"/>
        <v>27.44</v>
      </c>
      <c r="E130" s="13">
        <f t="shared" si="7"/>
        <v>1372</v>
      </c>
      <c r="F130" s="278" t="s">
        <v>1947</v>
      </c>
      <c r="G130" s="16"/>
      <c r="H130" s="16"/>
      <c r="I130" s="17"/>
    </row>
    <row r="131" ht="18.75" spans="1:9">
      <c r="A131" s="80"/>
      <c r="B131" s="138"/>
      <c r="C131" s="72">
        <f>SUM(C4:C130)</f>
        <v>5633</v>
      </c>
      <c r="D131" s="12">
        <f t="shared" si="6"/>
        <v>7728.476</v>
      </c>
      <c r="E131" s="13">
        <f t="shared" si="7"/>
        <v>386423.8</v>
      </c>
      <c r="F131" s="16"/>
      <c r="G131" s="16"/>
      <c r="H131" s="16"/>
      <c r="I131" s="17"/>
    </row>
    <row r="132" ht="18.75" spans="1:7">
      <c r="A132" s="21" t="s">
        <v>41</v>
      </c>
      <c r="B132" s="21"/>
      <c r="C132" s="21"/>
      <c r="D132" s="22"/>
      <c r="E132" s="22"/>
      <c r="F132" s="22"/>
      <c r="G132" s="22"/>
    </row>
    <row r="133" ht="18.75" spans="1:7">
      <c r="A133" s="23" t="s">
        <v>42</v>
      </c>
      <c r="B133" s="23"/>
      <c r="C133" s="23"/>
      <c r="D133" s="23"/>
      <c r="E133" s="23"/>
      <c r="F133" s="23"/>
      <c r="G133" s="23"/>
    </row>
    <row r="134" ht="18.75" spans="1:7">
      <c r="A134" s="24" t="s">
        <v>43</v>
      </c>
      <c r="B134" s="24"/>
      <c r="C134" s="24"/>
      <c r="D134" s="24"/>
      <c r="E134" s="24"/>
      <c r="F134" s="24"/>
      <c r="G134" s="24"/>
    </row>
  </sheetData>
  <mergeCells count="5">
    <mergeCell ref="A1:I1"/>
    <mergeCell ref="A2:I2"/>
    <mergeCell ref="A132:C132"/>
    <mergeCell ref="A133:G133"/>
    <mergeCell ref="A134:G13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M4" sqref="M4"/>
    </sheetView>
  </sheetViews>
  <sheetFormatPr defaultColWidth="8.89166666666667" defaultRowHeight="13.5"/>
  <cols>
    <col min="1" max="1" width="9.88333333333333" customWidth="1"/>
    <col min="2" max="2" width="17.3333333333333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1948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87">
        <v>1</v>
      </c>
      <c r="B4" s="88" t="s">
        <v>535</v>
      </c>
      <c r="C4" s="88">
        <v>40</v>
      </c>
      <c r="D4" s="121">
        <f>C4*1.372</f>
        <v>54.88</v>
      </c>
      <c r="E4" s="8">
        <f>D4*50</f>
        <v>2744</v>
      </c>
      <c r="F4" s="89" t="s">
        <v>1949</v>
      </c>
      <c r="G4" s="122"/>
      <c r="H4" s="16"/>
      <c r="I4" s="5"/>
    </row>
    <row r="5" ht="18" customHeight="1" spans="1:9">
      <c r="A5" s="123">
        <v>2</v>
      </c>
      <c r="B5" s="88" t="s">
        <v>1950</v>
      </c>
      <c r="C5" s="88">
        <v>50</v>
      </c>
      <c r="D5" s="121">
        <f t="shared" ref="D5:D31" si="0">C5*1.372</f>
        <v>68.6</v>
      </c>
      <c r="E5" s="8">
        <f t="shared" ref="E5:E31" si="1">D5*50</f>
        <v>3430</v>
      </c>
      <c r="F5" s="124" t="s">
        <v>1951</v>
      </c>
      <c r="G5" s="122"/>
      <c r="H5" s="17"/>
      <c r="I5" s="5"/>
    </row>
    <row r="6" ht="18" customHeight="1" spans="1:9">
      <c r="A6" s="123">
        <v>3</v>
      </c>
      <c r="B6" s="88" t="s">
        <v>1952</v>
      </c>
      <c r="C6" s="88">
        <v>21</v>
      </c>
      <c r="D6" s="121">
        <f t="shared" si="0"/>
        <v>28.812</v>
      </c>
      <c r="E6" s="8">
        <f t="shared" si="1"/>
        <v>1440.6</v>
      </c>
      <c r="F6" s="124" t="s">
        <v>1953</v>
      </c>
      <c r="G6" s="122"/>
      <c r="H6" s="17"/>
      <c r="I6" s="5"/>
    </row>
    <row r="7" ht="18" customHeight="1" spans="1:9">
      <c r="A7" s="87">
        <v>4</v>
      </c>
      <c r="B7" s="88" t="s">
        <v>1954</v>
      </c>
      <c r="C7" s="88">
        <v>50</v>
      </c>
      <c r="D7" s="121">
        <f t="shared" si="0"/>
        <v>68.6</v>
      </c>
      <c r="E7" s="8">
        <f t="shared" si="1"/>
        <v>3430</v>
      </c>
      <c r="F7" s="89" t="s">
        <v>1955</v>
      </c>
      <c r="G7" s="122"/>
      <c r="H7" s="17"/>
      <c r="I7" s="5"/>
    </row>
    <row r="8" ht="18" customHeight="1" spans="1:9">
      <c r="A8" s="123">
        <v>5</v>
      </c>
      <c r="B8" s="88" t="s">
        <v>1956</v>
      </c>
      <c r="C8" s="88">
        <v>15</v>
      </c>
      <c r="D8" s="121">
        <f t="shared" si="0"/>
        <v>20.58</v>
      </c>
      <c r="E8" s="8">
        <f t="shared" si="1"/>
        <v>1029</v>
      </c>
      <c r="F8" s="124" t="s">
        <v>1957</v>
      </c>
      <c r="G8" s="122"/>
      <c r="H8" s="17"/>
      <c r="I8" s="5"/>
    </row>
    <row r="9" ht="18" customHeight="1" spans="1:9">
      <c r="A9" s="123">
        <v>6</v>
      </c>
      <c r="B9" s="88" t="s">
        <v>1958</v>
      </c>
      <c r="C9" s="88">
        <v>35</v>
      </c>
      <c r="D9" s="121">
        <f t="shared" si="0"/>
        <v>48.02</v>
      </c>
      <c r="E9" s="8">
        <f t="shared" si="1"/>
        <v>2401</v>
      </c>
      <c r="F9" s="89" t="s">
        <v>1959</v>
      </c>
      <c r="G9" s="122"/>
      <c r="H9" s="17"/>
      <c r="I9" s="5"/>
    </row>
    <row r="10" ht="18" customHeight="1" spans="1:9">
      <c r="A10" s="87">
        <v>7</v>
      </c>
      <c r="B10" s="88" t="s">
        <v>1960</v>
      </c>
      <c r="C10" s="88">
        <v>20</v>
      </c>
      <c r="D10" s="121">
        <f t="shared" si="0"/>
        <v>27.44</v>
      </c>
      <c r="E10" s="8">
        <f t="shared" si="1"/>
        <v>1372</v>
      </c>
      <c r="F10" s="279" t="s">
        <v>1961</v>
      </c>
      <c r="G10" s="122"/>
      <c r="H10" s="17"/>
      <c r="I10" s="5"/>
    </row>
    <row r="11" ht="18" customHeight="1" spans="1:9">
      <c r="A11" s="123">
        <v>8</v>
      </c>
      <c r="B11" s="88" t="s">
        <v>1962</v>
      </c>
      <c r="C11" s="88">
        <v>22</v>
      </c>
      <c r="D11" s="121">
        <f t="shared" si="0"/>
        <v>30.184</v>
      </c>
      <c r="E11" s="8">
        <f t="shared" si="1"/>
        <v>1509.2</v>
      </c>
      <c r="F11" s="89" t="s">
        <v>1963</v>
      </c>
      <c r="G11" s="122"/>
      <c r="H11" s="17"/>
      <c r="I11" s="5"/>
    </row>
    <row r="12" ht="18" customHeight="1" spans="1:9">
      <c r="A12" s="123">
        <v>9</v>
      </c>
      <c r="B12" s="88" t="s">
        <v>1964</v>
      </c>
      <c r="C12" s="88">
        <v>50</v>
      </c>
      <c r="D12" s="121">
        <f t="shared" si="0"/>
        <v>68.6</v>
      </c>
      <c r="E12" s="8">
        <f t="shared" si="1"/>
        <v>3430</v>
      </c>
      <c r="F12" s="124" t="s">
        <v>1965</v>
      </c>
      <c r="G12" s="122"/>
      <c r="H12" s="17"/>
      <c r="I12" s="5"/>
    </row>
    <row r="13" ht="18" customHeight="1" spans="1:9">
      <c r="A13" s="87">
        <v>10</v>
      </c>
      <c r="B13" s="88" t="s">
        <v>949</v>
      </c>
      <c r="C13" s="88">
        <v>68</v>
      </c>
      <c r="D13" s="121">
        <f t="shared" si="0"/>
        <v>93.296</v>
      </c>
      <c r="E13" s="8">
        <f t="shared" si="1"/>
        <v>4664.8</v>
      </c>
      <c r="F13" s="124" t="s">
        <v>1966</v>
      </c>
      <c r="G13" s="122"/>
      <c r="H13" s="17"/>
      <c r="I13" s="5"/>
    </row>
    <row r="14" ht="18" customHeight="1" spans="1:9">
      <c r="A14" s="123">
        <v>11</v>
      </c>
      <c r="B14" s="125" t="s">
        <v>1967</v>
      </c>
      <c r="C14" s="88">
        <v>45</v>
      </c>
      <c r="D14" s="121">
        <f t="shared" si="0"/>
        <v>61.74</v>
      </c>
      <c r="E14" s="8">
        <f t="shared" si="1"/>
        <v>3087</v>
      </c>
      <c r="F14" s="124" t="s">
        <v>1968</v>
      </c>
      <c r="G14" s="122"/>
      <c r="H14" s="17"/>
      <c r="I14" s="5"/>
    </row>
    <row r="15" ht="18" customHeight="1" spans="1:9">
      <c r="A15" s="123">
        <v>12</v>
      </c>
      <c r="B15" s="88" t="s">
        <v>1969</v>
      </c>
      <c r="C15" s="88">
        <v>30</v>
      </c>
      <c r="D15" s="121">
        <f t="shared" si="0"/>
        <v>41.16</v>
      </c>
      <c r="E15" s="8">
        <f t="shared" si="1"/>
        <v>2058</v>
      </c>
      <c r="F15" s="124" t="s">
        <v>1970</v>
      </c>
      <c r="G15" s="122"/>
      <c r="H15" s="17"/>
      <c r="I15" s="5"/>
    </row>
    <row r="16" ht="18" customHeight="1" spans="1:9">
      <c r="A16" s="87">
        <v>13</v>
      </c>
      <c r="B16" s="88" t="s">
        <v>1971</v>
      </c>
      <c r="C16" s="88">
        <v>20</v>
      </c>
      <c r="D16" s="121">
        <f t="shared" si="0"/>
        <v>27.44</v>
      </c>
      <c r="E16" s="8">
        <f t="shared" si="1"/>
        <v>1372</v>
      </c>
      <c r="F16" s="89" t="s">
        <v>1972</v>
      </c>
      <c r="G16" s="122"/>
      <c r="H16" s="17"/>
      <c r="I16" s="5"/>
    </row>
    <row r="17" ht="18" customHeight="1" spans="1:9">
      <c r="A17" s="123">
        <v>14</v>
      </c>
      <c r="B17" s="125" t="s">
        <v>1973</v>
      </c>
      <c r="C17" s="88">
        <v>30</v>
      </c>
      <c r="D17" s="121">
        <f t="shared" si="0"/>
        <v>41.16</v>
      </c>
      <c r="E17" s="8">
        <f t="shared" si="1"/>
        <v>2058</v>
      </c>
      <c r="F17" s="124" t="s">
        <v>1974</v>
      </c>
      <c r="G17" s="122"/>
      <c r="H17" s="17"/>
      <c r="I17" s="5"/>
    </row>
    <row r="18" ht="18" customHeight="1" spans="1:9">
      <c r="A18" s="123">
        <v>15</v>
      </c>
      <c r="B18" s="88" t="s">
        <v>1975</v>
      </c>
      <c r="C18" s="88">
        <v>30</v>
      </c>
      <c r="D18" s="121">
        <f t="shared" si="0"/>
        <v>41.16</v>
      </c>
      <c r="E18" s="8">
        <f t="shared" si="1"/>
        <v>2058</v>
      </c>
      <c r="F18" s="124" t="s">
        <v>1976</v>
      </c>
      <c r="G18" s="122"/>
      <c r="H18" s="17"/>
      <c r="I18" s="5"/>
    </row>
    <row r="19" ht="18" customHeight="1" spans="1:9">
      <c r="A19" s="87">
        <v>16</v>
      </c>
      <c r="B19" s="88" t="s">
        <v>1977</v>
      </c>
      <c r="C19" s="88">
        <v>20</v>
      </c>
      <c r="D19" s="121">
        <f t="shared" si="0"/>
        <v>27.44</v>
      </c>
      <c r="E19" s="8">
        <f t="shared" si="1"/>
        <v>1372</v>
      </c>
      <c r="F19" s="89" t="s">
        <v>1978</v>
      </c>
      <c r="G19" s="122"/>
      <c r="H19" s="17"/>
      <c r="I19" s="5"/>
    </row>
    <row r="20" ht="18" customHeight="1" spans="1:9">
      <c r="A20" s="123">
        <v>17</v>
      </c>
      <c r="B20" s="125" t="s">
        <v>128</v>
      </c>
      <c r="C20" s="88">
        <v>52</v>
      </c>
      <c r="D20" s="121">
        <f t="shared" si="0"/>
        <v>71.344</v>
      </c>
      <c r="E20" s="8">
        <f t="shared" si="1"/>
        <v>3567.2</v>
      </c>
      <c r="F20" s="124" t="s">
        <v>1979</v>
      </c>
      <c r="G20" s="122"/>
      <c r="H20" s="17"/>
      <c r="I20" s="5"/>
    </row>
    <row r="21" ht="18" customHeight="1" spans="1:9">
      <c r="A21" s="123">
        <v>18</v>
      </c>
      <c r="B21" s="125" t="s">
        <v>1980</v>
      </c>
      <c r="C21" s="88">
        <v>10</v>
      </c>
      <c r="D21" s="121">
        <f t="shared" si="0"/>
        <v>13.72</v>
      </c>
      <c r="E21" s="8">
        <f t="shared" si="1"/>
        <v>686</v>
      </c>
      <c r="F21" s="124" t="s">
        <v>1981</v>
      </c>
      <c r="G21" s="122"/>
      <c r="H21" s="17"/>
      <c r="I21" s="5"/>
    </row>
    <row r="22" ht="18" customHeight="1" spans="1:9">
      <c r="A22" s="87">
        <v>19</v>
      </c>
      <c r="B22" s="88" t="s">
        <v>1982</v>
      </c>
      <c r="C22" s="88">
        <v>24</v>
      </c>
      <c r="D22" s="121">
        <f t="shared" si="0"/>
        <v>32.928</v>
      </c>
      <c r="E22" s="8">
        <f t="shared" si="1"/>
        <v>1646.4</v>
      </c>
      <c r="F22" s="89" t="s">
        <v>1983</v>
      </c>
      <c r="G22" s="122"/>
      <c r="H22" s="17"/>
      <c r="I22" s="5"/>
    </row>
    <row r="23" ht="18" customHeight="1" spans="1:9">
      <c r="A23" s="123">
        <v>20</v>
      </c>
      <c r="B23" s="125" t="s">
        <v>1984</v>
      </c>
      <c r="C23" s="88">
        <v>50</v>
      </c>
      <c r="D23" s="121">
        <f t="shared" si="0"/>
        <v>68.6</v>
      </c>
      <c r="E23" s="8">
        <f t="shared" si="1"/>
        <v>3430</v>
      </c>
      <c r="F23" s="124" t="s">
        <v>1985</v>
      </c>
      <c r="G23" s="122"/>
      <c r="H23" s="17"/>
      <c r="I23" s="5"/>
    </row>
    <row r="24" ht="18" customHeight="1" spans="1:9">
      <c r="A24" s="123">
        <v>21</v>
      </c>
      <c r="B24" s="88" t="s">
        <v>1986</v>
      </c>
      <c r="C24" s="88">
        <v>50</v>
      </c>
      <c r="D24" s="121">
        <f t="shared" si="0"/>
        <v>68.6</v>
      </c>
      <c r="E24" s="8">
        <f t="shared" si="1"/>
        <v>3430</v>
      </c>
      <c r="F24" s="124" t="s">
        <v>1987</v>
      </c>
      <c r="G24" s="122"/>
      <c r="H24" s="17"/>
      <c r="I24" s="5"/>
    </row>
    <row r="25" ht="18" customHeight="1" spans="1:9">
      <c r="A25" s="87">
        <v>22</v>
      </c>
      <c r="B25" s="88" t="s">
        <v>1988</v>
      </c>
      <c r="C25" s="88">
        <v>30</v>
      </c>
      <c r="D25" s="121">
        <f t="shared" si="0"/>
        <v>41.16</v>
      </c>
      <c r="E25" s="8">
        <f t="shared" si="1"/>
        <v>2058</v>
      </c>
      <c r="F25" s="124" t="s">
        <v>1989</v>
      </c>
      <c r="G25" s="122"/>
      <c r="H25" s="17"/>
      <c r="I25" s="5"/>
    </row>
    <row r="26" ht="18" customHeight="1" spans="1:9">
      <c r="A26" s="123">
        <v>23</v>
      </c>
      <c r="B26" s="88" t="s">
        <v>755</v>
      </c>
      <c r="C26" s="88">
        <v>20</v>
      </c>
      <c r="D26" s="121">
        <f t="shared" si="0"/>
        <v>27.44</v>
      </c>
      <c r="E26" s="8">
        <f t="shared" si="1"/>
        <v>1372</v>
      </c>
      <c r="F26" s="89" t="s">
        <v>1990</v>
      </c>
      <c r="G26" s="122"/>
      <c r="H26" s="17"/>
      <c r="I26" s="5"/>
    </row>
    <row r="27" ht="18" customHeight="1" spans="1:9">
      <c r="A27" s="123">
        <v>24</v>
      </c>
      <c r="B27" s="125" t="s">
        <v>1991</v>
      </c>
      <c r="C27" s="88">
        <v>70</v>
      </c>
      <c r="D27" s="121">
        <f t="shared" si="0"/>
        <v>96.04</v>
      </c>
      <c r="E27" s="8">
        <f t="shared" si="1"/>
        <v>4802</v>
      </c>
      <c r="F27" s="124" t="s">
        <v>1992</v>
      </c>
      <c r="G27" s="122"/>
      <c r="H27" s="17"/>
      <c r="I27" s="17"/>
    </row>
    <row r="28" ht="18" customHeight="1" spans="1:9">
      <c r="A28" s="87">
        <v>25</v>
      </c>
      <c r="B28" s="125" t="s">
        <v>1541</v>
      </c>
      <c r="C28" s="88">
        <v>18</v>
      </c>
      <c r="D28" s="121">
        <f t="shared" si="0"/>
        <v>24.696</v>
      </c>
      <c r="E28" s="8">
        <f t="shared" si="1"/>
        <v>1234.8</v>
      </c>
      <c r="F28" s="124" t="s">
        <v>1993</v>
      </c>
      <c r="G28" s="122"/>
      <c r="H28" s="17"/>
      <c r="I28" s="17"/>
    </row>
    <row r="29" ht="18" customHeight="1" spans="1:9">
      <c r="A29" s="123">
        <v>26</v>
      </c>
      <c r="B29" s="125" t="s">
        <v>1009</v>
      </c>
      <c r="C29" s="88">
        <v>15</v>
      </c>
      <c r="D29" s="121">
        <f t="shared" si="0"/>
        <v>20.58</v>
      </c>
      <c r="E29" s="8">
        <f t="shared" si="1"/>
        <v>1029</v>
      </c>
      <c r="F29" s="124" t="s">
        <v>1994</v>
      </c>
      <c r="G29" s="122"/>
      <c r="H29" s="17"/>
      <c r="I29" s="17"/>
    </row>
    <row r="30" ht="18" customHeight="1" spans="1:9">
      <c r="A30" s="123">
        <v>27</v>
      </c>
      <c r="B30" s="125" t="s">
        <v>1995</v>
      </c>
      <c r="C30" s="88">
        <v>30</v>
      </c>
      <c r="D30" s="121">
        <f t="shared" ref="D30:D61" si="2">C30*1.372</f>
        <v>41.16</v>
      </c>
      <c r="E30" s="8">
        <f t="shared" ref="E30:E61" si="3">D30*50</f>
        <v>2058</v>
      </c>
      <c r="F30" s="124" t="s">
        <v>1996</v>
      </c>
      <c r="G30" s="122"/>
      <c r="H30" s="17"/>
      <c r="I30" s="17"/>
    </row>
    <row r="31" ht="18" customHeight="1" spans="1:9">
      <c r="A31" s="87">
        <v>28</v>
      </c>
      <c r="B31" s="125" t="s">
        <v>1997</v>
      </c>
      <c r="C31" s="88">
        <v>24</v>
      </c>
      <c r="D31" s="121">
        <f t="shared" si="2"/>
        <v>32.928</v>
      </c>
      <c r="E31" s="8">
        <f t="shared" si="3"/>
        <v>1646.4</v>
      </c>
      <c r="F31" s="124" t="s">
        <v>1998</v>
      </c>
      <c r="G31" s="122"/>
      <c r="H31" s="17"/>
      <c r="I31" s="17"/>
    </row>
    <row r="32" ht="18" customHeight="1" spans="1:9">
      <c r="A32" s="123">
        <v>29</v>
      </c>
      <c r="B32" s="125" t="s">
        <v>1999</v>
      </c>
      <c r="C32" s="88">
        <v>45</v>
      </c>
      <c r="D32" s="121">
        <f t="shared" si="2"/>
        <v>61.74</v>
      </c>
      <c r="E32" s="8">
        <f t="shared" si="3"/>
        <v>3087</v>
      </c>
      <c r="F32" s="124" t="s">
        <v>2000</v>
      </c>
      <c r="G32" s="122"/>
      <c r="H32" s="17"/>
      <c r="I32" s="17"/>
    </row>
    <row r="33" ht="18" customHeight="1" spans="1:9">
      <c r="A33" s="123">
        <v>30</v>
      </c>
      <c r="B33" s="125" t="s">
        <v>2001</v>
      </c>
      <c r="C33" s="88">
        <v>30</v>
      </c>
      <c r="D33" s="121">
        <f t="shared" si="2"/>
        <v>41.16</v>
      </c>
      <c r="E33" s="8">
        <f t="shared" si="3"/>
        <v>2058</v>
      </c>
      <c r="F33" s="124" t="s">
        <v>2002</v>
      </c>
      <c r="G33" s="122"/>
      <c r="H33" s="17"/>
      <c r="I33" s="17"/>
    </row>
    <row r="34" ht="18" customHeight="1" spans="1:9">
      <c r="A34" s="87">
        <v>31</v>
      </c>
      <c r="B34" s="125" t="s">
        <v>2003</v>
      </c>
      <c r="C34" s="88">
        <v>30</v>
      </c>
      <c r="D34" s="121">
        <f t="shared" si="2"/>
        <v>41.16</v>
      </c>
      <c r="E34" s="8">
        <f t="shared" si="3"/>
        <v>2058</v>
      </c>
      <c r="F34" s="124" t="s">
        <v>2004</v>
      </c>
      <c r="G34" s="122"/>
      <c r="H34" s="17"/>
      <c r="I34" s="17"/>
    </row>
    <row r="35" ht="18" customHeight="1" spans="1:9">
      <c r="A35" s="123">
        <v>32</v>
      </c>
      <c r="B35" s="125" t="s">
        <v>2005</v>
      </c>
      <c r="C35" s="88">
        <v>15</v>
      </c>
      <c r="D35" s="121">
        <f t="shared" si="2"/>
        <v>20.58</v>
      </c>
      <c r="E35" s="8">
        <f t="shared" si="3"/>
        <v>1029</v>
      </c>
      <c r="F35" s="124" t="s">
        <v>2006</v>
      </c>
      <c r="G35" s="122"/>
      <c r="H35" s="17"/>
      <c r="I35" s="17"/>
    </row>
    <row r="36" ht="18" customHeight="1" spans="1:9">
      <c r="A36" s="123">
        <v>33</v>
      </c>
      <c r="B36" s="88" t="s">
        <v>2007</v>
      </c>
      <c r="C36" s="88">
        <v>40</v>
      </c>
      <c r="D36" s="121">
        <f t="shared" si="2"/>
        <v>54.88</v>
      </c>
      <c r="E36" s="8">
        <f t="shared" si="3"/>
        <v>2744</v>
      </c>
      <c r="F36" s="89" t="s">
        <v>2008</v>
      </c>
      <c r="G36" s="122"/>
      <c r="H36" s="17"/>
      <c r="I36" s="17"/>
    </row>
    <row r="37" ht="18" customHeight="1" spans="1:9">
      <c r="A37" s="123">
        <v>34</v>
      </c>
      <c r="B37" s="125" t="s">
        <v>2009</v>
      </c>
      <c r="C37" s="88">
        <v>35</v>
      </c>
      <c r="D37" s="121">
        <f t="shared" si="2"/>
        <v>48.02</v>
      </c>
      <c r="E37" s="8">
        <f t="shared" si="3"/>
        <v>2401</v>
      </c>
      <c r="F37" s="124" t="s">
        <v>2010</v>
      </c>
      <c r="G37" s="122"/>
      <c r="H37" s="17"/>
      <c r="I37" s="17"/>
    </row>
    <row r="38" ht="18" customHeight="1" spans="1:9">
      <c r="A38" s="87">
        <v>35</v>
      </c>
      <c r="B38" s="88" t="s">
        <v>2011</v>
      </c>
      <c r="C38" s="88">
        <v>30</v>
      </c>
      <c r="D38" s="121">
        <f t="shared" si="2"/>
        <v>41.16</v>
      </c>
      <c r="E38" s="8">
        <f t="shared" si="3"/>
        <v>2058</v>
      </c>
      <c r="F38" s="279" t="s">
        <v>2012</v>
      </c>
      <c r="G38" s="122"/>
      <c r="H38" s="17"/>
      <c r="I38" s="17"/>
    </row>
    <row r="39" ht="18" customHeight="1" spans="1:9">
      <c r="A39" s="123">
        <v>36</v>
      </c>
      <c r="B39" s="88" t="s">
        <v>2013</v>
      </c>
      <c r="C39" s="88">
        <v>15</v>
      </c>
      <c r="D39" s="121">
        <f t="shared" si="2"/>
        <v>20.58</v>
      </c>
      <c r="E39" s="8">
        <f t="shared" si="3"/>
        <v>1029</v>
      </c>
      <c r="F39" s="279" t="s">
        <v>2014</v>
      </c>
      <c r="G39" s="122"/>
      <c r="H39" s="17"/>
      <c r="I39" s="17"/>
    </row>
    <row r="40" ht="18" customHeight="1" spans="1:9">
      <c r="A40" s="123">
        <v>37</v>
      </c>
      <c r="B40" s="88" t="s">
        <v>2015</v>
      </c>
      <c r="C40" s="88">
        <v>45</v>
      </c>
      <c r="D40" s="121">
        <f t="shared" si="2"/>
        <v>61.74</v>
      </c>
      <c r="E40" s="8">
        <f t="shared" si="3"/>
        <v>3087</v>
      </c>
      <c r="F40" s="279" t="s">
        <v>2016</v>
      </c>
      <c r="G40" s="122"/>
      <c r="H40" s="17"/>
      <c r="I40" s="17"/>
    </row>
    <row r="41" ht="18" customHeight="1" spans="1:9">
      <c r="A41" s="123">
        <v>38</v>
      </c>
      <c r="B41" s="88" t="s">
        <v>2017</v>
      </c>
      <c r="C41" s="88">
        <v>150</v>
      </c>
      <c r="D41" s="121">
        <f t="shared" si="2"/>
        <v>205.8</v>
      </c>
      <c r="E41" s="8">
        <f t="shared" si="3"/>
        <v>10290</v>
      </c>
      <c r="F41" s="279" t="s">
        <v>2018</v>
      </c>
      <c r="G41" s="122"/>
      <c r="H41" s="17"/>
      <c r="I41" s="17"/>
    </row>
    <row r="42" ht="18" customHeight="1" spans="1:9">
      <c r="A42" s="87">
        <v>39</v>
      </c>
      <c r="B42" s="125" t="s">
        <v>2019</v>
      </c>
      <c r="C42" s="88">
        <v>45</v>
      </c>
      <c r="D42" s="121">
        <f t="shared" si="2"/>
        <v>61.74</v>
      </c>
      <c r="E42" s="8">
        <f t="shared" si="3"/>
        <v>3087</v>
      </c>
      <c r="F42" s="124" t="s">
        <v>2020</v>
      </c>
      <c r="G42" s="122"/>
      <c r="H42" s="17"/>
      <c r="I42" s="17"/>
    </row>
    <row r="43" ht="18" customHeight="1" spans="1:9">
      <c r="A43" s="123">
        <v>40</v>
      </c>
      <c r="B43" s="88" t="s">
        <v>2021</v>
      </c>
      <c r="C43" s="88">
        <v>60</v>
      </c>
      <c r="D43" s="121">
        <f t="shared" si="2"/>
        <v>82.32</v>
      </c>
      <c r="E43" s="8">
        <f t="shared" si="3"/>
        <v>4116</v>
      </c>
      <c r="F43" s="279" t="s">
        <v>2022</v>
      </c>
      <c r="G43" s="122"/>
      <c r="H43" s="17"/>
      <c r="I43" s="17"/>
    </row>
    <row r="44" ht="18" customHeight="1" spans="1:9">
      <c r="A44" s="123">
        <v>41</v>
      </c>
      <c r="B44" s="88" t="s">
        <v>2023</v>
      </c>
      <c r="C44" s="88">
        <v>10</v>
      </c>
      <c r="D44" s="121">
        <f t="shared" si="2"/>
        <v>13.72</v>
      </c>
      <c r="E44" s="8">
        <f t="shared" si="3"/>
        <v>686</v>
      </c>
      <c r="F44" s="124" t="s">
        <v>2024</v>
      </c>
      <c r="G44" s="16"/>
      <c r="H44" s="17"/>
      <c r="I44" s="17"/>
    </row>
    <row r="45" ht="18" customHeight="1" spans="1:9">
      <c r="A45" s="123">
        <v>42</v>
      </c>
      <c r="B45" s="88" t="s">
        <v>2025</v>
      </c>
      <c r="C45" s="88">
        <v>40</v>
      </c>
      <c r="D45" s="121">
        <f t="shared" si="2"/>
        <v>54.88</v>
      </c>
      <c r="E45" s="8">
        <f t="shared" si="3"/>
        <v>2744</v>
      </c>
      <c r="F45" s="126" t="s">
        <v>2026</v>
      </c>
      <c r="G45" s="16"/>
      <c r="H45" s="17"/>
      <c r="I45" s="17"/>
    </row>
    <row r="46" ht="18" customHeight="1" spans="1:9">
      <c r="A46" s="87">
        <v>43</v>
      </c>
      <c r="B46" s="80" t="s">
        <v>2027</v>
      </c>
      <c r="C46" s="88">
        <v>200</v>
      </c>
      <c r="D46" s="121">
        <f t="shared" si="2"/>
        <v>274.4</v>
      </c>
      <c r="E46" s="8">
        <f t="shared" si="3"/>
        <v>13720</v>
      </c>
      <c r="F46" s="280" t="s">
        <v>2028</v>
      </c>
      <c r="G46" s="16"/>
      <c r="H46" s="127"/>
      <c r="I46" s="17"/>
    </row>
    <row r="47" ht="18" customHeight="1" spans="1:9">
      <c r="A47" s="123">
        <v>44</v>
      </c>
      <c r="B47" s="88" t="s">
        <v>2029</v>
      </c>
      <c r="C47" s="88">
        <v>20</v>
      </c>
      <c r="D47" s="121">
        <f t="shared" si="2"/>
        <v>27.44</v>
      </c>
      <c r="E47" s="8">
        <f t="shared" si="3"/>
        <v>1372</v>
      </c>
      <c r="F47" s="280" t="s">
        <v>2030</v>
      </c>
      <c r="G47" s="16"/>
      <c r="H47" s="5"/>
      <c r="I47" s="17"/>
    </row>
    <row r="48" ht="18" customHeight="1" spans="1:9">
      <c r="A48" s="123">
        <v>45</v>
      </c>
      <c r="B48" s="88" t="s">
        <v>2031</v>
      </c>
      <c r="C48" s="88">
        <v>60</v>
      </c>
      <c r="D48" s="121">
        <f t="shared" si="2"/>
        <v>82.32</v>
      </c>
      <c r="E48" s="8">
        <f t="shared" si="3"/>
        <v>4116</v>
      </c>
      <c r="F48" s="279" t="s">
        <v>2032</v>
      </c>
      <c r="G48" s="16"/>
      <c r="H48" s="5"/>
      <c r="I48" s="17"/>
    </row>
    <row r="49" ht="18" customHeight="1" spans="1:9">
      <c r="A49" s="100" t="s">
        <v>31</v>
      </c>
      <c r="B49" s="101"/>
      <c r="C49" s="102">
        <f>SUM(C4:C48)</f>
        <v>1809</v>
      </c>
      <c r="D49" s="121">
        <f t="shared" si="2"/>
        <v>2481.948</v>
      </c>
      <c r="E49" s="8">
        <f t="shared" si="3"/>
        <v>124097.4</v>
      </c>
      <c r="F49" s="103"/>
      <c r="G49" s="69"/>
      <c r="H49" s="104"/>
      <c r="I49" s="17"/>
    </row>
    <row r="50" ht="18.75" spans="1:7">
      <c r="A50" s="21" t="s">
        <v>41</v>
      </c>
      <c r="B50" s="21"/>
      <c r="C50" s="21"/>
      <c r="D50" s="22"/>
      <c r="E50" s="22"/>
      <c r="F50" s="22"/>
      <c r="G50" s="22"/>
    </row>
    <row r="51" ht="18.75" spans="1:7">
      <c r="A51" s="23" t="s">
        <v>42</v>
      </c>
      <c r="B51" s="23"/>
      <c r="C51" s="23"/>
      <c r="D51" s="23"/>
      <c r="E51" s="23"/>
      <c r="F51" s="23"/>
      <c r="G51" s="23"/>
    </row>
    <row r="52" ht="18.75" spans="1:7">
      <c r="A52" s="24" t="s">
        <v>43</v>
      </c>
      <c r="B52" s="24"/>
      <c r="C52" s="24"/>
      <c r="D52" s="24"/>
      <c r="E52" s="24"/>
      <c r="F52" s="24"/>
      <c r="G52" s="24"/>
    </row>
  </sheetData>
  <mergeCells count="5">
    <mergeCell ref="A1:I1"/>
    <mergeCell ref="A2:I2"/>
    <mergeCell ref="A50:C50"/>
    <mergeCell ref="A51:G51"/>
    <mergeCell ref="A52:G5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workbookViewId="0">
      <selection activeCell="M73" sqref="M73"/>
    </sheetView>
  </sheetViews>
  <sheetFormatPr defaultColWidth="8.89166666666667" defaultRowHeight="13.5"/>
  <cols>
    <col min="1" max="1" width="7.775" customWidth="1"/>
    <col min="2" max="2" width="13.775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2033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92" t="s">
        <v>2034</v>
      </c>
      <c r="C4" s="76">
        <v>25</v>
      </c>
      <c r="D4" s="12">
        <f t="shared" ref="D4:D19" si="0">C4*1.372</f>
        <v>34.3</v>
      </c>
      <c r="E4" s="13">
        <f t="shared" ref="E4:E19" si="1">D4*50</f>
        <v>1715</v>
      </c>
      <c r="F4" s="14" t="s">
        <v>2035</v>
      </c>
      <c r="G4" s="69"/>
      <c r="H4" s="16"/>
      <c r="I4" s="17"/>
    </row>
    <row r="5" ht="14.25" spans="1:9">
      <c r="A5" s="80">
        <v>2</v>
      </c>
      <c r="B5" s="92" t="s">
        <v>2036</v>
      </c>
      <c r="C5" s="76">
        <v>4</v>
      </c>
      <c r="D5" s="12">
        <f t="shared" si="0"/>
        <v>5.488</v>
      </c>
      <c r="E5" s="13">
        <f t="shared" si="1"/>
        <v>274.4</v>
      </c>
      <c r="F5" s="112" t="s">
        <v>2037</v>
      </c>
      <c r="G5" s="69"/>
      <c r="H5" s="16"/>
      <c r="I5" s="17"/>
    </row>
    <row r="6" ht="14.25" spans="1:9">
      <c r="A6" s="16">
        <v>3</v>
      </c>
      <c r="B6" s="10" t="s">
        <v>2038</v>
      </c>
      <c r="C6" s="10">
        <v>10</v>
      </c>
      <c r="D6" s="12">
        <f t="shared" si="0"/>
        <v>13.72</v>
      </c>
      <c r="E6" s="13">
        <f t="shared" si="1"/>
        <v>686</v>
      </c>
      <c r="F6" s="98" t="s">
        <v>2039</v>
      </c>
      <c r="G6" s="69"/>
      <c r="H6" s="16"/>
      <c r="I6" s="17"/>
    </row>
    <row r="7" ht="22" customHeight="1" spans="1:9">
      <c r="A7" s="80">
        <v>4</v>
      </c>
      <c r="B7" s="92" t="s">
        <v>2040</v>
      </c>
      <c r="C7" s="76">
        <v>10</v>
      </c>
      <c r="D7" s="12">
        <f t="shared" si="0"/>
        <v>13.72</v>
      </c>
      <c r="E7" s="13">
        <f t="shared" si="1"/>
        <v>686</v>
      </c>
      <c r="F7" s="14" t="s">
        <v>2041</v>
      </c>
      <c r="G7" s="69"/>
      <c r="H7" s="16"/>
      <c r="I7" s="17"/>
    </row>
    <row r="8" ht="14.25" spans="1:9">
      <c r="A8" s="16">
        <v>5</v>
      </c>
      <c r="B8" s="92" t="s">
        <v>2042</v>
      </c>
      <c r="C8" s="76">
        <v>23</v>
      </c>
      <c r="D8" s="12">
        <f t="shared" si="0"/>
        <v>31.556</v>
      </c>
      <c r="E8" s="13">
        <f t="shared" si="1"/>
        <v>1577.8</v>
      </c>
      <c r="F8" s="14" t="s">
        <v>2043</v>
      </c>
      <c r="G8" s="69"/>
      <c r="H8" s="16"/>
      <c r="I8" s="17"/>
    </row>
    <row r="9" ht="14.25" spans="1:9">
      <c r="A9" s="80">
        <v>6</v>
      </c>
      <c r="B9" s="92" t="s">
        <v>2044</v>
      </c>
      <c r="C9" s="76">
        <v>7</v>
      </c>
      <c r="D9" s="12">
        <f t="shared" si="0"/>
        <v>9.604</v>
      </c>
      <c r="E9" s="13">
        <f t="shared" si="1"/>
        <v>480.2</v>
      </c>
      <c r="F9" s="14" t="s">
        <v>2045</v>
      </c>
      <c r="G9" s="69"/>
      <c r="H9" s="16"/>
      <c r="I9" s="17"/>
    </row>
    <row r="10" ht="14.25" spans="1:9">
      <c r="A10" s="16">
        <v>7</v>
      </c>
      <c r="B10" s="92" t="s">
        <v>2046</v>
      </c>
      <c r="C10" s="76">
        <v>30</v>
      </c>
      <c r="D10" s="12">
        <f t="shared" si="0"/>
        <v>41.16</v>
      </c>
      <c r="E10" s="13">
        <f t="shared" si="1"/>
        <v>2058</v>
      </c>
      <c r="F10" s="14" t="s">
        <v>2047</v>
      </c>
      <c r="G10" s="69"/>
      <c r="H10" s="16"/>
      <c r="I10" s="17"/>
    </row>
    <row r="11" ht="14.25" spans="1:9">
      <c r="A11" s="80">
        <v>8</v>
      </c>
      <c r="B11" s="92" t="s">
        <v>2048</v>
      </c>
      <c r="C11" s="76">
        <v>13</v>
      </c>
      <c r="D11" s="12">
        <f t="shared" si="0"/>
        <v>17.836</v>
      </c>
      <c r="E11" s="13">
        <f t="shared" si="1"/>
        <v>891.8</v>
      </c>
      <c r="F11" s="14" t="s">
        <v>2049</v>
      </c>
      <c r="G11" s="69"/>
      <c r="H11" s="16"/>
      <c r="I11" s="17"/>
    </row>
    <row r="12" ht="14.25" spans="1:9">
      <c r="A12" s="16">
        <v>9</v>
      </c>
      <c r="B12" s="92" t="s">
        <v>2050</v>
      </c>
      <c r="C12" s="76">
        <v>40</v>
      </c>
      <c r="D12" s="12">
        <f t="shared" si="0"/>
        <v>54.88</v>
      </c>
      <c r="E12" s="13">
        <f t="shared" si="1"/>
        <v>2744</v>
      </c>
      <c r="F12" s="14" t="s">
        <v>2051</v>
      </c>
      <c r="G12" s="69"/>
      <c r="H12" s="16"/>
      <c r="I12" s="17"/>
    </row>
    <row r="13" ht="14.25" spans="1:9">
      <c r="A13" s="80">
        <v>10</v>
      </c>
      <c r="B13" s="92" t="s">
        <v>2052</v>
      </c>
      <c r="C13" s="76">
        <v>25</v>
      </c>
      <c r="D13" s="12">
        <f t="shared" si="0"/>
        <v>34.3</v>
      </c>
      <c r="E13" s="13">
        <f t="shared" si="1"/>
        <v>1715</v>
      </c>
      <c r="F13" s="14" t="s">
        <v>2053</v>
      </c>
      <c r="G13" s="69"/>
      <c r="H13" s="16"/>
      <c r="I13" s="17"/>
    </row>
    <row r="14" ht="14.25" spans="1:9">
      <c r="A14" s="16">
        <v>11</v>
      </c>
      <c r="B14" s="92" t="s">
        <v>2054</v>
      </c>
      <c r="C14" s="76">
        <v>40</v>
      </c>
      <c r="D14" s="12">
        <f t="shared" si="0"/>
        <v>54.88</v>
      </c>
      <c r="E14" s="13">
        <f t="shared" si="1"/>
        <v>2744</v>
      </c>
      <c r="F14" s="14" t="s">
        <v>2055</v>
      </c>
      <c r="G14" s="69"/>
      <c r="H14" s="16"/>
      <c r="I14" s="17"/>
    </row>
    <row r="15" ht="14.25" spans="1:12">
      <c r="A15" s="80">
        <v>12</v>
      </c>
      <c r="B15" s="92" t="s">
        <v>2056</v>
      </c>
      <c r="C15" s="76">
        <v>23</v>
      </c>
      <c r="D15" s="12">
        <f t="shared" si="0"/>
        <v>31.556</v>
      </c>
      <c r="E15" s="13">
        <f t="shared" si="1"/>
        <v>1577.8</v>
      </c>
      <c r="F15" s="14" t="s">
        <v>2057</v>
      </c>
      <c r="G15" s="69"/>
      <c r="H15" s="16"/>
      <c r="I15" s="17"/>
      <c r="L15" t="s">
        <v>2058</v>
      </c>
    </row>
    <row r="16" ht="14.25" spans="1:9">
      <c r="A16" s="16">
        <v>13</v>
      </c>
      <c r="B16" s="92" t="s">
        <v>2059</v>
      </c>
      <c r="C16" s="76">
        <v>20</v>
      </c>
      <c r="D16" s="12">
        <f t="shared" si="0"/>
        <v>27.44</v>
      </c>
      <c r="E16" s="13">
        <f t="shared" si="1"/>
        <v>1372</v>
      </c>
      <c r="F16" s="14" t="s">
        <v>2060</v>
      </c>
      <c r="G16" s="69"/>
      <c r="H16" s="16"/>
      <c r="I16" s="17"/>
    </row>
    <row r="17" ht="14.25" spans="1:9">
      <c r="A17" s="80">
        <v>14</v>
      </c>
      <c r="B17" s="92" t="s">
        <v>168</v>
      </c>
      <c r="C17" s="76">
        <v>8.5</v>
      </c>
      <c r="D17" s="12">
        <f t="shared" si="0"/>
        <v>11.662</v>
      </c>
      <c r="E17" s="13">
        <f t="shared" si="1"/>
        <v>583.1</v>
      </c>
      <c r="F17" s="14" t="s">
        <v>2061</v>
      </c>
      <c r="G17" s="69"/>
      <c r="H17" s="16"/>
      <c r="I17" s="17"/>
    </row>
    <row r="18" ht="14.25" spans="1:9">
      <c r="A18" s="16">
        <v>15</v>
      </c>
      <c r="B18" s="92" t="s">
        <v>2062</v>
      </c>
      <c r="C18" s="76">
        <v>30</v>
      </c>
      <c r="D18" s="12">
        <f t="shared" si="0"/>
        <v>41.16</v>
      </c>
      <c r="E18" s="13">
        <f t="shared" si="1"/>
        <v>2058</v>
      </c>
      <c r="F18" s="14" t="s">
        <v>2063</v>
      </c>
      <c r="G18" s="69"/>
      <c r="H18" s="16"/>
      <c r="I18" s="17"/>
    </row>
    <row r="19" ht="14.25" spans="1:9">
      <c r="A19" s="80">
        <v>16</v>
      </c>
      <c r="B19" s="92" t="s">
        <v>2064</v>
      </c>
      <c r="C19" s="76">
        <v>30</v>
      </c>
      <c r="D19" s="12">
        <f t="shared" si="0"/>
        <v>41.16</v>
      </c>
      <c r="E19" s="13">
        <f t="shared" si="1"/>
        <v>2058</v>
      </c>
      <c r="F19" s="14" t="s">
        <v>2065</v>
      </c>
      <c r="G19" s="69"/>
      <c r="H19" s="16"/>
      <c r="I19" s="17"/>
    </row>
    <row r="20" ht="14.25" spans="1:9">
      <c r="A20" s="16">
        <v>17</v>
      </c>
      <c r="B20" s="92" t="s">
        <v>2066</v>
      </c>
      <c r="C20" s="76">
        <v>12</v>
      </c>
      <c r="D20" s="12">
        <f t="shared" ref="D20:D37" si="2">C20*1.372</f>
        <v>16.464</v>
      </c>
      <c r="E20" s="13">
        <f t="shared" ref="E20:E37" si="3">D20*50</f>
        <v>823.2</v>
      </c>
      <c r="F20" s="14" t="s">
        <v>2067</v>
      </c>
      <c r="G20" s="69"/>
      <c r="H20" s="16"/>
      <c r="I20" s="17"/>
    </row>
    <row r="21" ht="14.25" spans="1:9">
      <c r="A21" s="80">
        <v>18</v>
      </c>
      <c r="B21" s="92" t="s">
        <v>2068</v>
      </c>
      <c r="C21" s="76">
        <v>30</v>
      </c>
      <c r="D21" s="12">
        <f t="shared" si="2"/>
        <v>41.16</v>
      </c>
      <c r="E21" s="13">
        <f t="shared" si="3"/>
        <v>2058</v>
      </c>
      <c r="F21" s="14" t="s">
        <v>2069</v>
      </c>
      <c r="G21" s="69"/>
      <c r="H21" s="16"/>
      <c r="I21" s="17"/>
    </row>
    <row r="22" ht="14.25" spans="1:9">
      <c r="A22" s="16">
        <v>19</v>
      </c>
      <c r="B22" s="92" t="s">
        <v>2070</v>
      </c>
      <c r="C22" s="76">
        <v>20</v>
      </c>
      <c r="D22" s="12">
        <f t="shared" si="2"/>
        <v>27.44</v>
      </c>
      <c r="E22" s="13">
        <f t="shared" si="3"/>
        <v>1372</v>
      </c>
      <c r="F22" s="14" t="s">
        <v>2071</v>
      </c>
      <c r="G22" s="69"/>
      <c r="H22" s="16"/>
      <c r="I22" s="17"/>
    </row>
    <row r="23" ht="14.25" spans="1:9">
      <c r="A23" s="80">
        <v>20</v>
      </c>
      <c r="B23" s="113" t="s">
        <v>2072</v>
      </c>
      <c r="C23" s="114">
        <v>15</v>
      </c>
      <c r="D23" s="12">
        <f t="shared" si="2"/>
        <v>20.58</v>
      </c>
      <c r="E23" s="13">
        <f t="shared" si="3"/>
        <v>1029</v>
      </c>
      <c r="F23" s="115" t="s">
        <v>2073</v>
      </c>
      <c r="G23" s="69"/>
      <c r="H23" s="16"/>
      <c r="I23" s="17"/>
    </row>
    <row r="24" ht="14.25" spans="1:9">
      <c r="A24" s="16">
        <v>21</v>
      </c>
      <c r="B24" s="76" t="s">
        <v>2074</v>
      </c>
      <c r="C24" s="76">
        <v>15</v>
      </c>
      <c r="D24" s="12">
        <f t="shared" si="2"/>
        <v>20.58</v>
      </c>
      <c r="E24" s="13">
        <f t="shared" si="3"/>
        <v>1029</v>
      </c>
      <c r="F24" s="116" t="s">
        <v>2075</v>
      </c>
      <c r="G24" s="69"/>
      <c r="H24" s="16"/>
      <c r="I24" s="17"/>
    </row>
    <row r="25" ht="14.25" spans="1:9">
      <c r="A25" s="80">
        <v>22</v>
      </c>
      <c r="B25" s="92" t="s">
        <v>2076</v>
      </c>
      <c r="C25" s="92">
        <v>30</v>
      </c>
      <c r="D25" s="12">
        <f t="shared" si="2"/>
        <v>41.16</v>
      </c>
      <c r="E25" s="13">
        <f t="shared" si="3"/>
        <v>2058</v>
      </c>
      <c r="F25" s="94" t="s">
        <v>2077</v>
      </c>
      <c r="G25" s="69"/>
      <c r="H25" s="16"/>
      <c r="I25" s="17"/>
    </row>
    <row r="26" ht="14.25" spans="1:9">
      <c r="A26" s="16">
        <v>23</v>
      </c>
      <c r="B26" s="92" t="s">
        <v>2078</v>
      </c>
      <c r="C26" s="76">
        <v>8</v>
      </c>
      <c r="D26" s="12">
        <f t="shared" si="2"/>
        <v>10.976</v>
      </c>
      <c r="E26" s="13">
        <f t="shared" si="3"/>
        <v>548.8</v>
      </c>
      <c r="F26" s="14" t="s">
        <v>2079</v>
      </c>
      <c r="G26" s="69"/>
      <c r="H26" s="16"/>
      <c r="I26" s="17"/>
    </row>
    <row r="27" ht="14.25" spans="1:9">
      <c r="A27" s="80">
        <v>24</v>
      </c>
      <c r="B27" s="92" t="s">
        <v>2080</v>
      </c>
      <c r="C27" s="76">
        <v>15</v>
      </c>
      <c r="D27" s="12">
        <f t="shared" si="2"/>
        <v>20.58</v>
      </c>
      <c r="E27" s="13">
        <f t="shared" si="3"/>
        <v>1029</v>
      </c>
      <c r="F27" s="14" t="s">
        <v>2081</v>
      </c>
      <c r="G27" s="69"/>
      <c r="H27" s="16"/>
      <c r="I27" s="17"/>
    </row>
    <row r="28" ht="14.25" spans="1:9">
      <c r="A28" s="16">
        <v>25</v>
      </c>
      <c r="B28" s="92" t="s">
        <v>2082</v>
      </c>
      <c r="C28" s="76">
        <v>16</v>
      </c>
      <c r="D28" s="12">
        <f t="shared" si="2"/>
        <v>21.952</v>
      </c>
      <c r="E28" s="13">
        <f t="shared" si="3"/>
        <v>1097.6</v>
      </c>
      <c r="F28" s="14" t="s">
        <v>2083</v>
      </c>
      <c r="G28" s="69"/>
      <c r="H28" s="16"/>
      <c r="I28" s="17"/>
    </row>
    <row r="29" ht="14.25" spans="1:9">
      <c r="A29" s="80">
        <v>26</v>
      </c>
      <c r="B29" s="92" t="s">
        <v>2084</v>
      </c>
      <c r="C29" s="76">
        <v>20</v>
      </c>
      <c r="D29" s="12">
        <f t="shared" si="2"/>
        <v>27.44</v>
      </c>
      <c r="E29" s="13">
        <f t="shared" si="3"/>
        <v>1372</v>
      </c>
      <c r="F29" s="14" t="s">
        <v>2085</v>
      </c>
      <c r="G29" s="69"/>
      <c r="H29" s="16"/>
      <c r="I29" s="17"/>
    </row>
    <row r="30" ht="14.25" spans="1:9">
      <c r="A30" s="16">
        <v>27</v>
      </c>
      <c r="B30" s="92" t="s">
        <v>2086</v>
      </c>
      <c r="C30" s="76">
        <v>15</v>
      </c>
      <c r="D30" s="12">
        <f t="shared" si="2"/>
        <v>20.58</v>
      </c>
      <c r="E30" s="13">
        <f t="shared" si="3"/>
        <v>1029</v>
      </c>
      <c r="F30" s="14" t="s">
        <v>2087</v>
      </c>
      <c r="G30" s="69"/>
      <c r="H30" s="16"/>
      <c r="I30" s="17"/>
    </row>
    <row r="31" ht="14.25" spans="1:9">
      <c r="A31" s="80">
        <v>28</v>
      </c>
      <c r="B31" s="92" t="s">
        <v>898</v>
      </c>
      <c r="C31" s="76">
        <v>9</v>
      </c>
      <c r="D31" s="12">
        <f t="shared" si="2"/>
        <v>12.348</v>
      </c>
      <c r="E31" s="13">
        <f t="shared" si="3"/>
        <v>617.4</v>
      </c>
      <c r="F31" s="14" t="s">
        <v>2088</v>
      </c>
      <c r="G31" s="69"/>
      <c r="H31" s="16"/>
      <c r="I31" s="17"/>
    </row>
    <row r="32" ht="14.25" spans="1:9">
      <c r="A32" s="16">
        <v>29</v>
      </c>
      <c r="B32" s="92" t="s">
        <v>2089</v>
      </c>
      <c r="C32" s="76">
        <v>18</v>
      </c>
      <c r="D32" s="12">
        <f t="shared" si="2"/>
        <v>24.696</v>
      </c>
      <c r="E32" s="13">
        <f t="shared" si="3"/>
        <v>1234.8</v>
      </c>
      <c r="F32" s="14" t="s">
        <v>2090</v>
      </c>
      <c r="G32" s="69"/>
      <c r="H32" s="16"/>
      <c r="I32" s="17"/>
    </row>
    <row r="33" ht="14.25" spans="1:9">
      <c r="A33" s="80">
        <v>30</v>
      </c>
      <c r="B33" s="92" t="s">
        <v>2091</v>
      </c>
      <c r="C33" s="76">
        <v>15</v>
      </c>
      <c r="D33" s="12">
        <f t="shared" si="2"/>
        <v>20.58</v>
      </c>
      <c r="E33" s="13">
        <f t="shared" si="3"/>
        <v>1029</v>
      </c>
      <c r="F33" s="14" t="s">
        <v>2092</v>
      </c>
      <c r="G33" s="69"/>
      <c r="H33" s="16"/>
      <c r="I33" s="17"/>
    </row>
    <row r="34" ht="14.25" spans="1:9">
      <c r="A34" s="16">
        <v>31</v>
      </c>
      <c r="B34" s="92" t="s">
        <v>2093</v>
      </c>
      <c r="C34" s="76">
        <v>10</v>
      </c>
      <c r="D34" s="12">
        <f t="shared" si="2"/>
        <v>13.72</v>
      </c>
      <c r="E34" s="13">
        <f t="shared" si="3"/>
        <v>686</v>
      </c>
      <c r="F34" s="112" t="s">
        <v>2094</v>
      </c>
      <c r="G34" s="69"/>
      <c r="H34" s="16"/>
      <c r="I34" s="17"/>
    </row>
    <row r="35" ht="14.25" spans="1:9">
      <c r="A35" s="80">
        <v>32</v>
      </c>
      <c r="B35" s="92" t="s">
        <v>2095</v>
      </c>
      <c r="C35" s="76">
        <v>10</v>
      </c>
      <c r="D35" s="12">
        <f t="shared" si="2"/>
        <v>13.72</v>
      </c>
      <c r="E35" s="13">
        <f t="shared" si="3"/>
        <v>686</v>
      </c>
      <c r="F35" s="14" t="s">
        <v>2096</v>
      </c>
      <c r="G35" s="69"/>
      <c r="H35" s="16"/>
      <c r="I35" s="17"/>
    </row>
    <row r="36" ht="14.25" spans="1:9">
      <c r="A36" s="16">
        <v>33</v>
      </c>
      <c r="B36" s="92" t="s">
        <v>2097</v>
      </c>
      <c r="C36" s="76">
        <v>10</v>
      </c>
      <c r="D36" s="12">
        <f t="shared" si="2"/>
        <v>13.72</v>
      </c>
      <c r="E36" s="13">
        <f t="shared" si="3"/>
        <v>686</v>
      </c>
      <c r="F36" s="14" t="s">
        <v>2098</v>
      </c>
      <c r="G36" s="69"/>
      <c r="H36" s="16"/>
      <c r="I36" s="17"/>
    </row>
    <row r="37" ht="14.25" spans="1:9">
      <c r="A37" s="80">
        <v>34</v>
      </c>
      <c r="B37" s="92" t="s">
        <v>2099</v>
      </c>
      <c r="C37" s="76">
        <v>9</v>
      </c>
      <c r="D37" s="12">
        <f t="shared" si="2"/>
        <v>12.348</v>
      </c>
      <c r="E37" s="13">
        <f t="shared" si="3"/>
        <v>617.4</v>
      </c>
      <c r="F37" s="14" t="s">
        <v>2100</v>
      </c>
      <c r="G37" s="69"/>
      <c r="H37" s="16"/>
      <c r="I37" s="17"/>
    </row>
    <row r="38" ht="14.25" spans="1:9">
      <c r="A38" s="16">
        <v>35</v>
      </c>
      <c r="B38" s="92" t="s">
        <v>2101</v>
      </c>
      <c r="C38" s="76">
        <v>20</v>
      </c>
      <c r="D38" s="12">
        <f t="shared" ref="D38:D83" si="4">C38*1.372</f>
        <v>27.44</v>
      </c>
      <c r="E38" s="13">
        <f t="shared" ref="E38:E83" si="5">D38*50</f>
        <v>1372</v>
      </c>
      <c r="F38" s="14" t="s">
        <v>2102</v>
      </c>
      <c r="G38" s="69"/>
      <c r="H38" s="16"/>
      <c r="I38" s="17"/>
    </row>
    <row r="39" ht="14.25" spans="1:9">
      <c r="A39" s="80">
        <v>36</v>
      </c>
      <c r="B39" s="92" t="s">
        <v>2103</v>
      </c>
      <c r="C39" s="76">
        <v>15</v>
      </c>
      <c r="D39" s="12">
        <f t="shared" si="4"/>
        <v>20.58</v>
      </c>
      <c r="E39" s="13">
        <f t="shared" si="5"/>
        <v>1029</v>
      </c>
      <c r="F39" s="14" t="s">
        <v>2104</v>
      </c>
      <c r="G39" s="69"/>
      <c r="H39" s="16"/>
      <c r="I39" s="17"/>
    </row>
    <row r="40" ht="14.25" spans="1:9">
      <c r="A40" s="16">
        <v>37</v>
      </c>
      <c r="B40" s="92" t="s">
        <v>2105</v>
      </c>
      <c r="C40" s="76">
        <v>20</v>
      </c>
      <c r="D40" s="12">
        <f t="shared" si="4"/>
        <v>27.44</v>
      </c>
      <c r="E40" s="13">
        <f t="shared" si="5"/>
        <v>1372</v>
      </c>
      <c r="F40" s="14" t="s">
        <v>2106</v>
      </c>
      <c r="G40" s="69"/>
      <c r="H40" s="16"/>
      <c r="I40" s="17"/>
    </row>
    <row r="41" ht="14.25" spans="1:9">
      <c r="A41" s="80">
        <v>38</v>
      </c>
      <c r="B41" s="92" t="s">
        <v>2107</v>
      </c>
      <c r="C41" s="76">
        <v>10</v>
      </c>
      <c r="D41" s="12">
        <f t="shared" si="4"/>
        <v>13.72</v>
      </c>
      <c r="E41" s="13">
        <f t="shared" si="5"/>
        <v>686</v>
      </c>
      <c r="F41" s="14" t="s">
        <v>2108</v>
      </c>
      <c r="G41" s="69"/>
      <c r="H41" s="16"/>
      <c r="I41" s="17"/>
    </row>
    <row r="42" ht="14.25" spans="1:9">
      <c r="A42" s="16">
        <v>39</v>
      </c>
      <c r="B42" s="92" t="s">
        <v>2109</v>
      </c>
      <c r="C42" s="76">
        <v>30</v>
      </c>
      <c r="D42" s="12">
        <f t="shared" si="4"/>
        <v>41.16</v>
      </c>
      <c r="E42" s="13">
        <f t="shared" si="5"/>
        <v>2058</v>
      </c>
      <c r="F42" s="14" t="s">
        <v>2110</v>
      </c>
      <c r="G42" s="69"/>
      <c r="H42" s="16"/>
      <c r="I42" s="17"/>
    </row>
    <row r="43" ht="14.25" spans="1:9">
      <c r="A43" s="80">
        <v>40</v>
      </c>
      <c r="B43" s="92" t="s">
        <v>2111</v>
      </c>
      <c r="C43" s="76">
        <v>15</v>
      </c>
      <c r="D43" s="12">
        <f t="shared" si="4"/>
        <v>20.58</v>
      </c>
      <c r="E43" s="13">
        <f t="shared" si="5"/>
        <v>1029</v>
      </c>
      <c r="F43" s="14" t="s">
        <v>2112</v>
      </c>
      <c r="G43" s="69"/>
      <c r="H43" s="16"/>
      <c r="I43" s="17"/>
    </row>
    <row r="44" ht="14.25" spans="1:9">
      <c r="A44" s="16">
        <v>41</v>
      </c>
      <c r="B44" s="92" t="s">
        <v>2113</v>
      </c>
      <c r="C44" s="76">
        <v>20</v>
      </c>
      <c r="D44" s="12">
        <f t="shared" si="4"/>
        <v>27.44</v>
      </c>
      <c r="E44" s="13">
        <f t="shared" si="5"/>
        <v>1372</v>
      </c>
      <c r="F44" s="14" t="s">
        <v>2114</v>
      </c>
      <c r="G44" s="69"/>
      <c r="H44" s="16"/>
      <c r="I44" s="17"/>
    </row>
    <row r="45" ht="14.25" spans="1:9">
      <c r="A45" s="80">
        <v>42</v>
      </c>
      <c r="B45" s="92" t="s">
        <v>2115</v>
      </c>
      <c r="C45" s="76">
        <v>12</v>
      </c>
      <c r="D45" s="12">
        <f t="shared" si="4"/>
        <v>16.464</v>
      </c>
      <c r="E45" s="13">
        <f t="shared" si="5"/>
        <v>823.2</v>
      </c>
      <c r="F45" s="14" t="s">
        <v>2116</v>
      </c>
      <c r="G45" s="69"/>
      <c r="H45" s="16"/>
      <c r="I45" s="17"/>
    </row>
    <row r="46" ht="14.25" spans="1:9">
      <c r="A46" s="16">
        <v>43</v>
      </c>
      <c r="B46" s="92" t="s">
        <v>2117</v>
      </c>
      <c r="C46" s="76">
        <v>5</v>
      </c>
      <c r="D46" s="12">
        <f t="shared" si="4"/>
        <v>6.86</v>
      </c>
      <c r="E46" s="13">
        <f t="shared" si="5"/>
        <v>343</v>
      </c>
      <c r="F46" s="14" t="s">
        <v>2118</v>
      </c>
      <c r="G46" s="69"/>
      <c r="H46" s="16"/>
      <c r="I46" s="17"/>
    </row>
    <row r="47" ht="14.25" spans="1:9">
      <c r="A47" s="80">
        <v>44</v>
      </c>
      <c r="B47" s="92" t="s">
        <v>2119</v>
      </c>
      <c r="C47" s="76">
        <v>20</v>
      </c>
      <c r="D47" s="12">
        <f t="shared" si="4"/>
        <v>27.44</v>
      </c>
      <c r="E47" s="13">
        <f t="shared" si="5"/>
        <v>1372</v>
      </c>
      <c r="F47" s="14" t="s">
        <v>2120</v>
      </c>
      <c r="G47" s="69"/>
      <c r="H47" s="16"/>
      <c r="I47" s="17"/>
    </row>
    <row r="48" ht="14.25" spans="1:9">
      <c r="A48" s="16">
        <v>45</v>
      </c>
      <c r="B48" s="92" t="s">
        <v>2121</v>
      </c>
      <c r="C48" s="76">
        <v>20</v>
      </c>
      <c r="D48" s="12">
        <f t="shared" si="4"/>
        <v>27.44</v>
      </c>
      <c r="E48" s="13">
        <f t="shared" si="5"/>
        <v>1372</v>
      </c>
      <c r="F48" s="14" t="s">
        <v>2122</v>
      </c>
      <c r="G48" s="69"/>
      <c r="H48" s="16"/>
      <c r="I48" s="17"/>
    </row>
    <row r="49" ht="14.25" spans="1:9">
      <c r="A49" s="80">
        <v>46</v>
      </c>
      <c r="B49" s="92" t="s">
        <v>2123</v>
      </c>
      <c r="C49" s="76">
        <v>10</v>
      </c>
      <c r="D49" s="12">
        <f t="shared" si="4"/>
        <v>13.72</v>
      </c>
      <c r="E49" s="13">
        <f t="shared" si="5"/>
        <v>686</v>
      </c>
      <c r="F49" s="14" t="s">
        <v>2124</v>
      </c>
      <c r="G49" s="69"/>
      <c r="H49" s="16"/>
      <c r="I49" s="17"/>
    </row>
    <row r="50" ht="14.25" spans="1:9">
      <c r="A50" s="16">
        <v>47</v>
      </c>
      <c r="B50" s="92" t="s">
        <v>2125</v>
      </c>
      <c r="C50" s="76">
        <v>14</v>
      </c>
      <c r="D50" s="12">
        <f t="shared" si="4"/>
        <v>19.208</v>
      </c>
      <c r="E50" s="13">
        <f t="shared" si="5"/>
        <v>960.4</v>
      </c>
      <c r="F50" s="14" t="s">
        <v>2126</v>
      </c>
      <c r="G50" s="69"/>
      <c r="H50" s="16"/>
      <c r="I50" s="17"/>
    </row>
    <row r="51" ht="14.25" spans="1:9">
      <c r="A51" s="80">
        <v>48</v>
      </c>
      <c r="B51" s="92" t="s">
        <v>2127</v>
      </c>
      <c r="C51" s="76">
        <v>25</v>
      </c>
      <c r="D51" s="12">
        <f t="shared" si="4"/>
        <v>34.3</v>
      </c>
      <c r="E51" s="13">
        <f t="shared" si="5"/>
        <v>1715</v>
      </c>
      <c r="F51" s="14" t="s">
        <v>2128</v>
      </c>
      <c r="G51" s="69"/>
      <c r="H51" s="16"/>
      <c r="I51" s="17"/>
    </row>
    <row r="52" ht="14.25" spans="1:9">
      <c r="A52" s="16">
        <v>49</v>
      </c>
      <c r="B52" s="10" t="s">
        <v>1320</v>
      </c>
      <c r="C52" s="10">
        <v>12</v>
      </c>
      <c r="D52" s="12">
        <f t="shared" si="4"/>
        <v>16.464</v>
      </c>
      <c r="E52" s="13">
        <f t="shared" si="5"/>
        <v>823.2</v>
      </c>
      <c r="F52" s="98" t="s">
        <v>2129</v>
      </c>
      <c r="G52" s="69"/>
      <c r="H52" s="16"/>
      <c r="I52" s="17"/>
    </row>
    <row r="53" ht="14.25" spans="1:9">
      <c r="A53" s="80">
        <v>50</v>
      </c>
      <c r="B53" s="10" t="s">
        <v>2130</v>
      </c>
      <c r="C53" s="10">
        <v>20</v>
      </c>
      <c r="D53" s="12">
        <f t="shared" si="4"/>
        <v>27.44</v>
      </c>
      <c r="E53" s="13">
        <f t="shared" si="5"/>
        <v>1372</v>
      </c>
      <c r="F53" s="98" t="s">
        <v>2131</v>
      </c>
      <c r="G53" s="69"/>
      <c r="H53" s="16"/>
      <c r="I53" s="17"/>
    </row>
    <row r="54" ht="14.25" spans="1:9">
      <c r="A54" s="16">
        <v>51</v>
      </c>
      <c r="B54" s="10" t="s">
        <v>2132</v>
      </c>
      <c r="C54" s="10">
        <v>15</v>
      </c>
      <c r="D54" s="12">
        <f t="shared" si="4"/>
        <v>20.58</v>
      </c>
      <c r="E54" s="13">
        <f t="shared" si="5"/>
        <v>1029</v>
      </c>
      <c r="F54" s="98" t="s">
        <v>2133</v>
      </c>
      <c r="G54" s="69"/>
      <c r="H54" s="16"/>
      <c r="I54" s="17"/>
    </row>
    <row r="55" ht="14.25" spans="1:9">
      <c r="A55" s="80">
        <v>52</v>
      </c>
      <c r="B55" s="10" t="s">
        <v>2134</v>
      </c>
      <c r="C55" s="10">
        <v>10</v>
      </c>
      <c r="D55" s="12">
        <f t="shared" si="4"/>
        <v>13.72</v>
      </c>
      <c r="E55" s="13">
        <f t="shared" si="5"/>
        <v>686</v>
      </c>
      <c r="F55" s="98" t="s">
        <v>2135</v>
      </c>
      <c r="G55" s="69"/>
      <c r="H55" s="16"/>
      <c r="I55" s="17"/>
    </row>
    <row r="56" ht="14.25" spans="1:9">
      <c r="A56" s="16">
        <v>53</v>
      </c>
      <c r="B56" s="10" t="s">
        <v>2136</v>
      </c>
      <c r="C56" s="10">
        <v>10</v>
      </c>
      <c r="D56" s="12">
        <f t="shared" si="4"/>
        <v>13.72</v>
      </c>
      <c r="E56" s="13">
        <f t="shared" si="5"/>
        <v>686</v>
      </c>
      <c r="F56" s="98" t="s">
        <v>2137</v>
      </c>
      <c r="G56" s="69"/>
      <c r="H56" s="16"/>
      <c r="I56" s="17"/>
    </row>
    <row r="57" ht="14.25" spans="1:9">
      <c r="A57" s="80">
        <v>54</v>
      </c>
      <c r="B57" s="10" t="s">
        <v>2138</v>
      </c>
      <c r="C57" s="10">
        <v>15</v>
      </c>
      <c r="D57" s="12">
        <f t="shared" si="4"/>
        <v>20.58</v>
      </c>
      <c r="E57" s="13">
        <f t="shared" si="5"/>
        <v>1029</v>
      </c>
      <c r="F57" s="98" t="s">
        <v>2139</v>
      </c>
      <c r="G57" s="69"/>
      <c r="H57" s="16"/>
      <c r="I57" s="17"/>
    </row>
    <row r="58" ht="14.25" spans="1:9">
      <c r="A58" s="16">
        <v>55</v>
      </c>
      <c r="B58" s="10" t="s">
        <v>2140</v>
      </c>
      <c r="C58" s="10">
        <v>15</v>
      </c>
      <c r="D58" s="12">
        <f t="shared" si="4"/>
        <v>20.58</v>
      </c>
      <c r="E58" s="13">
        <f t="shared" si="5"/>
        <v>1029</v>
      </c>
      <c r="F58" s="98" t="s">
        <v>2141</v>
      </c>
      <c r="G58" s="69"/>
      <c r="H58" s="16"/>
      <c r="I58" s="17"/>
    </row>
    <row r="59" ht="14.25" spans="1:9">
      <c r="A59" s="80">
        <v>56</v>
      </c>
      <c r="B59" s="10" t="s">
        <v>2142</v>
      </c>
      <c r="C59" s="10">
        <v>20</v>
      </c>
      <c r="D59" s="12">
        <f t="shared" si="4"/>
        <v>27.44</v>
      </c>
      <c r="E59" s="13">
        <f t="shared" si="5"/>
        <v>1372</v>
      </c>
      <c r="F59" s="98" t="s">
        <v>2143</v>
      </c>
      <c r="G59" s="69"/>
      <c r="H59" s="16"/>
      <c r="I59" s="17"/>
    </row>
    <row r="60" ht="14.25" spans="1:9">
      <c r="A60" s="16">
        <v>57</v>
      </c>
      <c r="B60" s="10" t="s">
        <v>2144</v>
      </c>
      <c r="C60" s="10">
        <v>20</v>
      </c>
      <c r="D60" s="12">
        <f t="shared" si="4"/>
        <v>27.44</v>
      </c>
      <c r="E60" s="13">
        <f t="shared" si="5"/>
        <v>1372</v>
      </c>
      <c r="F60" s="98" t="s">
        <v>2145</v>
      </c>
      <c r="G60" s="69"/>
      <c r="H60" s="16"/>
      <c r="I60" s="17"/>
    </row>
    <row r="61" ht="14.25" spans="1:9">
      <c r="A61" s="80">
        <v>58</v>
      </c>
      <c r="B61" s="10" t="s">
        <v>2146</v>
      </c>
      <c r="C61" s="10">
        <v>20</v>
      </c>
      <c r="D61" s="12">
        <f t="shared" si="4"/>
        <v>27.44</v>
      </c>
      <c r="E61" s="13">
        <f t="shared" si="5"/>
        <v>1372</v>
      </c>
      <c r="F61" s="98" t="s">
        <v>2147</v>
      </c>
      <c r="G61" s="69"/>
      <c r="H61" s="16"/>
      <c r="I61" s="17"/>
    </row>
    <row r="62" ht="14.25" spans="1:9">
      <c r="A62" s="16">
        <v>59</v>
      </c>
      <c r="B62" s="10" t="s">
        <v>2148</v>
      </c>
      <c r="C62" s="10">
        <v>12</v>
      </c>
      <c r="D62" s="12">
        <f t="shared" si="4"/>
        <v>16.464</v>
      </c>
      <c r="E62" s="13">
        <f t="shared" si="5"/>
        <v>823.2</v>
      </c>
      <c r="F62" s="112" t="s">
        <v>2149</v>
      </c>
      <c r="G62" s="69"/>
      <c r="H62" s="16"/>
      <c r="I62" s="17"/>
    </row>
    <row r="63" ht="14.25" spans="1:9">
      <c r="A63" s="80">
        <v>60</v>
      </c>
      <c r="B63" s="10" t="s">
        <v>2150</v>
      </c>
      <c r="C63" s="10">
        <v>10</v>
      </c>
      <c r="D63" s="12">
        <f t="shared" si="4"/>
        <v>13.72</v>
      </c>
      <c r="E63" s="13">
        <f t="shared" si="5"/>
        <v>686</v>
      </c>
      <c r="F63" s="98" t="s">
        <v>2151</v>
      </c>
      <c r="G63" s="69"/>
      <c r="H63" s="16"/>
      <c r="I63" s="17"/>
    </row>
    <row r="64" ht="14.25" spans="1:9">
      <c r="A64" s="16">
        <v>61</v>
      </c>
      <c r="B64" s="10" t="s">
        <v>2152</v>
      </c>
      <c r="C64" s="10">
        <v>15</v>
      </c>
      <c r="D64" s="12">
        <f t="shared" si="4"/>
        <v>20.58</v>
      </c>
      <c r="E64" s="13">
        <f t="shared" si="5"/>
        <v>1029</v>
      </c>
      <c r="F64" s="98" t="s">
        <v>2153</v>
      </c>
      <c r="G64" s="69"/>
      <c r="H64" s="16"/>
      <c r="I64" s="17"/>
    </row>
    <row r="65" ht="14.25" spans="1:9">
      <c r="A65" s="80">
        <v>62</v>
      </c>
      <c r="B65" s="10" t="s">
        <v>2154</v>
      </c>
      <c r="C65" s="10">
        <v>40</v>
      </c>
      <c r="D65" s="12">
        <f t="shared" si="4"/>
        <v>54.88</v>
      </c>
      <c r="E65" s="13">
        <f t="shared" si="5"/>
        <v>2744</v>
      </c>
      <c r="F65" s="98" t="s">
        <v>2155</v>
      </c>
      <c r="G65" s="69"/>
      <c r="H65" s="16"/>
      <c r="I65" s="17"/>
    </row>
    <row r="66" ht="14.25" spans="1:9">
      <c r="A66" s="16">
        <v>63</v>
      </c>
      <c r="B66" s="10" t="s">
        <v>2156</v>
      </c>
      <c r="C66" s="10">
        <v>20</v>
      </c>
      <c r="D66" s="12">
        <f t="shared" si="4"/>
        <v>27.44</v>
      </c>
      <c r="E66" s="13">
        <f t="shared" si="5"/>
        <v>1372</v>
      </c>
      <c r="F66" s="98" t="s">
        <v>2157</v>
      </c>
      <c r="G66" s="69"/>
      <c r="H66" s="16"/>
      <c r="I66" s="17"/>
    </row>
    <row r="67" ht="14.25" spans="1:9">
      <c r="A67" s="80">
        <v>64</v>
      </c>
      <c r="B67" s="10" t="s">
        <v>2158</v>
      </c>
      <c r="C67" s="10">
        <v>15</v>
      </c>
      <c r="D67" s="12">
        <f t="shared" si="4"/>
        <v>20.58</v>
      </c>
      <c r="E67" s="13">
        <f t="shared" si="5"/>
        <v>1029</v>
      </c>
      <c r="F67" s="98" t="s">
        <v>2159</v>
      </c>
      <c r="G67" s="69"/>
      <c r="H67" s="16"/>
      <c r="I67" s="17"/>
    </row>
    <row r="68" ht="14.25" spans="1:9">
      <c r="A68" s="16">
        <v>65</v>
      </c>
      <c r="B68" s="10" t="s">
        <v>2160</v>
      </c>
      <c r="C68" s="10">
        <v>20</v>
      </c>
      <c r="D68" s="12">
        <f t="shared" si="4"/>
        <v>27.44</v>
      </c>
      <c r="E68" s="13">
        <f t="shared" si="5"/>
        <v>1372</v>
      </c>
      <c r="F68" s="98" t="s">
        <v>2161</v>
      </c>
      <c r="G68" s="69"/>
      <c r="H68" s="16"/>
      <c r="I68" s="17"/>
    </row>
    <row r="69" ht="14.25" spans="1:9">
      <c r="A69" s="80">
        <v>66</v>
      </c>
      <c r="B69" s="10" t="s">
        <v>2162</v>
      </c>
      <c r="C69" s="10">
        <v>20</v>
      </c>
      <c r="D69" s="12">
        <f t="shared" si="4"/>
        <v>27.44</v>
      </c>
      <c r="E69" s="13">
        <f t="shared" si="5"/>
        <v>1372</v>
      </c>
      <c r="F69" s="98" t="s">
        <v>2163</v>
      </c>
      <c r="G69" s="69"/>
      <c r="H69" s="16"/>
      <c r="I69" s="17"/>
    </row>
    <row r="70" ht="14.25" spans="1:9">
      <c r="A70" s="16">
        <v>67</v>
      </c>
      <c r="B70" s="10" t="s">
        <v>2164</v>
      </c>
      <c r="C70" s="10">
        <v>12</v>
      </c>
      <c r="D70" s="12">
        <f t="shared" si="4"/>
        <v>16.464</v>
      </c>
      <c r="E70" s="13">
        <f t="shared" si="5"/>
        <v>823.2</v>
      </c>
      <c r="F70" s="98" t="s">
        <v>2165</v>
      </c>
      <c r="G70" s="69"/>
      <c r="H70" s="16"/>
      <c r="I70" s="17"/>
    </row>
    <row r="71" ht="14.25" spans="1:9">
      <c r="A71" s="80">
        <v>68</v>
      </c>
      <c r="B71" s="10" t="s">
        <v>2166</v>
      </c>
      <c r="C71" s="10">
        <v>10</v>
      </c>
      <c r="D71" s="12">
        <f t="shared" si="4"/>
        <v>13.72</v>
      </c>
      <c r="E71" s="13">
        <f t="shared" si="5"/>
        <v>686</v>
      </c>
      <c r="F71" s="98" t="s">
        <v>2167</v>
      </c>
      <c r="G71" s="69"/>
      <c r="H71" s="16"/>
      <c r="I71" s="17"/>
    </row>
    <row r="72" ht="14.25" spans="1:9">
      <c r="A72" s="16">
        <v>69</v>
      </c>
      <c r="B72" s="117" t="s">
        <v>2168</v>
      </c>
      <c r="C72" s="117">
        <v>12</v>
      </c>
      <c r="D72" s="12">
        <f t="shared" si="4"/>
        <v>16.464</v>
      </c>
      <c r="E72" s="13">
        <f t="shared" si="5"/>
        <v>823.2</v>
      </c>
      <c r="F72" s="118" t="s">
        <v>2169</v>
      </c>
      <c r="G72" s="69"/>
      <c r="H72" s="16"/>
      <c r="I72" s="17"/>
    </row>
    <row r="73" ht="14.25" spans="1:9">
      <c r="A73" s="80">
        <v>70</v>
      </c>
      <c r="B73" s="10" t="s">
        <v>2170</v>
      </c>
      <c r="C73" s="10">
        <v>10</v>
      </c>
      <c r="D73" s="12">
        <f t="shared" si="4"/>
        <v>13.72</v>
      </c>
      <c r="E73" s="13">
        <f t="shared" si="5"/>
        <v>686</v>
      </c>
      <c r="F73" s="98" t="s">
        <v>2171</v>
      </c>
      <c r="G73" s="69"/>
      <c r="H73" s="16"/>
      <c r="I73" s="17"/>
    </row>
    <row r="74" ht="14.25" spans="1:9">
      <c r="A74" s="16">
        <v>71</v>
      </c>
      <c r="B74" s="10" t="s">
        <v>2172</v>
      </c>
      <c r="C74" s="10">
        <v>26</v>
      </c>
      <c r="D74" s="12">
        <f t="shared" si="4"/>
        <v>35.672</v>
      </c>
      <c r="E74" s="13">
        <f t="shared" si="5"/>
        <v>1783.6</v>
      </c>
      <c r="F74" s="98" t="s">
        <v>2173</v>
      </c>
      <c r="G74" s="69"/>
      <c r="H74" s="16"/>
      <c r="I74" s="17"/>
    </row>
    <row r="75" ht="14.25" spans="1:9">
      <c r="A75" s="80">
        <v>72</v>
      </c>
      <c r="B75" s="10" t="s">
        <v>2174</v>
      </c>
      <c r="C75" s="10">
        <v>30</v>
      </c>
      <c r="D75" s="12">
        <f t="shared" si="4"/>
        <v>41.16</v>
      </c>
      <c r="E75" s="13">
        <f t="shared" si="5"/>
        <v>2058</v>
      </c>
      <c r="F75" s="98" t="s">
        <v>2175</v>
      </c>
      <c r="G75" s="69"/>
      <c r="H75" s="16"/>
      <c r="I75" s="17"/>
    </row>
    <row r="76" ht="14.25" spans="1:9">
      <c r="A76" s="16">
        <v>73</v>
      </c>
      <c r="B76" s="10" t="s">
        <v>2176</v>
      </c>
      <c r="C76" s="10">
        <v>20</v>
      </c>
      <c r="D76" s="12">
        <f t="shared" si="4"/>
        <v>27.44</v>
      </c>
      <c r="E76" s="13">
        <f t="shared" si="5"/>
        <v>1372</v>
      </c>
      <c r="F76" s="98" t="s">
        <v>2177</v>
      </c>
      <c r="G76" s="69"/>
      <c r="H76" s="16"/>
      <c r="I76" s="17"/>
    </row>
    <row r="77" ht="14.25" spans="1:9">
      <c r="A77" s="80">
        <v>74</v>
      </c>
      <c r="B77" s="10" t="s">
        <v>2178</v>
      </c>
      <c r="C77" s="10">
        <v>20</v>
      </c>
      <c r="D77" s="12">
        <f t="shared" si="4"/>
        <v>27.44</v>
      </c>
      <c r="E77" s="13">
        <f t="shared" si="5"/>
        <v>1372</v>
      </c>
      <c r="F77" s="98" t="s">
        <v>2179</v>
      </c>
      <c r="G77" s="69"/>
      <c r="H77" s="16"/>
      <c r="I77" s="17"/>
    </row>
    <row r="78" ht="14.25" spans="1:9">
      <c r="A78" s="16">
        <v>75</v>
      </c>
      <c r="B78" s="10" t="s">
        <v>2180</v>
      </c>
      <c r="C78" s="10">
        <v>30</v>
      </c>
      <c r="D78" s="12">
        <f t="shared" si="4"/>
        <v>41.16</v>
      </c>
      <c r="E78" s="13">
        <f t="shared" si="5"/>
        <v>2058</v>
      </c>
      <c r="F78" s="98" t="s">
        <v>2181</v>
      </c>
      <c r="G78" s="69"/>
      <c r="H78" s="16"/>
      <c r="I78" s="17"/>
    </row>
    <row r="79" ht="14.25" spans="1:9">
      <c r="A79" s="80">
        <v>76</v>
      </c>
      <c r="B79" s="10" t="s">
        <v>1353</v>
      </c>
      <c r="C79" s="10">
        <v>10</v>
      </c>
      <c r="D79" s="12">
        <f t="shared" si="4"/>
        <v>13.72</v>
      </c>
      <c r="E79" s="13">
        <f t="shared" si="5"/>
        <v>686</v>
      </c>
      <c r="F79" s="98" t="s">
        <v>2182</v>
      </c>
      <c r="G79" s="69"/>
      <c r="H79" s="16"/>
      <c r="I79" s="17"/>
    </row>
    <row r="80" ht="14.25" spans="1:9">
      <c r="A80" s="16">
        <v>77</v>
      </c>
      <c r="B80" s="10" t="s">
        <v>2183</v>
      </c>
      <c r="C80" s="10">
        <v>30</v>
      </c>
      <c r="D80" s="12">
        <f t="shared" si="4"/>
        <v>41.16</v>
      </c>
      <c r="E80" s="13">
        <f t="shared" si="5"/>
        <v>2058</v>
      </c>
      <c r="F80" s="98" t="s">
        <v>2184</v>
      </c>
      <c r="G80" s="69"/>
      <c r="H80" s="16"/>
      <c r="I80" s="17"/>
    </row>
    <row r="81" ht="14.25" spans="1:9">
      <c r="A81" s="80">
        <v>78</v>
      </c>
      <c r="B81" s="10" t="s">
        <v>2185</v>
      </c>
      <c r="C81" s="10">
        <v>18</v>
      </c>
      <c r="D81" s="12">
        <f t="shared" si="4"/>
        <v>24.696</v>
      </c>
      <c r="E81" s="13">
        <f t="shared" si="5"/>
        <v>1234.8</v>
      </c>
      <c r="F81" s="98" t="s">
        <v>2186</v>
      </c>
      <c r="G81" s="69"/>
      <c r="H81" s="16"/>
      <c r="I81" s="17"/>
    </row>
    <row r="82" ht="14.25" spans="1:9">
      <c r="A82" s="16">
        <v>79</v>
      </c>
      <c r="B82" s="10" t="s">
        <v>2187</v>
      </c>
      <c r="C82" s="10">
        <v>30</v>
      </c>
      <c r="D82" s="12">
        <f t="shared" si="4"/>
        <v>41.16</v>
      </c>
      <c r="E82" s="13">
        <f t="shared" si="5"/>
        <v>2058</v>
      </c>
      <c r="F82" s="98" t="s">
        <v>2188</v>
      </c>
      <c r="G82" s="69"/>
      <c r="H82" s="16"/>
      <c r="I82" s="17"/>
    </row>
    <row r="83" ht="14.25" spans="1:9">
      <c r="A83" s="80"/>
      <c r="B83" s="80"/>
      <c r="C83" s="119">
        <f>SUM(C4:C82)</f>
        <v>1418.5</v>
      </c>
      <c r="D83" s="12">
        <f t="shared" si="4"/>
        <v>1946.182</v>
      </c>
      <c r="E83" s="13">
        <f t="shared" si="5"/>
        <v>97309.1</v>
      </c>
      <c r="F83" s="120"/>
      <c r="G83" s="120"/>
      <c r="H83" s="16"/>
      <c r="I83" s="17"/>
    </row>
    <row r="84" ht="18.75" spans="1:7">
      <c r="A84" s="21" t="s">
        <v>41</v>
      </c>
      <c r="B84" s="21"/>
      <c r="C84" s="21"/>
      <c r="D84" s="22"/>
      <c r="E84" s="22"/>
      <c r="F84" s="22"/>
      <c r="G84" s="22"/>
    </row>
    <row r="85" ht="18.75" spans="1:7">
      <c r="A85" s="23" t="s">
        <v>42</v>
      </c>
      <c r="B85" s="23"/>
      <c r="C85" s="23"/>
      <c r="D85" s="23"/>
      <c r="E85" s="23"/>
      <c r="F85" s="23"/>
      <c r="G85" s="23"/>
    </row>
    <row r="86" ht="18.75" spans="1:7">
      <c r="A86" s="24" t="s">
        <v>43</v>
      </c>
      <c r="B86" s="24"/>
      <c r="C86" s="24"/>
      <c r="D86" s="24"/>
      <c r="E86" s="24"/>
      <c r="F86" s="24"/>
      <c r="G86" s="24"/>
    </row>
  </sheetData>
  <mergeCells count="5">
    <mergeCell ref="A1:I1"/>
    <mergeCell ref="A2:I2"/>
    <mergeCell ref="A84:C84"/>
    <mergeCell ref="A85:G85"/>
    <mergeCell ref="A86:G8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P7" sqref="P7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18" customWidth="1"/>
    <col min="8" max="8" width="15.4416666666667" customWidth="1"/>
    <col min="9" max="9" width="9.89166666666667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2189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05" t="s">
        <v>755</v>
      </c>
      <c r="C4" s="88">
        <v>24</v>
      </c>
      <c r="D4" s="106">
        <f>C4*1.372</f>
        <v>32.928</v>
      </c>
      <c r="E4" s="13">
        <f>D4*50</f>
        <v>1646.4</v>
      </c>
      <c r="F4" s="107" t="s">
        <v>2190</v>
      </c>
      <c r="G4" s="108" t="s">
        <v>2191</v>
      </c>
      <c r="H4" s="16">
        <v>15904856227</v>
      </c>
      <c r="I4" s="17"/>
    </row>
    <row r="5" ht="14.25" spans="1:9">
      <c r="A5" s="80">
        <v>2</v>
      </c>
      <c r="B5" s="105" t="s">
        <v>2192</v>
      </c>
      <c r="C5" s="88">
        <v>20</v>
      </c>
      <c r="D5" s="106">
        <f t="shared" ref="D5:D36" si="0">C5*1.372</f>
        <v>27.44</v>
      </c>
      <c r="E5" s="13">
        <f>D5*50</f>
        <v>1372</v>
      </c>
      <c r="F5" s="105" t="s">
        <v>2193</v>
      </c>
      <c r="G5" s="108"/>
      <c r="H5" s="17"/>
      <c r="I5" s="17"/>
    </row>
    <row r="6" ht="14.25" spans="1:9">
      <c r="A6" s="16">
        <v>3</v>
      </c>
      <c r="B6" s="105" t="s">
        <v>2194</v>
      </c>
      <c r="C6" s="88">
        <v>77</v>
      </c>
      <c r="D6" s="106">
        <f t="shared" si="0"/>
        <v>105.644</v>
      </c>
      <c r="E6" s="13">
        <f t="shared" ref="E6:E37" si="1">D6*50</f>
        <v>5282.2</v>
      </c>
      <c r="F6" s="105" t="s">
        <v>2195</v>
      </c>
      <c r="G6" s="108"/>
      <c r="H6" s="17"/>
      <c r="I6" s="17"/>
    </row>
    <row r="7" ht="14.25" spans="1:9">
      <c r="A7" s="80">
        <v>4</v>
      </c>
      <c r="B7" s="105" t="s">
        <v>2196</v>
      </c>
      <c r="C7" s="88">
        <v>30</v>
      </c>
      <c r="D7" s="106">
        <f t="shared" si="0"/>
        <v>41.16</v>
      </c>
      <c r="E7" s="13">
        <f t="shared" si="1"/>
        <v>2058</v>
      </c>
      <c r="F7" s="105" t="s">
        <v>2197</v>
      </c>
      <c r="G7" s="108"/>
      <c r="H7" s="17"/>
      <c r="I7" s="17"/>
    </row>
    <row r="8" ht="14.25" spans="1:9">
      <c r="A8" s="16">
        <v>5</v>
      </c>
      <c r="B8" s="105" t="s">
        <v>2198</v>
      </c>
      <c r="C8" s="10">
        <v>30</v>
      </c>
      <c r="D8" s="106">
        <f t="shared" si="0"/>
        <v>41.16</v>
      </c>
      <c r="E8" s="13">
        <f t="shared" si="1"/>
        <v>2058</v>
      </c>
      <c r="F8" s="105" t="str">
        <f>"152326198108067612"</f>
        <v>152326198108067612</v>
      </c>
      <c r="G8" s="108"/>
      <c r="H8" s="17"/>
      <c r="I8" s="17"/>
    </row>
    <row r="9" ht="14.25" spans="1:9">
      <c r="A9" s="80">
        <v>6</v>
      </c>
      <c r="B9" s="105" t="s">
        <v>2199</v>
      </c>
      <c r="C9" s="10">
        <v>20</v>
      </c>
      <c r="D9" s="106">
        <f t="shared" si="0"/>
        <v>27.44</v>
      </c>
      <c r="E9" s="13">
        <f t="shared" si="1"/>
        <v>1372</v>
      </c>
      <c r="F9" s="105" t="str">
        <f>"152326195507137637"</f>
        <v>152326195507137637</v>
      </c>
      <c r="G9" s="108"/>
      <c r="H9" s="17"/>
      <c r="I9" s="17"/>
    </row>
    <row r="10" ht="14.25" spans="1:9">
      <c r="A10" s="16">
        <v>7</v>
      </c>
      <c r="B10" s="105" t="s">
        <v>788</v>
      </c>
      <c r="C10" s="10">
        <v>20</v>
      </c>
      <c r="D10" s="106">
        <f t="shared" si="0"/>
        <v>27.44</v>
      </c>
      <c r="E10" s="13">
        <f t="shared" si="1"/>
        <v>1372</v>
      </c>
      <c r="F10" s="105" t="str">
        <f>"152326196512267617"</f>
        <v>152326196512267617</v>
      </c>
      <c r="G10" s="108"/>
      <c r="H10" s="17"/>
      <c r="I10" s="17"/>
    </row>
    <row r="11" ht="14.25" spans="1:9">
      <c r="A11" s="80">
        <v>8</v>
      </c>
      <c r="B11" s="105" t="s">
        <v>2200</v>
      </c>
      <c r="C11" s="10">
        <v>30</v>
      </c>
      <c r="D11" s="106">
        <f t="shared" si="0"/>
        <v>41.16</v>
      </c>
      <c r="E11" s="13">
        <f t="shared" si="1"/>
        <v>2058</v>
      </c>
      <c r="F11" s="105" t="str">
        <f>"152326195802017611"</f>
        <v>152326195802017611</v>
      </c>
      <c r="G11" s="108"/>
      <c r="H11" s="17"/>
      <c r="I11" s="17"/>
    </row>
    <row r="12" ht="14.25" spans="1:9">
      <c r="A12" s="16">
        <v>9</v>
      </c>
      <c r="B12" s="105" t="s">
        <v>2201</v>
      </c>
      <c r="C12" s="10">
        <v>45</v>
      </c>
      <c r="D12" s="106">
        <f t="shared" si="0"/>
        <v>61.74</v>
      </c>
      <c r="E12" s="13">
        <f t="shared" si="1"/>
        <v>3087</v>
      </c>
      <c r="F12" s="105" t="str">
        <f>"152326198112197612"</f>
        <v>152326198112197612</v>
      </c>
      <c r="G12" s="108"/>
      <c r="H12" s="17"/>
      <c r="I12" s="17"/>
    </row>
    <row r="13" ht="14.25" spans="1:9">
      <c r="A13" s="80">
        <v>10</v>
      </c>
      <c r="B13" s="105" t="s">
        <v>2202</v>
      </c>
      <c r="C13" s="10">
        <v>30</v>
      </c>
      <c r="D13" s="106">
        <f t="shared" si="0"/>
        <v>41.16</v>
      </c>
      <c r="E13" s="13">
        <f t="shared" si="1"/>
        <v>2058</v>
      </c>
      <c r="F13" s="105" t="s">
        <v>2203</v>
      </c>
      <c r="G13" s="108"/>
      <c r="H13" s="17"/>
      <c r="I13" s="17"/>
    </row>
    <row r="14" ht="14.25" spans="1:9">
      <c r="A14" s="16">
        <v>11</v>
      </c>
      <c r="B14" s="105" t="s">
        <v>2204</v>
      </c>
      <c r="C14" s="10">
        <v>30</v>
      </c>
      <c r="D14" s="106">
        <f t="shared" si="0"/>
        <v>41.16</v>
      </c>
      <c r="E14" s="13">
        <f t="shared" si="1"/>
        <v>2058</v>
      </c>
      <c r="F14" s="105" t="str">
        <f>"152326197904157614"</f>
        <v>152326197904157614</v>
      </c>
      <c r="G14" s="108"/>
      <c r="H14" s="17"/>
      <c r="I14" s="17"/>
    </row>
    <row r="15" ht="14.25" spans="1:9">
      <c r="A15" s="80">
        <v>12</v>
      </c>
      <c r="B15" s="105" t="s">
        <v>2205</v>
      </c>
      <c r="C15" s="10">
        <v>60</v>
      </c>
      <c r="D15" s="106">
        <f t="shared" si="0"/>
        <v>82.32</v>
      </c>
      <c r="E15" s="13">
        <f t="shared" si="1"/>
        <v>4116</v>
      </c>
      <c r="F15" s="105" t="s">
        <v>2206</v>
      </c>
      <c r="G15" s="108"/>
      <c r="H15" s="17"/>
      <c r="I15" s="17"/>
    </row>
    <row r="16" ht="14.25" spans="1:9">
      <c r="A16" s="16">
        <v>13</v>
      </c>
      <c r="B16" s="109" t="s">
        <v>2207</v>
      </c>
      <c r="C16" s="10">
        <v>70</v>
      </c>
      <c r="D16" s="106">
        <f t="shared" si="0"/>
        <v>96.04</v>
      </c>
      <c r="E16" s="13">
        <f t="shared" si="1"/>
        <v>4802</v>
      </c>
      <c r="F16" s="110" t="s">
        <v>2208</v>
      </c>
      <c r="G16" s="108"/>
      <c r="H16" s="17"/>
      <c r="I16" s="17"/>
    </row>
    <row r="17" ht="14.25" spans="1:9">
      <c r="A17" s="80">
        <v>14</v>
      </c>
      <c r="B17" s="105" t="s">
        <v>2209</v>
      </c>
      <c r="C17" s="10">
        <v>30</v>
      </c>
      <c r="D17" s="106">
        <f t="shared" si="0"/>
        <v>41.16</v>
      </c>
      <c r="E17" s="13">
        <f t="shared" si="1"/>
        <v>2058</v>
      </c>
      <c r="F17" s="105" t="str">
        <f>"152326198110047610"</f>
        <v>152326198110047610</v>
      </c>
      <c r="G17" s="108"/>
      <c r="H17" s="17"/>
      <c r="I17" s="17"/>
    </row>
    <row r="18" ht="14.25" spans="1:9">
      <c r="A18" s="16">
        <v>15</v>
      </c>
      <c r="B18" s="105" t="s">
        <v>2210</v>
      </c>
      <c r="C18" s="10">
        <v>30</v>
      </c>
      <c r="D18" s="106">
        <f t="shared" si="0"/>
        <v>41.16</v>
      </c>
      <c r="E18" s="13">
        <f t="shared" si="1"/>
        <v>2058</v>
      </c>
      <c r="F18" s="105" t="str">
        <f>"152326198104067615"</f>
        <v>152326198104067615</v>
      </c>
      <c r="G18" s="108"/>
      <c r="H18" s="17"/>
      <c r="I18" s="17"/>
    </row>
    <row r="19" ht="14.25" spans="1:9">
      <c r="A19" s="80">
        <v>16</v>
      </c>
      <c r="B19" s="105" t="s">
        <v>2211</v>
      </c>
      <c r="C19" s="10">
        <v>35</v>
      </c>
      <c r="D19" s="106">
        <f t="shared" si="0"/>
        <v>48.02</v>
      </c>
      <c r="E19" s="13">
        <f t="shared" si="1"/>
        <v>2401</v>
      </c>
      <c r="F19" s="105" t="str">
        <f>"152326198012187660"</f>
        <v>152326198012187660</v>
      </c>
      <c r="G19" s="108"/>
      <c r="H19" s="17"/>
      <c r="I19" s="17"/>
    </row>
    <row r="20" ht="14.25" spans="1:9">
      <c r="A20" s="16">
        <v>17</v>
      </c>
      <c r="B20" s="105" t="s">
        <v>2205</v>
      </c>
      <c r="C20" s="10">
        <v>29</v>
      </c>
      <c r="D20" s="106">
        <f t="shared" si="0"/>
        <v>39.788</v>
      </c>
      <c r="E20" s="13">
        <f t="shared" si="1"/>
        <v>1989.4</v>
      </c>
      <c r="F20" s="105" t="str">
        <f>"152326197911077612"</f>
        <v>152326197911077612</v>
      </c>
      <c r="G20" s="108"/>
      <c r="H20" s="17"/>
      <c r="I20" s="17"/>
    </row>
    <row r="21" ht="14.25" spans="1:9">
      <c r="A21" s="80">
        <v>18</v>
      </c>
      <c r="B21" s="105" t="s">
        <v>2212</v>
      </c>
      <c r="C21" s="10">
        <v>30</v>
      </c>
      <c r="D21" s="106">
        <f t="shared" si="0"/>
        <v>41.16</v>
      </c>
      <c r="E21" s="13">
        <f t="shared" si="1"/>
        <v>2058</v>
      </c>
      <c r="F21" s="105" t="str">
        <f>"152326199105207610"</f>
        <v>152326199105207610</v>
      </c>
      <c r="G21" s="108"/>
      <c r="H21" s="17"/>
      <c r="I21" s="17"/>
    </row>
    <row r="22" ht="14.25" spans="1:9">
      <c r="A22" s="16">
        <v>19</v>
      </c>
      <c r="B22" s="105" t="s">
        <v>2213</v>
      </c>
      <c r="C22" s="10">
        <v>45</v>
      </c>
      <c r="D22" s="106">
        <f t="shared" si="0"/>
        <v>61.74</v>
      </c>
      <c r="E22" s="13">
        <f t="shared" si="1"/>
        <v>3087</v>
      </c>
      <c r="F22" s="105" t="str">
        <f>"152326197502077611"</f>
        <v>152326197502077611</v>
      </c>
      <c r="G22" s="108"/>
      <c r="H22" s="17"/>
      <c r="I22" s="17"/>
    </row>
    <row r="23" ht="14.25" spans="1:9">
      <c r="A23" s="80">
        <v>20</v>
      </c>
      <c r="B23" s="105" t="s">
        <v>2214</v>
      </c>
      <c r="C23" s="10">
        <v>60</v>
      </c>
      <c r="D23" s="106">
        <f t="shared" si="0"/>
        <v>82.32</v>
      </c>
      <c r="E23" s="13">
        <f t="shared" si="1"/>
        <v>4116</v>
      </c>
      <c r="F23" s="105" t="str">
        <f>"152326197709087630"</f>
        <v>152326197709087630</v>
      </c>
      <c r="G23" s="108"/>
      <c r="H23" s="17"/>
      <c r="I23" s="17"/>
    </row>
    <row r="24" ht="14.25" spans="1:9">
      <c r="A24" s="16">
        <v>21</v>
      </c>
      <c r="B24" s="105" t="s">
        <v>2215</v>
      </c>
      <c r="C24" s="10">
        <v>25</v>
      </c>
      <c r="D24" s="106">
        <f t="shared" si="0"/>
        <v>34.3</v>
      </c>
      <c r="E24" s="13">
        <f t="shared" si="1"/>
        <v>1715</v>
      </c>
      <c r="F24" s="105" t="str">
        <f>"152326196108197610"</f>
        <v>152326196108197610</v>
      </c>
      <c r="G24" s="108"/>
      <c r="H24" s="17"/>
      <c r="I24" s="17"/>
    </row>
    <row r="25" ht="14.25" spans="1:9">
      <c r="A25" s="80">
        <v>22</v>
      </c>
      <c r="B25" s="105" t="s">
        <v>2216</v>
      </c>
      <c r="C25" s="10">
        <v>20</v>
      </c>
      <c r="D25" s="106">
        <f t="shared" si="0"/>
        <v>27.44</v>
      </c>
      <c r="E25" s="13">
        <f t="shared" si="1"/>
        <v>1372</v>
      </c>
      <c r="F25" s="105" t="s">
        <v>2217</v>
      </c>
      <c r="G25" s="108"/>
      <c r="H25" s="17"/>
      <c r="I25" s="17"/>
    </row>
    <row r="26" ht="14.25" spans="1:9">
      <c r="A26" s="16">
        <v>23</v>
      </c>
      <c r="B26" s="105" t="s">
        <v>2218</v>
      </c>
      <c r="C26" s="10">
        <v>20</v>
      </c>
      <c r="D26" s="106">
        <f t="shared" si="0"/>
        <v>27.44</v>
      </c>
      <c r="E26" s="13">
        <f t="shared" si="1"/>
        <v>1372</v>
      </c>
      <c r="F26" s="105" t="str">
        <f>"152326197305207616"</f>
        <v>152326197305207616</v>
      </c>
      <c r="G26" s="108"/>
      <c r="H26" s="17"/>
      <c r="I26" s="17"/>
    </row>
    <row r="27" ht="14.25" spans="1:9">
      <c r="A27" s="80">
        <v>24</v>
      </c>
      <c r="B27" s="105" t="s">
        <v>2219</v>
      </c>
      <c r="C27" s="10">
        <v>50</v>
      </c>
      <c r="D27" s="106">
        <f t="shared" si="0"/>
        <v>68.6</v>
      </c>
      <c r="E27" s="13">
        <f t="shared" si="1"/>
        <v>3430</v>
      </c>
      <c r="F27" s="105" t="str">
        <f>"152326196606087625"</f>
        <v>152326196606087625</v>
      </c>
      <c r="G27" s="108"/>
      <c r="H27" s="17"/>
      <c r="I27" s="17"/>
    </row>
    <row r="28" ht="14.25" spans="1:9">
      <c r="A28" s="16">
        <v>25</v>
      </c>
      <c r="B28" s="105" t="s">
        <v>2220</v>
      </c>
      <c r="C28" s="10">
        <v>60</v>
      </c>
      <c r="D28" s="106">
        <f t="shared" si="0"/>
        <v>82.32</v>
      </c>
      <c r="E28" s="13">
        <f t="shared" si="1"/>
        <v>4116</v>
      </c>
      <c r="F28" s="105" t="str">
        <f>"152326196703117638"</f>
        <v>152326196703117638</v>
      </c>
      <c r="G28" s="108"/>
      <c r="H28" s="17"/>
      <c r="I28" s="17"/>
    </row>
    <row r="29" ht="14.25" spans="1:9">
      <c r="A29" s="80">
        <v>26</v>
      </c>
      <c r="B29" s="105" t="s">
        <v>2221</v>
      </c>
      <c r="C29" s="10">
        <v>40</v>
      </c>
      <c r="D29" s="106">
        <f t="shared" si="0"/>
        <v>54.88</v>
      </c>
      <c r="E29" s="13">
        <f t="shared" si="1"/>
        <v>2744</v>
      </c>
      <c r="F29" s="105" t="str">
        <f>"152326197002127619"</f>
        <v>152326197002127619</v>
      </c>
      <c r="G29" s="16"/>
      <c r="H29" s="17"/>
      <c r="I29" s="17"/>
    </row>
    <row r="30" ht="14.25" spans="1:9">
      <c r="A30" s="16">
        <v>27</v>
      </c>
      <c r="B30" s="105" t="s">
        <v>2222</v>
      </c>
      <c r="C30" s="10">
        <v>83</v>
      </c>
      <c r="D30" s="106">
        <f t="shared" si="0"/>
        <v>113.876</v>
      </c>
      <c r="E30" s="13">
        <f t="shared" si="1"/>
        <v>5693.8</v>
      </c>
      <c r="F30" s="105" t="s">
        <v>2223</v>
      </c>
      <c r="G30" s="108"/>
      <c r="H30" s="17"/>
      <c r="I30" s="17"/>
    </row>
    <row r="31" ht="14.25" spans="1:9">
      <c r="A31" s="80">
        <v>28</v>
      </c>
      <c r="B31" s="105" t="s">
        <v>2224</v>
      </c>
      <c r="C31" s="10">
        <v>48</v>
      </c>
      <c r="D31" s="106">
        <f t="shared" si="0"/>
        <v>65.856</v>
      </c>
      <c r="E31" s="13">
        <f t="shared" si="1"/>
        <v>3292.8</v>
      </c>
      <c r="F31" s="105" t="str">
        <f>"152326196009217620"</f>
        <v>152326196009217620</v>
      </c>
      <c r="G31" s="108"/>
      <c r="H31" s="17"/>
      <c r="I31" s="17"/>
    </row>
    <row r="32" ht="14.25" spans="1:9">
      <c r="A32" s="16">
        <v>29</v>
      </c>
      <c r="B32" s="105" t="s">
        <v>2225</v>
      </c>
      <c r="C32" s="10">
        <v>57</v>
      </c>
      <c r="D32" s="106">
        <f t="shared" si="0"/>
        <v>78.204</v>
      </c>
      <c r="E32" s="13">
        <f t="shared" si="1"/>
        <v>3910.2</v>
      </c>
      <c r="F32" s="111" t="s">
        <v>2226</v>
      </c>
      <c r="G32" s="108"/>
      <c r="H32" s="17"/>
      <c r="I32" s="17"/>
    </row>
    <row r="33" ht="14.25" spans="1:9">
      <c r="A33" s="80">
        <v>30</v>
      </c>
      <c r="B33" s="105" t="s">
        <v>2227</v>
      </c>
      <c r="C33" s="10">
        <v>20</v>
      </c>
      <c r="D33" s="106">
        <f t="shared" si="0"/>
        <v>27.44</v>
      </c>
      <c r="E33" s="13">
        <f t="shared" si="1"/>
        <v>1372</v>
      </c>
      <c r="F33" s="105" t="str">
        <f>"152326197602107611"</f>
        <v>152326197602107611</v>
      </c>
      <c r="G33" s="108"/>
      <c r="H33" s="17"/>
      <c r="I33" s="17"/>
    </row>
    <row r="34" ht="14.25" spans="1:9">
      <c r="A34" s="16">
        <v>31</v>
      </c>
      <c r="B34" s="105" t="s">
        <v>543</v>
      </c>
      <c r="C34" s="10">
        <v>87</v>
      </c>
      <c r="D34" s="106">
        <f t="shared" si="0"/>
        <v>119.364</v>
      </c>
      <c r="E34" s="13">
        <f t="shared" si="1"/>
        <v>5968.2</v>
      </c>
      <c r="F34" s="105" t="str">
        <f>"152326195412167614"</f>
        <v>152326195412167614</v>
      </c>
      <c r="G34" s="108"/>
      <c r="H34" s="17"/>
      <c r="I34" s="17"/>
    </row>
    <row r="35" ht="14.25" spans="1:9">
      <c r="A35" s="80">
        <v>32</v>
      </c>
      <c r="B35" s="105" t="s">
        <v>2228</v>
      </c>
      <c r="C35" s="10">
        <v>50</v>
      </c>
      <c r="D35" s="106">
        <f t="shared" si="0"/>
        <v>68.6</v>
      </c>
      <c r="E35" s="13">
        <f t="shared" si="1"/>
        <v>3430</v>
      </c>
      <c r="F35" s="105" t="str">
        <f>"152326196706087614"</f>
        <v>152326196706087614</v>
      </c>
      <c r="G35" s="108"/>
      <c r="H35" s="17"/>
      <c r="I35" s="17"/>
    </row>
    <row r="36" ht="14.25" spans="1:9">
      <c r="A36" s="16">
        <v>33</v>
      </c>
      <c r="B36" s="105" t="s">
        <v>2229</v>
      </c>
      <c r="C36" s="10">
        <v>36</v>
      </c>
      <c r="D36" s="106">
        <f t="shared" si="0"/>
        <v>49.392</v>
      </c>
      <c r="E36" s="13">
        <f t="shared" si="1"/>
        <v>2469.6</v>
      </c>
      <c r="F36" s="105" t="str">
        <f>"152326198003217610"</f>
        <v>152326198003217610</v>
      </c>
      <c r="G36" s="108"/>
      <c r="H36" s="17"/>
      <c r="I36" s="17"/>
    </row>
    <row r="37" ht="14.25" spans="1:9">
      <c r="A37" s="80">
        <v>34</v>
      </c>
      <c r="B37" s="105" t="s">
        <v>2230</v>
      </c>
      <c r="C37" s="10">
        <v>25</v>
      </c>
      <c r="D37" s="106">
        <f t="shared" ref="D37:D68" si="2">C37*1.372</f>
        <v>34.3</v>
      </c>
      <c r="E37" s="13">
        <f t="shared" si="1"/>
        <v>1715</v>
      </c>
      <c r="F37" s="105" t="s">
        <v>2231</v>
      </c>
      <c r="G37" s="108"/>
      <c r="H37" s="17"/>
      <c r="I37" s="17"/>
    </row>
    <row r="38" ht="14.25" spans="1:9">
      <c r="A38" s="16">
        <v>35</v>
      </c>
      <c r="B38" s="105" t="s">
        <v>2232</v>
      </c>
      <c r="C38" s="10">
        <v>41</v>
      </c>
      <c r="D38" s="106">
        <f t="shared" si="2"/>
        <v>56.252</v>
      </c>
      <c r="E38" s="13">
        <f t="shared" ref="E38:E69" si="3">D38*50</f>
        <v>2812.6</v>
      </c>
      <c r="F38" s="105" t="str">
        <f>"152326196310297615"</f>
        <v>152326196310297615</v>
      </c>
      <c r="G38" s="108"/>
      <c r="H38" s="17"/>
      <c r="I38" s="17"/>
    </row>
    <row r="39" ht="14.25" spans="1:9">
      <c r="A39" s="80">
        <v>36</v>
      </c>
      <c r="B39" s="105" t="s">
        <v>2233</v>
      </c>
      <c r="C39" s="10">
        <v>35</v>
      </c>
      <c r="D39" s="106">
        <f t="shared" si="2"/>
        <v>48.02</v>
      </c>
      <c r="E39" s="13">
        <f t="shared" si="3"/>
        <v>2401</v>
      </c>
      <c r="F39" s="105" t="str">
        <f>"152326198205017617"</f>
        <v>152326198205017617</v>
      </c>
      <c r="G39" s="108"/>
      <c r="H39" s="101"/>
      <c r="I39" s="17"/>
    </row>
    <row r="40" ht="14.25" spans="1:9">
      <c r="A40" s="16">
        <v>37</v>
      </c>
      <c r="B40" s="105" t="s">
        <v>2234</v>
      </c>
      <c r="C40" s="10">
        <v>100</v>
      </c>
      <c r="D40" s="106">
        <f t="shared" si="2"/>
        <v>137.2</v>
      </c>
      <c r="E40" s="13">
        <f t="shared" si="3"/>
        <v>6860</v>
      </c>
      <c r="F40" s="105" t="str">
        <f>"152326198304047643"</f>
        <v>152326198304047643</v>
      </c>
      <c r="G40" s="108"/>
      <c r="H40" s="101"/>
      <c r="I40" s="17"/>
    </row>
    <row r="41" ht="14.25" spans="1:9">
      <c r="A41" s="80">
        <v>38</v>
      </c>
      <c r="B41" s="105" t="s">
        <v>2235</v>
      </c>
      <c r="C41" s="10">
        <v>20</v>
      </c>
      <c r="D41" s="106">
        <f t="shared" si="2"/>
        <v>27.44</v>
      </c>
      <c r="E41" s="13">
        <f t="shared" si="3"/>
        <v>1372</v>
      </c>
      <c r="F41" s="105" t="s">
        <v>2236</v>
      </c>
      <c r="G41" s="108"/>
      <c r="H41" s="101"/>
      <c r="I41" s="17"/>
    </row>
    <row r="42" ht="14.25" spans="1:9">
      <c r="A42" s="16">
        <v>39</v>
      </c>
      <c r="B42" s="105" t="s">
        <v>2237</v>
      </c>
      <c r="C42" s="10">
        <v>40</v>
      </c>
      <c r="D42" s="106">
        <f t="shared" si="2"/>
        <v>54.88</v>
      </c>
      <c r="E42" s="13">
        <f t="shared" si="3"/>
        <v>2744</v>
      </c>
      <c r="F42" s="105" t="s">
        <v>2238</v>
      </c>
      <c r="G42" s="108"/>
      <c r="H42" s="101"/>
      <c r="I42" s="17"/>
    </row>
    <row r="43" ht="14.25" spans="1:9">
      <c r="A43" s="80">
        <v>40</v>
      </c>
      <c r="B43" s="105" t="s">
        <v>2239</v>
      </c>
      <c r="C43" s="10">
        <v>25</v>
      </c>
      <c r="D43" s="106">
        <f t="shared" si="2"/>
        <v>34.3</v>
      </c>
      <c r="E43" s="13">
        <f t="shared" si="3"/>
        <v>1715</v>
      </c>
      <c r="F43" s="105" t="str">
        <f>"152326197006127616"</f>
        <v>152326197006127616</v>
      </c>
      <c r="G43" s="108"/>
      <c r="H43" s="101"/>
      <c r="I43" s="17"/>
    </row>
    <row r="44" ht="14.25" spans="1:9">
      <c r="A44" s="16">
        <v>41</v>
      </c>
      <c r="B44" s="109" t="s">
        <v>2240</v>
      </c>
      <c r="C44" s="10">
        <v>30</v>
      </c>
      <c r="D44" s="106">
        <f t="shared" si="2"/>
        <v>41.16</v>
      </c>
      <c r="E44" s="13">
        <f t="shared" si="3"/>
        <v>2058</v>
      </c>
      <c r="F44" s="110" t="s">
        <v>2241</v>
      </c>
      <c r="G44" s="108"/>
      <c r="H44" s="101"/>
      <c r="I44" s="17"/>
    </row>
    <row r="45" ht="14.25" spans="1:9">
      <c r="A45" s="80">
        <v>42</v>
      </c>
      <c r="B45" s="105" t="s">
        <v>2242</v>
      </c>
      <c r="C45" s="10">
        <v>30</v>
      </c>
      <c r="D45" s="106">
        <f t="shared" si="2"/>
        <v>41.16</v>
      </c>
      <c r="E45" s="13">
        <f t="shared" si="3"/>
        <v>2058</v>
      </c>
      <c r="F45" s="105" t="str">
        <f>"152326198005017612"</f>
        <v>152326198005017612</v>
      </c>
      <c r="G45" s="108"/>
      <c r="H45" s="101"/>
      <c r="I45" s="17"/>
    </row>
    <row r="46" ht="14.25" spans="1:9">
      <c r="A46" s="16">
        <v>43</v>
      </c>
      <c r="B46" s="105" t="s">
        <v>2242</v>
      </c>
      <c r="C46" s="10">
        <v>40</v>
      </c>
      <c r="D46" s="106">
        <f t="shared" si="2"/>
        <v>54.88</v>
      </c>
      <c r="E46" s="13">
        <f t="shared" si="3"/>
        <v>2744</v>
      </c>
      <c r="F46" s="105" t="str">
        <f>"152326196808297612"</f>
        <v>152326196808297612</v>
      </c>
      <c r="G46" s="108"/>
      <c r="H46" s="101"/>
      <c r="I46" s="17"/>
    </row>
    <row r="47" ht="14.25" spans="1:9">
      <c r="A47" s="80">
        <v>44</v>
      </c>
      <c r="B47" s="105" t="s">
        <v>2243</v>
      </c>
      <c r="C47" s="10">
        <v>30</v>
      </c>
      <c r="D47" s="106">
        <f t="shared" si="2"/>
        <v>41.16</v>
      </c>
      <c r="E47" s="13">
        <f t="shared" si="3"/>
        <v>2058</v>
      </c>
      <c r="F47" s="105" t="str">
        <f>"152326194612117633"</f>
        <v>152326194612117633</v>
      </c>
      <c r="G47" s="108"/>
      <c r="H47" s="101"/>
      <c r="I47" s="17"/>
    </row>
    <row r="48" ht="14.25" spans="1:9">
      <c r="A48" s="16">
        <v>45</v>
      </c>
      <c r="B48" s="105" t="s">
        <v>2244</v>
      </c>
      <c r="C48" s="10">
        <v>25</v>
      </c>
      <c r="D48" s="106">
        <f t="shared" si="2"/>
        <v>34.3</v>
      </c>
      <c r="E48" s="13">
        <f t="shared" si="3"/>
        <v>1715</v>
      </c>
      <c r="F48" s="105" t="str">
        <f>"152226197204037616"</f>
        <v>152226197204037616</v>
      </c>
      <c r="G48" s="108"/>
      <c r="H48" s="101"/>
      <c r="I48" s="17"/>
    </row>
    <row r="49" ht="14.25" spans="1:9">
      <c r="A49" s="80">
        <v>46</v>
      </c>
      <c r="B49" s="105" t="s">
        <v>2245</v>
      </c>
      <c r="C49" s="10">
        <v>45</v>
      </c>
      <c r="D49" s="106">
        <f t="shared" si="2"/>
        <v>61.74</v>
      </c>
      <c r="E49" s="13">
        <f t="shared" si="3"/>
        <v>3087</v>
      </c>
      <c r="F49" s="105" t="str">
        <f>"152326196912107612"</f>
        <v>152326196912107612</v>
      </c>
      <c r="G49" s="108"/>
      <c r="H49" s="101"/>
      <c r="I49" s="17"/>
    </row>
    <row r="50" ht="14.25" spans="1:9">
      <c r="A50" s="16">
        <v>47</v>
      </c>
      <c r="B50" s="105" t="s">
        <v>2246</v>
      </c>
      <c r="C50" s="10">
        <v>70</v>
      </c>
      <c r="D50" s="106">
        <f t="shared" si="2"/>
        <v>96.04</v>
      </c>
      <c r="E50" s="13">
        <f t="shared" si="3"/>
        <v>4802</v>
      </c>
      <c r="F50" s="105" t="str">
        <f>"152326197512187611"</f>
        <v>152326197512187611</v>
      </c>
      <c r="G50" s="108"/>
      <c r="H50" s="101"/>
      <c r="I50" s="17"/>
    </row>
    <row r="51" ht="14.25" spans="1:9">
      <c r="A51" s="80">
        <v>48</v>
      </c>
      <c r="B51" s="105" t="s">
        <v>2247</v>
      </c>
      <c r="C51" s="10">
        <v>33</v>
      </c>
      <c r="D51" s="106">
        <f t="shared" si="2"/>
        <v>45.276</v>
      </c>
      <c r="E51" s="13">
        <f t="shared" si="3"/>
        <v>2263.8</v>
      </c>
      <c r="F51" s="105" t="str">
        <f>"152326197801167617"</f>
        <v>152326197801167617</v>
      </c>
      <c r="G51" s="108"/>
      <c r="H51" s="101"/>
      <c r="I51" s="17"/>
    </row>
    <row r="52" ht="14.25" spans="1:9">
      <c r="A52" s="16">
        <v>49</v>
      </c>
      <c r="B52" s="105" t="s">
        <v>2248</v>
      </c>
      <c r="C52" s="10">
        <v>25</v>
      </c>
      <c r="D52" s="106">
        <f t="shared" si="2"/>
        <v>34.3</v>
      </c>
      <c r="E52" s="13">
        <f t="shared" si="3"/>
        <v>1715</v>
      </c>
      <c r="F52" s="105" t="str">
        <f>"152326196809077611"</f>
        <v>152326196809077611</v>
      </c>
      <c r="G52" s="108"/>
      <c r="H52" s="17"/>
      <c r="I52" s="17"/>
    </row>
    <row r="53" ht="14.25" spans="1:9">
      <c r="A53" s="80">
        <v>50</v>
      </c>
      <c r="B53" s="105" t="s">
        <v>2249</v>
      </c>
      <c r="C53" s="10">
        <v>20</v>
      </c>
      <c r="D53" s="106">
        <f t="shared" si="2"/>
        <v>27.44</v>
      </c>
      <c r="E53" s="13">
        <f t="shared" si="3"/>
        <v>1372</v>
      </c>
      <c r="F53" s="105" t="str">
        <f>"152326198208217614"</f>
        <v>152326198208217614</v>
      </c>
      <c r="G53" s="108"/>
      <c r="H53" s="17"/>
      <c r="I53" s="17"/>
    </row>
    <row r="54" ht="14.25" spans="1:9">
      <c r="A54" s="16">
        <v>51</v>
      </c>
      <c r="B54" s="105" t="s">
        <v>2250</v>
      </c>
      <c r="C54" s="10">
        <v>40</v>
      </c>
      <c r="D54" s="106">
        <f t="shared" si="2"/>
        <v>54.88</v>
      </c>
      <c r="E54" s="13">
        <f t="shared" si="3"/>
        <v>2744</v>
      </c>
      <c r="F54" s="105" t="str">
        <f>"152326198411117619"</f>
        <v>152326198411117619</v>
      </c>
      <c r="G54" s="108"/>
      <c r="H54" s="101"/>
      <c r="I54" s="17"/>
    </row>
    <row r="55" ht="14.25" spans="1:9">
      <c r="A55" s="80">
        <v>52</v>
      </c>
      <c r="B55" s="105" t="s">
        <v>2251</v>
      </c>
      <c r="C55" s="10">
        <v>20</v>
      </c>
      <c r="D55" s="106">
        <f t="shared" si="2"/>
        <v>27.44</v>
      </c>
      <c r="E55" s="13">
        <f t="shared" si="3"/>
        <v>1372</v>
      </c>
      <c r="F55" s="105" t="str">
        <f>"152326199010057613"</f>
        <v>152326199010057613</v>
      </c>
      <c r="G55" s="108"/>
      <c r="H55" s="101"/>
      <c r="I55" s="17"/>
    </row>
    <row r="56" ht="14.25" spans="1:9">
      <c r="A56" s="16">
        <v>53</v>
      </c>
      <c r="B56" s="105" t="s">
        <v>2252</v>
      </c>
      <c r="C56" s="10">
        <v>17</v>
      </c>
      <c r="D56" s="106">
        <f t="shared" si="2"/>
        <v>23.324</v>
      </c>
      <c r="E56" s="13">
        <f t="shared" si="3"/>
        <v>1166.2</v>
      </c>
      <c r="F56" s="105" t="str">
        <f>"152324195103212810"</f>
        <v>152324195103212810</v>
      </c>
      <c r="G56" s="108"/>
      <c r="H56" s="101"/>
      <c r="I56" s="17"/>
    </row>
    <row r="57" ht="14.25" spans="1:9">
      <c r="A57" s="80">
        <v>54</v>
      </c>
      <c r="B57" s="105" t="s">
        <v>2253</v>
      </c>
      <c r="C57" s="10">
        <v>45</v>
      </c>
      <c r="D57" s="106">
        <f t="shared" si="2"/>
        <v>61.74</v>
      </c>
      <c r="E57" s="13">
        <f t="shared" si="3"/>
        <v>3087</v>
      </c>
      <c r="F57" s="105" t="str">
        <f>"152326197009187614"</f>
        <v>152326197009187614</v>
      </c>
      <c r="G57" s="108"/>
      <c r="H57" s="101"/>
      <c r="I57" s="17"/>
    </row>
    <row r="58" ht="14.25" spans="1:9">
      <c r="A58" s="16">
        <v>55</v>
      </c>
      <c r="B58" s="105" t="s">
        <v>2254</v>
      </c>
      <c r="C58" s="10">
        <v>18</v>
      </c>
      <c r="D58" s="106">
        <f t="shared" si="2"/>
        <v>24.696</v>
      </c>
      <c r="E58" s="13">
        <f t="shared" si="3"/>
        <v>1234.8</v>
      </c>
      <c r="F58" s="105" t="str">
        <f>"152326197104147645"</f>
        <v>152326197104147645</v>
      </c>
      <c r="G58" s="108"/>
      <c r="H58" s="17"/>
      <c r="I58" s="17"/>
    </row>
    <row r="59" ht="14.25" spans="1:9">
      <c r="A59" s="80">
        <v>56</v>
      </c>
      <c r="B59" s="105" t="s">
        <v>2255</v>
      </c>
      <c r="C59" s="10">
        <v>25</v>
      </c>
      <c r="D59" s="106">
        <f t="shared" si="2"/>
        <v>34.3</v>
      </c>
      <c r="E59" s="13">
        <f t="shared" si="3"/>
        <v>1715</v>
      </c>
      <c r="F59" s="105" t="str">
        <f>"152326195502027631"</f>
        <v>152326195502027631</v>
      </c>
      <c r="G59" s="108"/>
      <c r="H59" s="101"/>
      <c r="I59" s="17"/>
    </row>
    <row r="60" ht="18.75" spans="1:9">
      <c r="A60" s="70" t="s">
        <v>31</v>
      </c>
      <c r="B60" s="71"/>
      <c r="C60" s="72">
        <f>SUM(C4:C59)</f>
        <v>2140</v>
      </c>
      <c r="D60" s="106">
        <f t="shared" si="2"/>
        <v>2936.08</v>
      </c>
      <c r="E60" s="13">
        <f t="shared" si="3"/>
        <v>146804</v>
      </c>
      <c r="F60" s="69"/>
      <c r="G60" s="69"/>
      <c r="H60" s="17"/>
      <c r="I60" s="17"/>
    </row>
    <row r="61" ht="18.75" spans="1:7">
      <c r="A61" s="21" t="s">
        <v>41</v>
      </c>
      <c r="B61" s="21"/>
      <c r="C61" s="21"/>
      <c r="D61" s="22"/>
      <c r="E61" s="22"/>
      <c r="F61" s="22"/>
      <c r="G61" s="22"/>
    </row>
    <row r="62" ht="18.75" spans="1:7">
      <c r="A62" s="23" t="s">
        <v>42</v>
      </c>
      <c r="B62" s="23"/>
      <c r="C62" s="23"/>
      <c r="D62" s="23"/>
      <c r="E62" s="23"/>
      <c r="F62" s="23"/>
      <c r="G62" s="23"/>
    </row>
    <row r="63" ht="18.75" spans="1:7">
      <c r="A63" s="24" t="s">
        <v>43</v>
      </c>
      <c r="B63" s="24"/>
      <c r="C63" s="24"/>
      <c r="D63" s="24"/>
      <c r="E63" s="24"/>
      <c r="F63" s="24"/>
      <c r="G63" s="24"/>
    </row>
  </sheetData>
  <mergeCells count="5">
    <mergeCell ref="A1:I1"/>
    <mergeCell ref="A2:I2"/>
    <mergeCell ref="A61:C61"/>
    <mergeCell ref="A62:G62"/>
    <mergeCell ref="A63:G63"/>
  </mergeCells>
  <conditionalFormatting sqref="B8:B59">
    <cfRule type="cellIs" dxfId="0" priority="2" stopIfTrue="1" operator="equal">
      <formula>"人员减少"</formula>
    </cfRule>
  </conditionalFormatting>
  <conditionalFormatting sqref="F8:F59">
    <cfRule type="cellIs" dxfId="0" priority="1" stopIfTrue="1" operator="equal">
      <formula>"人员减少"</formula>
    </cfRule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opLeftCell="A50" workbookViewId="0">
      <selection activeCell="L46" sqref="L46"/>
    </sheetView>
  </sheetViews>
  <sheetFormatPr defaultColWidth="8.89166666666667" defaultRowHeight="13.5"/>
  <cols>
    <col min="1" max="1" width="8.33333333333333" customWidth="1"/>
    <col min="2" max="2" width="14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2256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92" t="s">
        <v>2257</v>
      </c>
      <c r="C4" s="93">
        <v>25</v>
      </c>
      <c r="D4" s="12">
        <f>C4*1.372</f>
        <v>34.3</v>
      </c>
      <c r="E4" s="13">
        <f>D4*50</f>
        <v>1715</v>
      </c>
      <c r="F4" s="94" t="s">
        <v>2258</v>
      </c>
      <c r="G4" s="95" t="s">
        <v>2259</v>
      </c>
      <c r="H4" s="96">
        <v>15247571510</v>
      </c>
      <c r="I4" s="17"/>
    </row>
    <row r="5" ht="14.25" spans="1:9">
      <c r="A5" s="80">
        <v>2</v>
      </c>
      <c r="B5" s="92" t="s">
        <v>2260</v>
      </c>
      <c r="C5" s="93">
        <v>40</v>
      </c>
      <c r="D5" s="12">
        <f>C5*1.372</f>
        <v>54.88</v>
      </c>
      <c r="E5" s="13">
        <f>D5*50</f>
        <v>2744</v>
      </c>
      <c r="F5" s="94" t="s">
        <v>2261</v>
      </c>
      <c r="G5" s="95"/>
      <c r="H5" s="96">
        <v>18747839573</v>
      </c>
      <c r="I5" s="17"/>
    </row>
    <row r="6" ht="14.25" spans="1:9">
      <c r="A6" s="16">
        <v>3</v>
      </c>
      <c r="B6" s="92" t="s">
        <v>2262</v>
      </c>
      <c r="C6" s="93">
        <v>15</v>
      </c>
      <c r="D6" s="12">
        <f t="shared" ref="D6:D37" si="0">C6*1.372</f>
        <v>20.58</v>
      </c>
      <c r="E6" s="13">
        <f t="shared" ref="E6:E37" si="1">D6*50</f>
        <v>1029</v>
      </c>
      <c r="F6" s="94" t="s">
        <v>2263</v>
      </c>
      <c r="G6" s="95"/>
      <c r="H6" s="96">
        <v>13298082831</v>
      </c>
      <c r="I6" s="17"/>
    </row>
    <row r="7" ht="14.25" spans="1:9">
      <c r="A7" s="80">
        <v>4</v>
      </c>
      <c r="B7" s="92" t="s">
        <v>1437</v>
      </c>
      <c r="C7" s="93">
        <v>10</v>
      </c>
      <c r="D7" s="12">
        <f t="shared" si="0"/>
        <v>13.72</v>
      </c>
      <c r="E7" s="13">
        <f t="shared" si="1"/>
        <v>686</v>
      </c>
      <c r="F7" s="94" t="s">
        <v>2264</v>
      </c>
      <c r="G7" s="95"/>
      <c r="H7" s="96">
        <v>14760687657</v>
      </c>
      <c r="I7" s="17"/>
    </row>
    <row r="8" ht="14.25" spans="1:9">
      <c r="A8" s="16">
        <v>5</v>
      </c>
      <c r="B8" s="92" t="s">
        <v>2265</v>
      </c>
      <c r="C8" s="93">
        <v>10</v>
      </c>
      <c r="D8" s="12">
        <f t="shared" si="0"/>
        <v>13.72</v>
      </c>
      <c r="E8" s="13">
        <f t="shared" si="1"/>
        <v>686</v>
      </c>
      <c r="F8" s="94" t="s">
        <v>2266</v>
      </c>
      <c r="G8" s="95"/>
      <c r="H8" s="96">
        <v>15047108349</v>
      </c>
      <c r="I8" s="17"/>
    </row>
    <row r="9" ht="14.25" spans="1:9">
      <c r="A9" s="80">
        <v>6</v>
      </c>
      <c r="B9" s="92" t="s">
        <v>2267</v>
      </c>
      <c r="C9" s="93">
        <v>35</v>
      </c>
      <c r="D9" s="12">
        <f t="shared" si="0"/>
        <v>48.02</v>
      </c>
      <c r="E9" s="13">
        <f t="shared" si="1"/>
        <v>2401</v>
      </c>
      <c r="F9" s="94" t="s">
        <v>2268</v>
      </c>
      <c r="G9" s="95"/>
      <c r="H9" s="96">
        <v>15114733443</v>
      </c>
      <c r="I9" s="17"/>
    </row>
    <row r="10" ht="14.25" spans="1:9">
      <c r="A10" s="16">
        <v>7</v>
      </c>
      <c r="B10" s="92" t="s">
        <v>2269</v>
      </c>
      <c r="C10" s="93">
        <v>40</v>
      </c>
      <c r="D10" s="12">
        <f t="shared" si="0"/>
        <v>54.88</v>
      </c>
      <c r="E10" s="13">
        <f t="shared" si="1"/>
        <v>2744</v>
      </c>
      <c r="F10" s="94" t="s">
        <v>2270</v>
      </c>
      <c r="G10" s="95"/>
      <c r="H10" s="96">
        <v>13948583550</v>
      </c>
      <c r="I10" s="17"/>
    </row>
    <row r="11" ht="14.25" spans="1:9">
      <c r="A11" s="80">
        <v>8</v>
      </c>
      <c r="B11" s="92" t="s">
        <v>2271</v>
      </c>
      <c r="C11" s="93">
        <v>10</v>
      </c>
      <c r="D11" s="12">
        <f t="shared" si="0"/>
        <v>13.72</v>
      </c>
      <c r="E11" s="13">
        <f t="shared" si="1"/>
        <v>686</v>
      </c>
      <c r="F11" s="94" t="s">
        <v>2272</v>
      </c>
      <c r="G11" s="95"/>
      <c r="H11" s="96">
        <v>13488580681</v>
      </c>
      <c r="I11" s="17"/>
    </row>
    <row r="12" ht="14.25" spans="1:9">
      <c r="A12" s="16">
        <v>9</v>
      </c>
      <c r="B12" s="92" t="s">
        <v>2273</v>
      </c>
      <c r="C12" s="93">
        <v>30</v>
      </c>
      <c r="D12" s="12">
        <f t="shared" si="0"/>
        <v>41.16</v>
      </c>
      <c r="E12" s="13">
        <f t="shared" si="1"/>
        <v>2058</v>
      </c>
      <c r="F12" s="94" t="s">
        <v>2274</v>
      </c>
      <c r="G12" s="95"/>
      <c r="H12" s="96">
        <v>18648558702</v>
      </c>
      <c r="I12" s="17"/>
    </row>
    <row r="13" ht="14.25" spans="1:9">
      <c r="A13" s="80">
        <v>10</v>
      </c>
      <c r="B13" s="92" t="s">
        <v>2275</v>
      </c>
      <c r="C13" s="93">
        <v>30</v>
      </c>
      <c r="D13" s="12">
        <f t="shared" si="0"/>
        <v>41.16</v>
      </c>
      <c r="E13" s="13">
        <f t="shared" si="1"/>
        <v>2058</v>
      </c>
      <c r="F13" s="94" t="s">
        <v>2276</v>
      </c>
      <c r="G13" s="95"/>
      <c r="H13" s="96">
        <v>15004934117</v>
      </c>
      <c r="I13" s="17"/>
    </row>
    <row r="14" ht="14.25" spans="1:9">
      <c r="A14" s="16">
        <v>11</v>
      </c>
      <c r="B14" s="92" t="s">
        <v>2277</v>
      </c>
      <c r="C14" s="93">
        <v>55</v>
      </c>
      <c r="D14" s="12">
        <f t="shared" si="0"/>
        <v>75.46</v>
      </c>
      <c r="E14" s="13">
        <f t="shared" si="1"/>
        <v>3773</v>
      </c>
      <c r="F14" s="94" t="s">
        <v>2278</v>
      </c>
      <c r="G14" s="95"/>
      <c r="H14" s="96">
        <v>13948952863</v>
      </c>
      <c r="I14" s="17"/>
    </row>
    <row r="15" ht="14.25" spans="1:9">
      <c r="A15" s="80">
        <v>12</v>
      </c>
      <c r="B15" s="92" t="s">
        <v>2279</v>
      </c>
      <c r="C15" s="93">
        <v>64</v>
      </c>
      <c r="D15" s="12">
        <f t="shared" si="0"/>
        <v>87.808</v>
      </c>
      <c r="E15" s="13">
        <f t="shared" si="1"/>
        <v>4390.4</v>
      </c>
      <c r="F15" s="94" t="s">
        <v>2280</v>
      </c>
      <c r="G15" s="95"/>
      <c r="H15" s="96">
        <v>15924545616</v>
      </c>
      <c r="I15" s="17"/>
    </row>
    <row r="16" ht="14.25" spans="1:9">
      <c r="A16" s="16">
        <v>13</v>
      </c>
      <c r="B16" s="92" t="s">
        <v>1975</v>
      </c>
      <c r="C16" s="93">
        <v>20</v>
      </c>
      <c r="D16" s="12">
        <f t="shared" si="0"/>
        <v>27.44</v>
      </c>
      <c r="E16" s="13">
        <f t="shared" si="1"/>
        <v>1372</v>
      </c>
      <c r="F16" s="94" t="s">
        <v>2281</v>
      </c>
      <c r="G16" s="95"/>
      <c r="H16" s="96">
        <v>13848851124</v>
      </c>
      <c r="I16" s="17"/>
    </row>
    <row r="17" ht="14.25" spans="1:9">
      <c r="A17" s="80">
        <v>14</v>
      </c>
      <c r="B17" s="92" t="s">
        <v>2282</v>
      </c>
      <c r="C17" s="93">
        <v>11</v>
      </c>
      <c r="D17" s="12">
        <f t="shared" si="0"/>
        <v>15.092</v>
      </c>
      <c r="E17" s="13">
        <f t="shared" si="1"/>
        <v>754.6</v>
      </c>
      <c r="F17" s="94" t="s">
        <v>2283</v>
      </c>
      <c r="G17" s="95"/>
      <c r="H17" s="96">
        <v>15924543841</v>
      </c>
      <c r="I17" s="17"/>
    </row>
    <row r="18" ht="14.25" spans="1:9">
      <c r="A18" s="16">
        <v>15</v>
      </c>
      <c r="B18" s="92" t="s">
        <v>2284</v>
      </c>
      <c r="C18" s="93">
        <v>30</v>
      </c>
      <c r="D18" s="12">
        <f t="shared" si="0"/>
        <v>41.16</v>
      </c>
      <c r="E18" s="13">
        <f t="shared" si="1"/>
        <v>2058</v>
      </c>
      <c r="F18" s="94" t="s">
        <v>2285</v>
      </c>
      <c r="G18" s="95"/>
      <c r="H18" s="96">
        <v>13722058231</v>
      </c>
      <c r="I18" s="17"/>
    </row>
    <row r="19" ht="14.25" spans="1:9">
      <c r="A19" s="80">
        <v>16</v>
      </c>
      <c r="B19" s="92" t="s">
        <v>1468</v>
      </c>
      <c r="C19" s="93">
        <v>50</v>
      </c>
      <c r="D19" s="12">
        <f t="shared" si="0"/>
        <v>68.6</v>
      </c>
      <c r="E19" s="13">
        <f t="shared" si="1"/>
        <v>3430</v>
      </c>
      <c r="F19" s="94" t="s">
        <v>2286</v>
      </c>
      <c r="G19" s="95"/>
      <c r="H19" s="96">
        <v>15947356024</v>
      </c>
      <c r="I19" s="17"/>
    </row>
    <row r="20" ht="14.25" spans="1:9">
      <c r="A20" s="16">
        <v>17</v>
      </c>
      <c r="B20" s="92" t="s">
        <v>2287</v>
      </c>
      <c r="C20" s="93">
        <v>20</v>
      </c>
      <c r="D20" s="12">
        <f t="shared" si="0"/>
        <v>27.44</v>
      </c>
      <c r="E20" s="13">
        <f t="shared" si="1"/>
        <v>1372</v>
      </c>
      <c r="F20" s="94" t="s">
        <v>2288</v>
      </c>
      <c r="G20" s="95"/>
      <c r="H20" s="96">
        <v>15934945531</v>
      </c>
      <c r="I20" s="17"/>
    </row>
    <row r="21" ht="14.25" spans="1:9">
      <c r="A21" s="80">
        <v>18</v>
      </c>
      <c r="B21" s="92" t="s">
        <v>2289</v>
      </c>
      <c r="C21" s="93">
        <v>12</v>
      </c>
      <c r="D21" s="12">
        <f t="shared" si="0"/>
        <v>16.464</v>
      </c>
      <c r="E21" s="13">
        <f t="shared" si="1"/>
        <v>823.2</v>
      </c>
      <c r="F21" s="94" t="s">
        <v>2290</v>
      </c>
      <c r="G21" s="95"/>
      <c r="H21" s="96">
        <v>18747830027</v>
      </c>
      <c r="I21" s="17"/>
    </row>
    <row r="22" ht="14.25" spans="1:9">
      <c r="A22" s="16">
        <v>19</v>
      </c>
      <c r="B22" s="92" t="s">
        <v>2291</v>
      </c>
      <c r="C22" s="93">
        <v>30</v>
      </c>
      <c r="D22" s="12">
        <f t="shared" si="0"/>
        <v>41.16</v>
      </c>
      <c r="E22" s="13">
        <f t="shared" si="1"/>
        <v>2058</v>
      </c>
      <c r="F22" s="94" t="s">
        <v>2292</v>
      </c>
      <c r="G22" s="95"/>
      <c r="H22" s="96">
        <v>15204817338</v>
      </c>
      <c r="I22" s="17"/>
    </row>
    <row r="23" ht="14.25" spans="1:9">
      <c r="A23" s="80">
        <v>20</v>
      </c>
      <c r="B23" s="92" t="s">
        <v>2293</v>
      </c>
      <c r="C23" s="93">
        <v>70</v>
      </c>
      <c r="D23" s="12">
        <f t="shared" si="0"/>
        <v>96.04</v>
      </c>
      <c r="E23" s="13">
        <f t="shared" si="1"/>
        <v>4802</v>
      </c>
      <c r="F23" s="94" t="s">
        <v>2294</v>
      </c>
      <c r="G23" s="95"/>
      <c r="H23" s="96">
        <v>15894896271</v>
      </c>
      <c r="I23" s="17"/>
    </row>
    <row r="24" ht="14.25" spans="1:9">
      <c r="A24" s="16">
        <v>21</v>
      </c>
      <c r="B24" s="92" t="s">
        <v>2295</v>
      </c>
      <c r="C24" s="93">
        <v>20</v>
      </c>
      <c r="D24" s="12">
        <f t="shared" si="0"/>
        <v>27.44</v>
      </c>
      <c r="E24" s="13">
        <f t="shared" si="1"/>
        <v>1372</v>
      </c>
      <c r="F24" s="94" t="s">
        <v>2296</v>
      </c>
      <c r="G24" s="95"/>
      <c r="H24" s="96">
        <v>13948580456</v>
      </c>
      <c r="I24" s="17"/>
    </row>
    <row r="25" ht="14.25" spans="1:9">
      <c r="A25" s="80">
        <v>22</v>
      </c>
      <c r="B25" s="92" t="s">
        <v>2297</v>
      </c>
      <c r="C25" s="93">
        <v>20</v>
      </c>
      <c r="D25" s="12">
        <f t="shared" si="0"/>
        <v>27.44</v>
      </c>
      <c r="E25" s="13">
        <f t="shared" si="1"/>
        <v>1372</v>
      </c>
      <c r="F25" s="94" t="s">
        <v>2298</v>
      </c>
      <c r="G25" s="95"/>
      <c r="H25" s="96">
        <v>15847548313</v>
      </c>
      <c r="I25" s="17"/>
    </row>
    <row r="26" ht="14.25" spans="1:9">
      <c r="A26" s="16">
        <v>23</v>
      </c>
      <c r="B26" s="92" t="s">
        <v>2299</v>
      </c>
      <c r="C26" s="93">
        <v>20</v>
      </c>
      <c r="D26" s="12">
        <f t="shared" si="0"/>
        <v>27.44</v>
      </c>
      <c r="E26" s="13">
        <f t="shared" si="1"/>
        <v>1372</v>
      </c>
      <c r="F26" s="94" t="s">
        <v>2300</v>
      </c>
      <c r="G26" s="95"/>
      <c r="H26" s="96">
        <v>17648123804</v>
      </c>
      <c r="I26" s="17"/>
    </row>
    <row r="27" ht="14.25" spans="1:9">
      <c r="A27" s="80">
        <v>24</v>
      </c>
      <c r="B27" s="92" t="s">
        <v>2301</v>
      </c>
      <c r="C27" s="93">
        <v>40</v>
      </c>
      <c r="D27" s="12">
        <f t="shared" si="0"/>
        <v>54.88</v>
      </c>
      <c r="E27" s="13">
        <f t="shared" si="1"/>
        <v>2744</v>
      </c>
      <c r="F27" s="94" t="s">
        <v>2302</v>
      </c>
      <c r="G27" s="95"/>
      <c r="H27" s="96">
        <v>15149964899</v>
      </c>
      <c r="I27" s="17"/>
    </row>
    <row r="28" ht="14.25" spans="1:9">
      <c r="A28" s="16">
        <v>25</v>
      </c>
      <c r="B28" s="92" t="s">
        <v>2303</v>
      </c>
      <c r="C28" s="93">
        <v>40</v>
      </c>
      <c r="D28" s="12">
        <f t="shared" si="0"/>
        <v>54.88</v>
      </c>
      <c r="E28" s="13">
        <f t="shared" si="1"/>
        <v>2744</v>
      </c>
      <c r="F28" s="94" t="s">
        <v>2304</v>
      </c>
      <c r="G28" s="95"/>
      <c r="H28" s="96" t="s">
        <v>2305</v>
      </c>
      <c r="I28" s="17"/>
    </row>
    <row r="29" ht="14.25" spans="1:9">
      <c r="A29" s="80">
        <v>26</v>
      </c>
      <c r="B29" s="10" t="s">
        <v>2306</v>
      </c>
      <c r="C29" s="97">
        <v>26</v>
      </c>
      <c r="D29" s="12">
        <f t="shared" si="0"/>
        <v>35.672</v>
      </c>
      <c r="E29" s="13">
        <f t="shared" si="1"/>
        <v>1783.6</v>
      </c>
      <c r="F29" s="98" t="s">
        <v>2307</v>
      </c>
      <c r="G29" s="95"/>
      <c r="H29" s="76">
        <v>15247506066</v>
      </c>
      <c r="I29" s="17"/>
    </row>
    <row r="30" ht="14.25" spans="1:9">
      <c r="A30" s="16">
        <v>27</v>
      </c>
      <c r="B30" s="10" t="s">
        <v>2308</v>
      </c>
      <c r="C30" s="97">
        <v>35</v>
      </c>
      <c r="D30" s="12">
        <f t="shared" si="0"/>
        <v>48.02</v>
      </c>
      <c r="E30" s="13">
        <f t="shared" si="1"/>
        <v>2401</v>
      </c>
      <c r="F30" s="98" t="s">
        <v>2309</v>
      </c>
      <c r="G30" s="95"/>
      <c r="H30" s="76">
        <v>15247583827</v>
      </c>
      <c r="I30" s="17"/>
    </row>
    <row r="31" ht="14.25" spans="1:9">
      <c r="A31" s="80">
        <v>28</v>
      </c>
      <c r="B31" s="10" t="s">
        <v>2310</v>
      </c>
      <c r="C31" s="97">
        <v>30</v>
      </c>
      <c r="D31" s="12">
        <f t="shared" si="0"/>
        <v>41.16</v>
      </c>
      <c r="E31" s="13">
        <f t="shared" si="1"/>
        <v>2058</v>
      </c>
      <c r="F31" s="98" t="s">
        <v>2311</v>
      </c>
      <c r="G31" s="95"/>
      <c r="H31" s="76">
        <v>15048553750</v>
      </c>
      <c r="I31" s="17"/>
    </row>
    <row r="32" ht="14.25" spans="1:9">
      <c r="A32" s="16">
        <v>29</v>
      </c>
      <c r="B32" s="10" t="s">
        <v>2312</v>
      </c>
      <c r="C32" s="97">
        <v>32</v>
      </c>
      <c r="D32" s="12">
        <f t="shared" si="0"/>
        <v>43.904</v>
      </c>
      <c r="E32" s="13">
        <f t="shared" si="1"/>
        <v>2195.2</v>
      </c>
      <c r="F32" s="98" t="s">
        <v>2313</v>
      </c>
      <c r="G32" s="95"/>
      <c r="H32" s="76">
        <v>15147016988</v>
      </c>
      <c r="I32" s="17"/>
    </row>
    <row r="33" ht="14.25" spans="1:9">
      <c r="A33" s="80">
        <v>30</v>
      </c>
      <c r="B33" s="10" t="s">
        <v>2314</v>
      </c>
      <c r="C33" s="97">
        <v>30</v>
      </c>
      <c r="D33" s="12">
        <f t="shared" si="0"/>
        <v>41.16</v>
      </c>
      <c r="E33" s="13">
        <f t="shared" si="1"/>
        <v>2058</v>
      </c>
      <c r="F33" s="98" t="s">
        <v>2315</v>
      </c>
      <c r="G33" s="95"/>
      <c r="H33" s="76">
        <v>15934949909</v>
      </c>
      <c r="I33" s="17"/>
    </row>
    <row r="34" ht="14.25" spans="1:9">
      <c r="A34" s="16">
        <v>31</v>
      </c>
      <c r="B34" s="10" t="s">
        <v>603</v>
      </c>
      <c r="C34" s="97">
        <v>25</v>
      </c>
      <c r="D34" s="12">
        <f t="shared" si="0"/>
        <v>34.3</v>
      </c>
      <c r="E34" s="13">
        <f t="shared" si="1"/>
        <v>1715</v>
      </c>
      <c r="F34" s="98" t="s">
        <v>2316</v>
      </c>
      <c r="G34" s="95"/>
      <c r="H34" s="76">
        <v>18747514682</v>
      </c>
      <c r="I34" s="17"/>
    </row>
    <row r="35" ht="14.25" spans="1:9">
      <c r="A35" s="80">
        <v>32</v>
      </c>
      <c r="B35" s="10" t="s">
        <v>2317</v>
      </c>
      <c r="C35" s="97">
        <v>10</v>
      </c>
      <c r="D35" s="12">
        <f t="shared" si="0"/>
        <v>13.72</v>
      </c>
      <c r="E35" s="13">
        <f t="shared" si="1"/>
        <v>686</v>
      </c>
      <c r="F35" s="98" t="s">
        <v>2318</v>
      </c>
      <c r="G35" s="95"/>
      <c r="H35" s="76">
        <v>15774753098</v>
      </c>
      <c r="I35" s="17"/>
    </row>
    <row r="36" ht="14.25" spans="1:9">
      <c r="A36" s="16">
        <v>33</v>
      </c>
      <c r="B36" s="10" t="s">
        <v>714</v>
      </c>
      <c r="C36" s="97">
        <v>35</v>
      </c>
      <c r="D36" s="12">
        <f t="shared" si="0"/>
        <v>48.02</v>
      </c>
      <c r="E36" s="13">
        <f t="shared" si="1"/>
        <v>2401</v>
      </c>
      <c r="F36" s="98" t="s">
        <v>2319</v>
      </c>
      <c r="G36" s="95"/>
      <c r="H36" s="76">
        <v>15148735418</v>
      </c>
      <c r="I36" s="17"/>
    </row>
    <row r="37" ht="14.25" spans="1:9">
      <c r="A37" s="80">
        <v>34</v>
      </c>
      <c r="B37" s="10" t="s">
        <v>2320</v>
      </c>
      <c r="C37" s="97">
        <v>63</v>
      </c>
      <c r="D37" s="12">
        <f t="shared" si="0"/>
        <v>86.436</v>
      </c>
      <c r="E37" s="13">
        <f t="shared" si="1"/>
        <v>4321.8</v>
      </c>
      <c r="F37" s="98" t="s">
        <v>2321</v>
      </c>
      <c r="G37" s="95"/>
      <c r="H37" s="76">
        <v>15934947115</v>
      </c>
      <c r="I37" s="17"/>
    </row>
    <row r="38" ht="14.25" spans="1:9">
      <c r="A38" s="16">
        <v>35</v>
      </c>
      <c r="B38" s="10" t="s">
        <v>2322</v>
      </c>
      <c r="C38" s="97">
        <v>40</v>
      </c>
      <c r="D38" s="12">
        <f t="shared" ref="D38:D83" si="2">C38*1.372</f>
        <v>54.88</v>
      </c>
      <c r="E38" s="13">
        <f t="shared" ref="E38:E82" si="3">D38*50</f>
        <v>2744</v>
      </c>
      <c r="F38" s="98" t="s">
        <v>2323</v>
      </c>
      <c r="G38" s="95"/>
      <c r="H38" s="76">
        <v>13948588041</v>
      </c>
      <c r="I38" s="17"/>
    </row>
    <row r="39" ht="14.25" spans="1:9">
      <c r="A39" s="80">
        <v>36</v>
      </c>
      <c r="B39" s="10" t="s">
        <v>2324</v>
      </c>
      <c r="C39" s="97">
        <v>20</v>
      </c>
      <c r="D39" s="12">
        <f t="shared" si="2"/>
        <v>27.44</v>
      </c>
      <c r="E39" s="13">
        <f t="shared" si="3"/>
        <v>1372</v>
      </c>
      <c r="F39" s="98" t="s">
        <v>2325</v>
      </c>
      <c r="G39" s="95"/>
      <c r="H39" s="76">
        <v>18747369641</v>
      </c>
      <c r="I39" s="17"/>
    </row>
    <row r="40" ht="14.25" spans="1:9">
      <c r="A40" s="16">
        <v>37</v>
      </c>
      <c r="B40" s="10" t="s">
        <v>2326</v>
      </c>
      <c r="C40" s="97">
        <v>65</v>
      </c>
      <c r="D40" s="12">
        <f t="shared" si="2"/>
        <v>89.18</v>
      </c>
      <c r="E40" s="13">
        <f t="shared" si="3"/>
        <v>4459</v>
      </c>
      <c r="F40" s="98" t="s">
        <v>2327</v>
      </c>
      <c r="G40" s="95"/>
      <c r="H40" s="76">
        <v>18747871838</v>
      </c>
      <c r="I40" s="17"/>
    </row>
    <row r="41" ht="14.25" spans="1:9">
      <c r="A41" s="80">
        <v>38</v>
      </c>
      <c r="B41" s="10" t="s">
        <v>543</v>
      </c>
      <c r="C41" s="97">
        <v>60</v>
      </c>
      <c r="D41" s="12">
        <f t="shared" si="2"/>
        <v>82.32</v>
      </c>
      <c r="E41" s="13">
        <f t="shared" si="3"/>
        <v>4116</v>
      </c>
      <c r="F41" s="98" t="s">
        <v>2328</v>
      </c>
      <c r="G41" s="95"/>
      <c r="H41" s="76">
        <v>15934941722</v>
      </c>
      <c r="I41" s="17"/>
    </row>
    <row r="42" ht="14.25" spans="1:9">
      <c r="A42" s="16">
        <v>39</v>
      </c>
      <c r="B42" s="10" t="s">
        <v>2329</v>
      </c>
      <c r="C42" s="97">
        <v>10</v>
      </c>
      <c r="D42" s="12">
        <f t="shared" si="2"/>
        <v>13.72</v>
      </c>
      <c r="E42" s="13">
        <f t="shared" si="3"/>
        <v>686</v>
      </c>
      <c r="F42" s="98" t="s">
        <v>2330</v>
      </c>
      <c r="G42" s="95"/>
      <c r="H42" s="76">
        <v>13337054838</v>
      </c>
      <c r="I42" s="17"/>
    </row>
    <row r="43" ht="14.25" spans="1:9">
      <c r="A43" s="80">
        <v>40</v>
      </c>
      <c r="B43" s="10" t="s">
        <v>2331</v>
      </c>
      <c r="C43" s="97">
        <v>20</v>
      </c>
      <c r="D43" s="12">
        <f t="shared" si="2"/>
        <v>27.44</v>
      </c>
      <c r="E43" s="13">
        <f t="shared" si="3"/>
        <v>1372</v>
      </c>
      <c r="F43" s="98" t="s">
        <v>2332</v>
      </c>
      <c r="G43" s="95"/>
      <c r="H43" s="76">
        <v>18747544027</v>
      </c>
      <c r="I43" s="17"/>
    </row>
    <row r="44" ht="14.25" spans="1:9">
      <c r="A44" s="16">
        <v>41</v>
      </c>
      <c r="B44" s="10" t="s">
        <v>2333</v>
      </c>
      <c r="C44" s="97">
        <v>20</v>
      </c>
      <c r="D44" s="12">
        <f t="shared" si="2"/>
        <v>27.44</v>
      </c>
      <c r="E44" s="13">
        <f t="shared" si="3"/>
        <v>1372</v>
      </c>
      <c r="F44" s="98" t="s">
        <v>2334</v>
      </c>
      <c r="G44" s="95"/>
      <c r="H44" s="76">
        <v>17189744999</v>
      </c>
      <c r="I44" s="17"/>
    </row>
    <row r="45" ht="14.25" spans="1:9">
      <c r="A45" s="80">
        <v>42</v>
      </c>
      <c r="B45" s="10" t="s">
        <v>2335</v>
      </c>
      <c r="C45" s="97">
        <v>20</v>
      </c>
      <c r="D45" s="12">
        <f t="shared" si="2"/>
        <v>27.44</v>
      </c>
      <c r="E45" s="13">
        <f t="shared" si="3"/>
        <v>1372</v>
      </c>
      <c r="F45" s="98" t="s">
        <v>2336</v>
      </c>
      <c r="G45" s="95"/>
      <c r="H45" s="76">
        <v>17547542434</v>
      </c>
      <c r="I45" s="17"/>
    </row>
    <row r="46" ht="14.25" spans="1:9">
      <c r="A46" s="16">
        <v>43</v>
      </c>
      <c r="B46" s="10" t="s">
        <v>2337</v>
      </c>
      <c r="C46" s="97">
        <v>10</v>
      </c>
      <c r="D46" s="12">
        <f t="shared" si="2"/>
        <v>13.72</v>
      </c>
      <c r="E46" s="13">
        <f t="shared" si="3"/>
        <v>686</v>
      </c>
      <c r="F46" s="98" t="s">
        <v>2338</v>
      </c>
      <c r="G46" s="95"/>
      <c r="H46" s="76">
        <v>15204817258</v>
      </c>
      <c r="I46" s="17"/>
    </row>
    <row r="47" ht="14.25" spans="1:9">
      <c r="A47" s="80">
        <v>44</v>
      </c>
      <c r="B47" s="10" t="s">
        <v>2339</v>
      </c>
      <c r="C47" s="97">
        <v>25</v>
      </c>
      <c r="D47" s="12">
        <f t="shared" si="2"/>
        <v>34.3</v>
      </c>
      <c r="E47" s="13">
        <f t="shared" si="3"/>
        <v>1715</v>
      </c>
      <c r="F47" s="98" t="s">
        <v>2340</v>
      </c>
      <c r="G47" s="95"/>
      <c r="H47" s="76">
        <v>15164918289</v>
      </c>
      <c r="I47" s="17"/>
    </row>
    <row r="48" ht="14.25" spans="1:9">
      <c r="A48" s="16">
        <v>45</v>
      </c>
      <c r="B48" s="10" t="s">
        <v>2341</v>
      </c>
      <c r="C48" s="97">
        <v>20</v>
      </c>
      <c r="D48" s="12">
        <f t="shared" si="2"/>
        <v>27.44</v>
      </c>
      <c r="E48" s="13">
        <f t="shared" si="3"/>
        <v>1372</v>
      </c>
      <c r="F48" s="98" t="s">
        <v>2342</v>
      </c>
      <c r="G48" s="95"/>
      <c r="H48" s="76">
        <v>15848778149</v>
      </c>
      <c r="I48" s="17"/>
    </row>
    <row r="49" ht="14.25" spans="1:9">
      <c r="A49" s="80">
        <v>46</v>
      </c>
      <c r="B49" s="10" t="s">
        <v>2343</v>
      </c>
      <c r="C49" s="97">
        <v>70</v>
      </c>
      <c r="D49" s="12">
        <f t="shared" si="2"/>
        <v>96.04</v>
      </c>
      <c r="E49" s="13">
        <f t="shared" si="3"/>
        <v>4802</v>
      </c>
      <c r="F49" s="98" t="s">
        <v>2344</v>
      </c>
      <c r="G49" s="95"/>
      <c r="H49" s="76">
        <v>15149962928</v>
      </c>
      <c r="I49" s="17"/>
    </row>
    <row r="50" ht="14.25" spans="1:9">
      <c r="A50" s="16">
        <v>47</v>
      </c>
      <c r="B50" s="10" t="s">
        <v>2345</v>
      </c>
      <c r="C50" s="97">
        <v>50</v>
      </c>
      <c r="D50" s="12">
        <f t="shared" si="2"/>
        <v>68.6</v>
      </c>
      <c r="E50" s="13">
        <f t="shared" si="3"/>
        <v>3430</v>
      </c>
      <c r="F50" s="98" t="s">
        <v>2346</v>
      </c>
      <c r="G50" s="95"/>
      <c r="H50" s="76">
        <v>13947575076</v>
      </c>
      <c r="I50" s="17"/>
    </row>
    <row r="51" ht="18" customHeight="1" spans="1:9">
      <c r="A51" s="80">
        <v>48</v>
      </c>
      <c r="B51" s="10" t="s">
        <v>2347</v>
      </c>
      <c r="C51" s="97">
        <v>13</v>
      </c>
      <c r="D51" s="12">
        <f t="shared" si="2"/>
        <v>17.836</v>
      </c>
      <c r="E51" s="13">
        <f t="shared" si="3"/>
        <v>891.8</v>
      </c>
      <c r="F51" s="98" t="s">
        <v>2348</v>
      </c>
      <c r="G51" s="95"/>
      <c r="H51" s="76">
        <v>15144970873</v>
      </c>
      <c r="I51" s="17"/>
    </row>
    <row r="52" ht="14.25" spans="1:9">
      <c r="A52" s="16">
        <v>49</v>
      </c>
      <c r="B52" s="10" t="s">
        <v>2349</v>
      </c>
      <c r="C52" s="97">
        <v>30</v>
      </c>
      <c r="D52" s="12">
        <f t="shared" si="2"/>
        <v>41.16</v>
      </c>
      <c r="E52" s="13">
        <f t="shared" si="3"/>
        <v>2058</v>
      </c>
      <c r="F52" s="98" t="s">
        <v>2350</v>
      </c>
      <c r="G52" s="95"/>
      <c r="H52" s="76">
        <v>15934940923</v>
      </c>
      <c r="I52" s="17"/>
    </row>
    <row r="53" ht="14.25" spans="1:9">
      <c r="A53" s="80">
        <v>50</v>
      </c>
      <c r="B53" s="10" t="s">
        <v>2351</v>
      </c>
      <c r="C53" s="97">
        <v>60</v>
      </c>
      <c r="D53" s="12">
        <f t="shared" si="2"/>
        <v>82.32</v>
      </c>
      <c r="E53" s="13">
        <f t="shared" si="3"/>
        <v>4116</v>
      </c>
      <c r="F53" s="98" t="s">
        <v>2352</v>
      </c>
      <c r="G53" s="95"/>
      <c r="H53" s="76">
        <v>13848052461</v>
      </c>
      <c r="I53" s="17"/>
    </row>
    <row r="54" ht="14.25" spans="1:9">
      <c r="A54" s="16">
        <v>51</v>
      </c>
      <c r="B54" s="10" t="s">
        <v>2353</v>
      </c>
      <c r="C54" s="97">
        <v>40</v>
      </c>
      <c r="D54" s="12">
        <f t="shared" si="2"/>
        <v>54.88</v>
      </c>
      <c r="E54" s="13">
        <f t="shared" si="3"/>
        <v>2744</v>
      </c>
      <c r="F54" s="98" t="s">
        <v>2354</v>
      </c>
      <c r="G54" s="95"/>
      <c r="H54" s="76">
        <v>18747561496</v>
      </c>
      <c r="I54" s="17"/>
    </row>
    <row r="55" ht="14.25" spans="1:9">
      <c r="A55" s="80">
        <v>52</v>
      </c>
      <c r="B55" s="10" t="s">
        <v>2355</v>
      </c>
      <c r="C55" s="97">
        <v>20</v>
      </c>
      <c r="D55" s="12">
        <f t="shared" si="2"/>
        <v>27.44</v>
      </c>
      <c r="E55" s="13">
        <f t="shared" si="3"/>
        <v>1372</v>
      </c>
      <c r="F55" s="98" t="s">
        <v>2356</v>
      </c>
      <c r="G55" s="95"/>
      <c r="H55" s="76">
        <v>13948585428</v>
      </c>
      <c r="I55" s="17"/>
    </row>
    <row r="56" ht="14.25" spans="1:9">
      <c r="A56" s="16">
        <v>53</v>
      </c>
      <c r="B56" s="10" t="s">
        <v>2357</v>
      </c>
      <c r="C56" s="97">
        <v>13</v>
      </c>
      <c r="D56" s="12">
        <f t="shared" si="2"/>
        <v>17.836</v>
      </c>
      <c r="E56" s="13">
        <f t="shared" si="3"/>
        <v>891.8</v>
      </c>
      <c r="F56" s="98" t="s">
        <v>2358</v>
      </c>
      <c r="G56" s="95"/>
      <c r="H56" s="76">
        <v>15934949919</v>
      </c>
      <c r="I56" s="17"/>
    </row>
    <row r="57" ht="14.25" spans="1:9">
      <c r="A57" s="80">
        <v>54</v>
      </c>
      <c r="B57" s="10" t="s">
        <v>2359</v>
      </c>
      <c r="C57" s="97">
        <v>20</v>
      </c>
      <c r="D57" s="12">
        <f t="shared" si="2"/>
        <v>27.44</v>
      </c>
      <c r="E57" s="13">
        <f t="shared" si="3"/>
        <v>1372</v>
      </c>
      <c r="F57" s="98" t="s">
        <v>2360</v>
      </c>
      <c r="G57" s="95"/>
      <c r="H57" s="76">
        <v>15247581812</v>
      </c>
      <c r="I57" s="17"/>
    </row>
    <row r="58" ht="14.25" spans="1:9">
      <c r="A58" s="16">
        <v>55</v>
      </c>
      <c r="B58" s="10" t="s">
        <v>2361</v>
      </c>
      <c r="C58" s="97">
        <v>25</v>
      </c>
      <c r="D58" s="12">
        <f t="shared" si="2"/>
        <v>34.3</v>
      </c>
      <c r="E58" s="13">
        <f t="shared" si="3"/>
        <v>1715</v>
      </c>
      <c r="F58" s="98" t="s">
        <v>2362</v>
      </c>
      <c r="G58" s="95"/>
      <c r="H58" s="76">
        <v>15047154892</v>
      </c>
      <c r="I58" s="17"/>
    </row>
    <row r="59" ht="14.25" spans="1:9">
      <c r="A59" s="80">
        <v>56</v>
      </c>
      <c r="B59" s="10" t="s">
        <v>2363</v>
      </c>
      <c r="C59" s="97">
        <v>20</v>
      </c>
      <c r="D59" s="12">
        <f t="shared" si="2"/>
        <v>27.44</v>
      </c>
      <c r="E59" s="13">
        <f t="shared" si="3"/>
        <v>1372</v>
      </c>
      <c r="F59" s="98" t="s">
        <v>2364</v>
      </c>
      <c r="G59" s="95"/>
      <c r="H59" s="76">
        <v>15924597539</v>
      </c>
      <c r="I59" s="17"/>
    </row>
    <row r="60" ht="14.25" spans="1:9">
      <c r="A60" s="16">
        <v>57</v>
      </c>
      <c r="B60" s="10" t="s">
        <v>2365</v>
      </c>
      <c r="C60" s="97">
        <v>15</v>
      </c>
      <c r="D60" s="12">
        <f t="shared" si="2"/>
        <v>20.58</v>
      </c>
      <c r="E60" s="13">
        <f t="shared" si="3"/>
        <v>1029</v>
      </c>
      <c r="F60" s="98" t="s">
        <v>2366</v>
      </c>
      <c r="G60" s="95"/>
      <c r="H60" s="76">
        <v>15184731591</v>
      </c>
      <c r="I60" s="17"/>
    </row>
    <row r="61" ht="14.25" spans="1:9">
      <c r="A61" s="80">
        <v>58</v>
      </c>
      <c r="B61" s="10" t="s">
        <v>2367</v>
      </c>
      <c r="C61" s="97">
        <v>30</v>
      </c>
      <c r="D61" s="12">
        <f t="shared" si="2"/>
        <v>41.16</v>
      </c>
      <c r="E61" s="13">
        <f t="shared" si="3"/>
        <v>2058</v>
      </c>
      <c r="F61" s="98" t="s">
        <v>2368</v>
      </c>
      <c r="G61" s="95"/>
      <c r="H61" s="76">
        <v>13847549611</v>
      </c>
      <c r="I61" s="17"/>
    </row>
    <row r="62" ht="14.25" spans="1:9">
      <c r="A62" s="16">
        <v>59</v>
      </c>
      <c r="B62" s="10" t="s">
        <v>2369</v>
      </c>
      <c r="C62" s="97">
        <v>9</v>
      </c>
      <c r="D62" s="12">
        <f t="shared" si="2"/>
        <v>12.348</v>
      </c>
      <c r="E62" s="13">
        <f t="shared" si="3"/>
        <v>617.4</v>
      </c>
      <c r="F62" s="98" t="s">
        <v>2370</v>
      </c>
      <c r="G62" s="95"/>
      <c r="H62" s="76">
        <v>15248353926</v>
      </c>
      <c r="I62" s="17"/>
    </row>
    <row r="63" ht="14.25" spans="1:9">
      <c r="A63" s="80">
        <v>60</v>
      </c>
      <c r="B63" s="10" t="s">
        <v>2371</v>
      </c>
      <c r="C63" s="97">
        <v>30</v>
      </c>
      <c r="D63" s="12">
        <f t="shared" si="2"/>
        <v>41.16</v>
      </c>
      <c r="E63" s="13">
        <f t="shared" si="3"/>
        <v>2058</v>
      </c>
      <c r="F63" s="98" t="s">
        <v>2372</v>
      </c>
      <c r="G63" s="95"/>
      <c r="H63" s="76">
        <v>13614758748</v>
      </c>
      <c r="I63" s="17"/>
    </row>
    <row r="64" ht="14.25" spans="1:9">
      <c r="A64" s="16">
        <v>61</v>
      </c>
      <c r="B64" s="10" t="s">
        <v>2373</v>
      </c>
      <c r="C64" s="97">
        <v>30</v>
      </c>
      <c r="D64" s="12">
        <f t="shared" si="2"/>
        <v>41.16</v>
      </c>
      <c r="E64" s="13">
        <f t="shared" si="3"/>
        <v>2058</v>
      </c>
      <c r="F64" s="98" t="s">
        <v>2374</v>
      </c>
      <c r="G64" s="95"/>
      <c r="H64" s="76">
        <v>15734752551</v>
      </c>
      <c r="I64" s="17"/>
    </row>
    <row r="65" ht="14.25" spans="1:9">
      <c r="A65" s="80">
        <v>62</v>
      </c>
      <c r="B65" s="10" t="s">
        <v>2375</v>
      </c>
      <c r="C65" s="97">
        <v>20</v>
      </c>
      <c r="D65" s="12">
        <f t="shared" si="2"/>
        <v>27.44</v>
      </c>
      <c r="E65" s="13">
        <f t="shared" si="3"/>
        <v>1372</v>
      </c>
      <c r="F65" s="98" t="s">
        <v>2376</v>
      </c>
      <c r="G65" s="95"/>
      <c r="H65" s="76">
        <v>15204814368</v>
      </c>
      <c r="I65" s="17"/>
    </row>
    <row r="66" ht="14.25" spans="1:9">
      <c r="A66" s="16">
        <v>63</v>
      </c>
      <c r="B66" s="10" t="s">
        <v>2377</v>
      </c>
      <c r="C66" s="97">
        <v>30</v>
      </c>
      <c r="D66" s="12">
        <f t="shared" si="2"/>
        <v>41.16</v>
      </c>
      <c r="E66" s="13">
        <f t="shared" si="3"/>
        <v>2058</v>
      </c>
      <c r="F66" s="98" t="s">
        <v>2378</v>
      </c>
      <c r="G66" s="95"/>
      <c r="H66" s="76">
        <v>15247584613</v>
      </c>
      <c r="I66" s="17"/>
    </row>
    <row r="67" ht="14.25" spans="1:9">
      <c r="A67" s="80">
        <v>64</v>
      </c>
      <c r="B67" s="10" t="s">
        <v>2379</v>
      </c>
      <c r="C67" s="97">
        <v>30</v>
      </c>
      <c r="D67" s="12">
        <f t="shared" si="2"/>
        <v>41.16</v>
      </c>
      <c r="E67" s="13">
        <f t="shared" si="3"/>
        <v>2058</v>
      </c>
      <c r="F67" s="98" t="s">
        <v>2380</v>
      </c>
      <c r="G67" s="95"/>
      <c r="H67" s="76">
        <v>15247559004</v>
      </c>
      <c r="I67" s="17"/>
    </row>
    <row r="68" ht="14.25" spans="1:9">
      <c r="A68" s="16">
        <v>65</v>
      </c>
      <c r="B68" s="10" t="s">
        <v>2381</v>
      </c>
      <c r="C68" s="97">
        <v>30</v>
      </c>
      <c r="D68" s="12">
        <f t="shared" si="2"/>
        <v>41.16</v>
      </c>
      <c r="E68" s="13">
        <f t="shared" si="3"/>
        <v>2058</v>
      </c>
      <c r="F68" s="98" t="s">
        <v>2382</v>
      </c>
      <c r="G68" s="95"/>
      <c r="H68" s="76">
        <v>15114731221</v>
      </c>
      <c r="I68" s="17"/>
    </row>
    <row r="69" ht="14.25" spans="1:9">
      <c r="A69" s="80">
        <v>66</v>
      </c>
      <c r="B69" s="10" t="s">
        <v>2383</v>
      </c>
      <c r="C69" s="97">
        <v>25</v>
      </c>
      <c r="D69" s="12">
        <f t="shared" si="2"/>
        <v>34.3</v>
      </c>
      <c r="E69" s="13">
        <f t="shared" si="3"/>
        <v>1715</v>
      </c>
      <c r="F69" s="98" t="s">
        <v>2384</v>
      </c>
      <c r="G69" s="95"/>
      <c r="H69" s="76">
        <v>15847526968</v>
      </c>
      <c r="I69" s="17"/>
    </row>
    <row r="70" ht="14.25" spans="1:9">
      <c r="A70" s="16">
        <v>67</v>
      </c>
      <c r="B70" s="10" t="s">
        <v>2385</v>
      </c>
      <c r="C70" s="97">
        <v>30</v>
      </c>
      <c r="D70" s="12">
        <f t="shared" si="2"/>
        <v>41.16</v>
      </c>
      <c r="E70" s="13">
        <f t="shared" si="3"/>
        <v>2058</v>
      </c>
      <c r="F70" s="98" t="s">
        <v>2386</v>
      </c>
      <c r="G70" s="95"/>
      <c r="H70" s="76">
        <v>13484758443</v>
      </c>
      <c r="I70" s="17"/>
    </row>
    <row r="71" ht="14.25" spans="1:9">
      <c r="A71" s="80">
        <v>68</v>
      </c>
      <c r="B71" s="10" t="s">
        <v>2387</v>
      </c>
      <c r="C71" s="97">
        <v>25</v>
      </c>
      <c r="D71" s="12">
        <f t="shared" si="2"/>
        <v>34.3</v>
      </c>
      <c r="E71" s="13">
        <f t="shared" si="3"/>
        <v>1715</v>
      </c>
      <c r="F71" s="98" t="s">
        <v>2388</v>
      </c>
      <c r="G71" s="95"/>
      <c r="H71" s="76">
        <v>13488552584</v>
      </c>
      <c r="I71" s="17"/>
    </row>
    <row r="72" ht="17" customHeight="1" spans="1:9">
      <c r="A72" s="16">
        <v>69</v>
      </c>
      <c r="B72" s="10" t="s">
        <v>2389</v>
      </c>
      <c r="C72" s="97">
        <v>20</v>
      </c>
      <c r="D72" s="12">
        <f t="shared" si="2"/>
        <v>27.44</v>
      </c>
      <c r="E72" s="13">
        <f t="shared" si="3"/>
        <v>1372</v>
      </c>
      <c r="F72" s="98" t="s">
        <v>2390</v>
      </c>
      <c r="G72" s="95"/>
      <c r="H72" s="76">
        <v>18247517196</v>
      </c>
      <c r="I72" s="17"/>
    </row>
    <row r="73" ht="14.25" spans="1:9">
      <c r="A73" s="80">
        <v>70</v>
      </c>
      <c r="B73" s="10" t="s">
        <v>2391</v>
      </c>
      <c r="C73" s="97">
        <v>30</v>
      </c>
      <c r="D73" s="12">
        <f t="shared" si="2"/>
        <v>41.16</v>
      </c>
      <c r="E73" s="13">
        <f t="shared" si="3"/>
        <v>2058</v>
      </c>
      <c r="F73" s="98" t="s">
        <v>2392</v>
      </c>
      <c r="G73" s="95"/>
      <c r="H73" s="76">
        <v>13191547763</v>
      </c>
      <c r="I73" s="17"/>
    </row>
    <row r="74" ht="14.25" spans="1:9">
      <c r="A74" s="16">
        <v>71</v>
      </c>
      <c r="B74" s="10" t="s">
        <v>2393</v>
      </c>
      <c r="C74" s="97">
        <v>20</v>
      </c>
      <c r="D74" s="12">
        <f t="shared" si="2"/>
        <v>27.44</v>
      </c>
      <c r="E74" s="13">
        <f t="shared" si="3"/>
        <v>1372</v>
      </c>
      <c r="F74" s="98" t="s">
        <v>2394</v>
      </c>
      <c r="G74" s="95"/>
      <c r="H74" s="76">
        <v>13624755988</v>
      </c>
      <c r="I74" s="17"/>
    </row>
    <row r="75" ht="14.25" spans="1:9">
      <c r="A75" s="80">
        <v>72</v>
      </c>
      <c r="B75" s="10" t="s">
        <v>2395</v>
      </c>
      <c r="C75" s="97">
        <v>10</v>
      </c>
      <c r="D75" s="12">
        <f t="shared" si="2"/>
        <v>13.72</v>
      </c>
      <c r="E75" s="13">
        <f t="shared" si="3"/>
        <v>686</v>
      </c>
      <c r="F75" s="98" t="s">
        <v>2396</v>
      </c>
      <c r="G75" s="95"/>
      <c r="H75" s="76">
        <v>13488589211</v>
      </c>
      <c r="I75" s="17"/>
    </row>
    <row r="76" ht="14.25" spans="1:9">
      <c r="A76" s="16">
        <v>73</v>
      </c>
      <c r="B76" s="10" t="s">
        <v>2397</v>
      </c>
      <c r="C76" s="97">
        <v>25</v>
      </c>
      <c r="D76" s="12">
        <f t="shared" si="2"/>
        <v>34.3</v>
      </c>
      <c r="E76" s="13">
        <f t="shared" si="3"/>
        <v>1715</v>
      </c>
      <c r="F76" s="98" t="s">
        <v>2398</v>
      </c>
      <c r="G76" s="95"/>
      <c r="H76" s="76">
        <v>13848955490</v>
      </c>
      <c r="I76" s="17"/>
    </row>
    <row r="77" ht="14.25" spans="1:9">
      <c r="A77" s="80">
        <v>74</v>
      </c>
      <c r="B77" s="10" t="s">
        <v>2399</v>
      </c>
      <c r="C77" s="97">
        <v>25</v>
      </c>
      <c r="D77" s="12">
        <f t="shared" si="2"/>
        <v>34.3</v>
      </c>
      <c r="E77" s="13">
        <f t="shared" si="3"/>
        <v>1715</v>
      </c>
      <c r="F77" s="98" t="s">
        <v>2400</v>
      </c>
      <c r="G77" s="95"/>
      <c r="H77" s="76">
        <v>15164916128</v>
      </c>
      <c r="I77" s="17"/>
    </row>
    <row r="78" ht="14.25" spans="1:9">
      <c r="A78" s="16">
        <v>75</v>
      </c>
      <c r="B78" s="10" t="s">
        <v>2401</v>
      </c>
      <c r="C78" s="97">
        <v>15</v>
      </c>
      <c r="D78" s="12">
        <f t="shared" si="2"/>
        <v>20.58</v>
      </c>
      <c r="E78" s="13">
        <f t="shared" si="3"/>
        <v>1029</v>
      </c>
      <c r="F78" s="98" t="s">
        <v>2402</v>
      </c>
      <c r="G78" s="95"/>
      <c r="H78" s="76">
        <v>17547542941</v>
      </c>
      <c r="I78" s="17"/>
    </row>
    <row r="79" ht="14.25" spans="1:9">
      <c r="A79" s="80">
        <v>76</v>
      </c>
      <c r="B79" s="10" t="s">
        <v>2403</v>
      </c>
      <c r="C79" s="97">
        <v>20</v>
      </c>
      <c r="D79" s="12">
        <f t="shared" si="2"/>
        <v>27.44</v>
      </c>
      <c r="E79" s="13">
        <f t="shared" si="3"/>
        <v>1372</v>
      </c>
      <c r="F79" s="98" t="s">
        <v>2404</v>
      </c>
      <c r="G79" s="95"/>
      <c r="H79" s="76">
        <v>15144988291</v>
      </c>
      <c r="I79" s="17"/>
    </row>
    <row r="80" ht="14.25" spans="1:9">
      <c r="A80" s="16">
        <v>77</v>
      </c>
      <c r="B80" s="10" t="s">
        <v>2405</v>
      </c>
      <c r="C80" s="97">
        <v>20</v>
      </c>
      <c r="D80" s="12">
        <f t="shared" si="2"/>
        <v>27.44</v>
      </c>
      <c r="E80" s="13">
        <f t="shared" si="3"/>
        <v>1372</v>
      </c>
      <c r="F80" s="99" t="s">
        <v>2406</v>
      </c>
      <c r="G80" s="16"/>
      <c r="H80" s="10">
        <v>15771525133</v>
      </c>
      <c r="I80" s="17"/>
    </row>
    <row r="81" ht="14.25" spans="1:9">
      <c r="A81" s="80">
        <v>78</v>
      </c>
      <c r="B81" s="10" t="s">
        <v>2407</v>
      </c>
      <c r="C81" s="97">
        <v>80</v>
      </c>
      <c r="D81" s="12">
        <f t="shared" si="2"/>
        <v>109.76</v>
      </c>
      <c r="E81" s="13">
        <f t="shared" si="3"/>
        <v>5488</v>
      </c>
      <c r="F81" s="99" t="s">
        <v>2408</v>
      </c>
      <c r="G81" s="16"/>
      <c r="H81" s="10">
        <v>15847576819</v>
      </c>
      <c r="I81" s="17"/>
    </row>
    <row r="82" ht="14.25" spans="1:9">
      <c r="A82" s="16">
        <v>79</v>
      </c>
      <c r="B82" s="10" t="s">
        <v>2409</v>
      </c>
      <c r="C82" s="97">
        <v>20</v>
      </c>
      <c r="D82" s="12">
        <f t="shared" si="2"/>
        <v>27.44</v>
      </c>
      <c r="E82" s="13">
        <f t="shared" si="3"/>
        <v>1372</v>
      </c>
      <c r="F82" s="99" t="s">
        <v>2410</v>
      </c>
      <c r="G82" s="16"/>
      <c r="H82" s="10">
        <v>13847582536</v>
      </c>
      <c r="I82" s="17"/>
    </row>
    <row r="83" ht="14.25" spans="1:9">
      <c r="A83" s="100" t="s">
        <v>31</v>
      </c>
      <c r="B83" s="101"/>
      <c r="C83" s="102">
        <f>SUM(C4:C82)</f>
        <v>2293</v>
      </c>
      <c r="D83" s="12">
        <f t="shared" si="2"/>
        <v>3145.996</v>
      </c>
      <c r="E83" s="103">
        <f>SUM(E4:E5)</f>
        <v>4459</v>
      </c>
      <c r="F83" s="103"/>
      <c r="G83" s="69"/>
      <c r="H83" s="104"/>
      <c r="I83" s="17"/>
    </row>
    <row r="84" ht="18.75" spans="1:7">
      <c r="A84" s="21" t="s">
        <v>41</v>
      </c>
      <c r="B84" s="21"/>
      <c r="C84" s="21"/>
      <c r="D84" s="22"/>
      <c r="E84" s="22"/>
      <c r="F84" s="22"/>
      <c r="G84" s="22"/>
    </row>
    <row r="85" ht="18.75" spans="1:7">
      <c r="A85" s="23" t="s">
        <v>42</v>
      </c>
      <c r="B85" s="23"/>
      <c r="C85" s="23"/>
      <c r="D85" s="23"/>
      <c r="E85" s="23"/>
      <c r="F85" s="23"/>
      <c r="G85" s="23"/>
    </row>
    <row r="86" ht="18.75" spans="1:7">
      <c r="A86" s="24" t="s">
        <v>43</v>
      </c>
      <c r="B86" s="24"/>
      <c r="C86" s="24"/>
      <c r="D86" s="24"/>
      <c r="E86" s="24"/>
      <c r="F86" s="24"/>
      <c r="G86" s="24"/>
    </row>
  </sheetData>
  <mergeCells count="5">
    <mergeCell ref="A1:I1"/>
    <mergeCell ref="A2:I2"/>
    <mergeCell ref="A84:C84"/>
    <mergeCell ref="A85:G85"/>
    <mergeCell ref="A86:G86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14" sqref="K14"/>
    </sheetView>
  </sheetViews>
  <sheetFormatPr defaultColWidth="8.89166666666667" defaultRowHeight="13.5" outlineLevelRow="7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2411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81">
        <v>1</v>
      </c>
      <c r="B4" s="82" t="s">
        <v>2412</v>
      </c>
      <c r="C4" s="82">
        <v>20</v>
      </c>
      <c r="D4" s="83">
        <f>C4*1.372</f>
        <v>27.44</v>
      </c>
      <c r="E4" s="84">
        <f>D4*50</f>
        <v>1372</v>
      </c>
      <c r="F4" s="85" t="s">
        <v>2413</v>
      </c>
      <c r="G4" s="86"/>
      <c r="H4" s="81"/>
      <c r="I4" s="91"/>
    </row>
    <row r="5" ht="14.25" spans="1:9">
      <c r="A5" s="87" t="s">
        <v>31</v>
      </c>
      <c r="B5" s="88"/>
      <c r="C5" s="88">
        <v>20</v>
      </c>
      <c r="D5" s="12">
        <f>C5*1.372</f>
        <v>27.44</v>
      </c>
      <c r="E5" s="13">
        <f>D5*50</f>
        <v>1372</v>
      </c>
      <c r="F5" s="89"/>
      <c r="G5" s="90"/>
      <c r="H5" s="87"/>
      <c r="I5" s="17"/>
    </row>
    <row r="6" ht="18.75" spans="1:7">
      <c r="A6" s="21" t="s">
        <v>41</v>
      </c>
      <c r="B6" s="21"/>
      <c r="C6" s="21"/>
      <c r="D6" s="22"/>
      <c r="E6" s="22"/>
      <c r="F6" s="22"/>
      <c r="G6" s="22"/>
    </row>
    <row r="7" ht="18.75" spans="1:7">
      <c r="A7" s="23" t="s">
        <v>42</v>
      </c>
      <c r="B7" s="23"/>
      <c r="C7" s="23"/>
      <c r="D7" s="23"/>
      <c r="E7" s="23"/>
      <c r="F7" s="23"/>
      <c r="G7" s="23"/>
    </row>
    <row r="8" ht="18.75" spans="1:7">
      <c r="A8" s="24" t="s">
        <v>43</v>
      </c>
      <c r="B8" s="24"/>
      <c r="C8" s="24"/>
      <c r="D8" s="24"/>
      <c r="E8" s="24"/>
      <c r="F8" s="24"/>
      <c r="G8" s="24"/>
    </row>
  </sheetData>
  <mergeCells count="5">
    <mergeCell ref="A1:I1"/>
    <mergeCell ref="A2:I2"/>
    <mergeCell ref="A6:C6"/>
    <mergeCell ref="A7:G7"/>
    <mergeCell ref="A8:G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M13" sqref="M13"/>
    </sheetView>
  </sheetViews>
  <sheetFormatPr defaultColWidth="9" defaultRowHeight="13.5" outlineLevelRow="7"/>
  <cols>
    <col min="1" max="1" width="6.88333333333333" customWidth="1"/>
    <col min="2" max="2" width="12" customWidth="1"/>
    <col min="3" max="3" width="17.75" customWidth="1"/>
    <col min="4" max="4" width="12.25" customWidth="1"/>
    <col min="5" max="5" width="18.3833333333333" customWidth="1"/>
    <col min="6" max="6" width="22.4416666666667" customWidth="1"/>
    <col min="7" max="7" width="22.25" customWidth="1"/>
    <col min="8" max="8" width="17.1333333333333" customWidth="1"/>
    <col min="9" max="9" width="13.4416666666667" customWidth="1"/>
  </cols>
  <sheetData>
    <row r="1" ht="27" spans="1:9">
      <c r="A1" s="255" t="s">
        <v>32</v>
      </c>
      <c r="B1" s="255"/>
      <c r="C1" s="256"/>
      <c r="D1" s="255"/>
      <c r="E1" s="256"/>
      <c r="F1" s="256"/>
      <c r="G1" s="255"/>
      <c r="H1" s="255"/>
      <c r="I1" s="255"/>
    </row>
    <row r="2" ht="20.25" spans="1:9">
      <c r="A2" s="3" t="s">
        <v>33</v>
      </c>
      <c r="B2" s="3"/>
      <c r="C2" s="3"/>
      <c r="D2" s="3"/>
      <c r="E2" s="3"/>
      <c r="F2" s="3"/>
      <c r="G2" s="3"/>
      <c r="H2" s="3"/>
      <c r="I2" s="3"/>
    </row>
    <row r="3" ht="39" customHeight="1" spans="1:9">
      <c r="A3" s="5" t="s">
        <v>1</v>
      </c>
      <c r="B3" s="5" t="s">
        <v>34</v>
      </c>
      <c r="C3" s="6" t="s">
        <v>4</v>
      </c>
      <c r="D3" s="204" t="s">
        <v>5</v>
      </c>
      <c r="E3" s="8" t="s">
        <v>35</v>
      </c>
      <c r="F3" s="223" t="s">
        <v>36</v>
      </c>
      <c r="G3" s="5" t="s">
        <v>37</v>
      </c>
      <c r="H3" s="5" t="s">
        <v>38</v>
      </c>
      <c r="I3" s="5" t="s">
        <v>7</v>
      </c>
    </row>
    <row r="4" ht="19" customHeight="1" spans="1:9">
      <c r="A4" s="190">
        <v>1</v>
      </c>
      <c r="B4" s="183" t="s">
        <v>39</v>
      </c>
      <c r="C4" s="82">
        <v>300</v>
      </c>
      <c r="D4" s="216">
        <f>C4*1.372</f>
        <v>411.6</v>
      </c>
      <c r="E4" s="185">
        <f>D4*50</f>
        <v>20580</v>
      </c>
      <c r="F4" s="271" t="s">
        <v>40</v>
      </c>
      <c r="G4" s="258"/>
      <c r="H4" s="259"/>
      <c r="I4" s="190"/>
    </row>
    <row r="5" ht="19" customHeight="1" spans="1:9">
      <c r="A5" s="5"/>
      <c r="B5" s="80"/>
      <c r="C5" s="88">
        <v>300</v>
      </c>
      <c r="D5" s="121">
        <f>C5*1.372</f>
        <v>411.6</v>
      </c>
      <c r="E5" s="8">
        <f>D5*50</f>
        <v>20580</v>
      </c>
      <c r="F5" s="260"/>
      <c r="G5" s="15"/>
      <c r="H5" s="261"/>
      <c r="I5" s="5"/>
    </row>
    <row r="6" ht="19" customHeight="1" spans="1:7">
      <c r="A6" s="21" t="s">
        <v>41</v>
      </c>
      <c r="B6" s="21"/>
      <c r="C6" s="21"/>
      <c r="D6" s="22"/>
      <c r="E6" s="22"/>
      <c r="F6" s="22"/>
      <c r="G6" s="22"/>
    </row>
    <row r="7" ht="19" customHeight="1" spans="1:7">
      <c r="A7" s="23" t="s">
        <v>42</v>
      </c>
      <c r="B7" s="23"/>
      <c r="C7" s="23"/>
      <c r="D7" s="23"/>
      <c r="E7" s="23"/>
      <c r="F7" s="23"/>
      <c r="G7" s="23"/>
    </row>
    <row r="8" ht="19" customHeight="1" spans="1:7">
      <c r="A8" s="24" t="s">
        <v>43</v>
      </c>
      <c r="B8" s="24"/>
      <c r="C8" s="24"/>
      <c r="D8" s="24"/>
      <c r="E8" s="24"/>
      <c r="F8" s="24"/>
      <c r="G8" s="24"/>
    </row>
  </sheetData>
  <mergeCells count="5">
    <mergeCell ref="A1:I1"/>
    <mergeCell ref="A2:I2"/>
    <mergeCell ref="A6:C6"/>
    <mergeCell ref="A7:G7"/>
    <mergeCell ref="A8:G8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N5" sqref="N5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18.6666666666667" customWidth="1"/>
    <col min="8" max="8" width="12" customWidth="1"/>
    <col min="9" max="9" width="10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2414</v>
      </c>
      <c r="B2" s="3"/>
      <c r="C2" s="3"/>
      <c r="D2" s="4"/>
      <c r="E2" s="4"/>
      <c r="F2" s="4"/>
      <c r="G2" s="3"/>
      <c r="H2" s="3"/>
      <c r="I2" s="3"/>
    </row>
    <row r="3" ht="23" customHeight="1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73">
        <v>1</v>
      </c>
      <c r="B4" s="10" t="s">
        <v>2415</v>
      </c>
      <c r="C4" s="10">
        <v>20</v>
      </c>
      <c r="D4" s="74">
        <f>C4*1.372</f>
        <v>27.44</v>
      </c>
      <c r="E4" s="75">
        <f>D4*50</f>
        <v>1372</v>
      </c>
      <c r="F4" s="76" t="s">
        <v>2416</v>
      </c>
      <c r="G4" s="77"/>
      <c r="H4" s="16"/>
      <c r="I4" s="17"/>
    </row>
    <row r="5" ht="18" customHeight="1" spans="1:9">
      <c r="A5" s="78">
        <v>2</v>
      </c>
      <c r="B5" s="10" t="s">
        <v>2417</v>
      </c>
      <c r="C5" s="10">
        <v>25</v>
      </c>
      <c r="D5" s="74">
        <f>C5*1.372</f>
        <v>34.3</v>
      </c>
      <c r="E5" s="75">
        <f>D5*50</f>
        <v>1715</v>
      </c>
      <c r="F5" s="76" t="s">
        <v>2418</v>
      </c>
      <c r="G5" s="77"/>
      <c r="H5" s="17"/>
      <c r="I5" s="17"/>
    </row>
    <row r="6" ht="18" customHeight="1" spans="1:9">
      <c r="A6" s="78">
        <v>3</v>
      </c>
      <c r="B6" s="10" t="s">
        <v>2419</v>
      </c>
      <c r="C6" s="10">
        <v>20</v>
      </c>
      <c r="D6" s="74">
        <f t="shared" ref="D6:D48" si="0">C6*1.372</f>
        <v>27.44</v>
      </c>
      <c r="E6" s="75">
        <f t="shared" ref="E6:E48" si="1">D6*50</f>
        <v>1372</v>
      </c>
      <c r="F6" s="76" t="s">
        <v>2420</v>
      </c>
      <c r="G6" s="77"/>
      <c r="H6" s="17"/>
      <c r="I6" s="17"/>
    </row>
    <row r="7" ht="18" customHeight="1" spans="1:9">
      <c r="A7" s="78">
        <v>4</v>
      </c>
      <c r="B7" s="10" t="s">
        <v>2421</v>
      </c>
      <c r="C7" s="10">
        <v>20</v>
      </c>
      <c r="D7" s="74">
        <f t="shared" si="0"/>
        <v>27.44</v>
      </c>
      <c r="E7" s="75">
        <f t="shared" si="1"/>
        <v>1372</v>
      </c>
      <c r="F7" s="76" t="s">
        <v>2422</v>
      </c>
      <c r="G7" s="77"/>
      <c r="H7" s="17"/>
      <c r="I7" s="17"/>
    </row>
    <row r="8" ht="18" customHeight="1" spans="1:9">
      <c r="A8" s="78">
        <v>5</v>
      </c>
      <c r="B8" s="10" t="s">
        <v>2423</v>
      </c>
      <c r="C8" s="10">
        <v>10</v>
      </c>
      <c r="D8" s="74">
        <f t="shared" si="0"/>
        <v>13.72</v>
      </c>
      <c r="E8" s="75">
        <f t="shared" si="1"/>
        <v>686</v>
      </c>
      <c r="F8" s="76" t="s">
        <v>2424</v>
      </c>
      <c r="G8" s="77"/>
      <c r="H8" s="17"/>
      <c r="I8" s="17"/>
    </row>
    <row r="9" ht="18" customHeight="1" spans="1:9">
      <c r="A9" s="78">
        <v>6</v>
      </c>
      <c r="B9" s="10" t="s">
        <v>2425</v>
      </c>
      <c r="C9" s="10">
        <v>10</v>
      </c>
      <c r="D9" s="74">
        <f t="shared" si="0"/>
        <v>13.72</v>
      </c>
      <c r="E9" s="75">
        <f t="shared" si="1"/>
        <v>686</v>
      </c>
      <c r="F9" s="76" t="s">
        <v>2426</v>
      </c>
      <c r="G9" s="77"/>
      <c r="H9" s="17"/>
      <c r="I9" s="17"/>
    </row>
    <row r="10" ht="18" customHeight="1" spans="1:9">
      <c r="A10" s="78">
        <v>7</v>
      </c>
      <c r="B10" s="10" t="s">
        <v>2427</v>
      </c>
      <c r="C10" s="10">
        <v>20</v>
      </c>
      <c r="D10" s="74">
        <f t="shared" si="0"/>
        <v>27.44</v>
      </c>
      <c r="E10" s="75">
        <f t="shared" si="1"/>
        <v>1372</v>
      </c>
      <c r="F10" s="76" t="s">
        <v>2428</v>
      </c>
      <c r="G10" s="77"/>
      <c r="H10" s="17"/>
      <c r="I10" s="17"/>
    </row>
    <row r="11" ht="18" customHeight="1" spans="1:9">
      <c r="A11" s="78">
        <v>8</v>
      </c>
      <c r="B11" s="10" t="s">
        <v>2429</v>
      </c>
      <c r="C11" s="10">
        <v>60</v>
      </c>
      <c r="D11" s="74">
        <f t="shared" si="0"/>
        <v>82.32</v>
      </c>
      <c r="E11" s="75">
        <f t="shared" si="1"/>
        <v>4116</v>
      </c>
      <c r="F11" s="76" t="s">
        <v>2430</v>
      </c>
      <c r="G11" s="77"/>
      <c r="H11" s="17"/>
      <c r="I11" s="17"/>
    </row>
    <row r="12" ht="18" customHeight="1" spans="1:9">
      <c r="A12" s="78">
        <v>9</v>
      </c>
      <c r="B12" s="10" t="s">
        <v>2431</v>
      </c>
      <c r="C12" s="10">
        <v>15</v>
      </c>
      <c r="D12" s="74">
        <f t="shared" si="0"/>
        <v>20.58</v>
      </c>
      <c r="E12" s="75">
        <f t="shared" si="1"/>
        <v>1029</v>
      </c>
      <c r="F12" s="76" t="s">
        <v>2432</v>
      </c>
      <c r="G12" s="77"/>
      <c r="H12" s="17"/>
      <c r="I12" s="17"/>
    </row>
    <row r="13" ht="18" customHeight="1" spans="1:9">
      <c r="A13" s="78">
        <v>10</v>
      </c>
      <c r="B13" s="10" t="s">
        <v>2433</v>
      </c>
      <c r="C13" s="10">
        <v>30</v>
      </c>
      <c r="D13" s="74">
        <f t="shared" si="0"/>
        <v>41.16</v>
      </c>
      <c r="E13" s="75">
        <f t="shared" si="1"/>
        <v>2058</v>
      </c>
      <c r="F13" s="76" t="s">
        <v>2434</v>
      </c>
      <c r="G13" s="77"/>
      <c r="H13" s="17"/>
      <c r="I13" s="17"/>
    </row>
    <row r="14" ht="18" customHeight="1" spans="1:9">
      <c r="A14" s="78">
        <v>11</v>
      </c>
      <c r="B14" s="76" t="s">
        <v>2435</v>
      </c>
      <c r="C14" s="76">
        <v>20</v>
      </c>
      <c r="D14" s="74">
        <f t="shared" si="0"/>
        <v>27.44</v>
      </c>
      <c r="E14" s="75">
        <f t="shared" si="1"/>
        <v>1372</v>
      </c>
      <c r="F14" s="76" t="s">
        <v>2436</v>
      </c>
      <c r="G14" s="77"/>
      <c r="H14" s="17"/>
      <c r="I14" s="17"/>
    </row>
    <row r="15" ht="18" customHeight="1" spans="1:9">
      <c r="A15" s="78">
        <v>12</v>
      </c>
      <c r="B15" s="79" t="s">
        <v>2437</v>
      </c>
      <c r="C15" s="79">
        <v>12</v>
      </c>
      <c r="D15" s="74">
        <f t="shared" si="0"/>
        <v>16.464</v>
      </c>
      <c r="E15" s="75">
        <f t="shared" si="1"/>
        <v>823.2</v>
      </c>
      <c r="F15" s="79" t="s">
        <v>2438</v>
      </c>
      <c r="G15" s="77"/>
      <c r="H15" s="17"/>
      <c r="I15" s="17"/>
    </row>
    <row r="16" ht="18" customHeight="1" spans="1:9">
      <c r="A16" s="78">
        <v>13</v>
      </c>
      <c r="B16" s="79" t="s">
        <v>2439</v>
      </c>
      <c r="C16" s="79">
        <v>50</v>
      </c>
      <c r="D16" s="74">
        <f t="shared" si="0"/>
        <v>68.6</v>
      </c>
      <c r="E16" s="75">
        <f t="shared" si="1"/>
        <v>3430</v>
      </c>
      <c r="F16" s="79" t="s">
        <v>2440</v>
      </c>
      <c r="G16" s="77"/>
      <c r="H16" s="17"/>
      <c r="I16" s="17"/>
    </row>
    <row r="17" ht="18" customHeight="1" spans="1:9">
      <c r="A17" s="78">
        <v>14</v>
      </c>
      <c r="B17" s="79" t="s">
        <v>2441</v>
      </c>
      <c r="C17" s="79">
        <v>30</v>
      </c>
      <c r="D17" s="74">
        <f t="shared" si="0"/>
        <v>41.16</v>
      </c>
      <c r="E17" s="75">
        <f t="shared" si="1"/>
        <v>2058</v>
      </c>
      <c r="F17" s="79" t="s">
        <v>2442</v>
      </c>
      <c r="G17" s="77"/>
      <c r="H17" s="17"/>
      <c r="I17" s="17"/>
    </row>
    <row r="18" ht="18" customHeight="1" spans="1:9">
      <c r="A18" s="78">
        <v>15</v>
      </c>
      <c r="B18" s="79" t="s">
        <v>2443</v>
      </c>
      <c r="C18" s="79">
        <v>25</v>
      </c>
      <c r="D18" s="74">
        <f t="shared" si="0"/>
        <v>34.3</v>
      </c>
      <c r="E18" s="75">
        <f t="shared" si="1"/>
        <v>1715</v>
      </c>
      <c r="F18" s="79" t="s">
        <v>2444</v>
      </c>
      <c r="G18" s="77"/>
      <c r="H18" s="17"/>
      <c r="I18" s="17"/>
    </row>
    <row r="19" ht="18" customHeight="1" spans="1:9">
      <c r="A19" s="78">
        <v>16</v>
      </c>
      <c r="B19" s="79" t="s">
        <v>2445</v>
      </c>
      <c r="C19" s="79">
        <v>70</v>
      </c>
      <c r="D19" s="74">
        <f t="shared" si="0"/>
        <v>96.04</v>
      </c>
      <c r="E19" s="75">
        <f t="shared" si="1"/>
        <v>4802</v>
      </c>
      <c r="F19" s="79" t="s">
        <v>2446</v>
      </c>
      <c r="G19" s="77"/>
      <c r="H19" s="17"/>
      <c r="I19" s="17"/>
    </row>
    <row r="20" ht="18" customHeight="1" spans="1:9">
      <c r="A20" s="78">
        <v>17</v>
      </c>
      <c r="B20" s="79" t="s">
        <v>2447</v>
      </c>
      <c r="C20" s="79">
        <v>20</v>
      </c>
      <c r="D20" s="74">
        <f t="shared" si="0"/>
        <v>27.44</v>
      </c>
      <c r="E20" s="75">
        <f t="shared" si="1"/>
        <v>1372</v>
      </c>
      <c r="F20" s="79" t="s">
        <v>2448</v>
      </c>
      <c r="G20" s="77"/>
      <c r="H20" s="17"/>
      <c r="I20" s="17"/>
    </row>
    <row r="21" ht="18" customHeight="1" spans="1:9">
      <c r="A21" s="78">
        <v>18</v>
      </c>
      <c r="B21" s="79" t="s">
        <v>2449</v>
      </c>
      <c r="C21" s="79">
        <v>90</v>
      </c>
      <c r="D21" s="74">
        <f t="shared" si="0"/>
        <v>123.48</v>
      </c>
      <c r="E21" s="75">
        <f t="shared" si="1"/>
        <v>6174</v>
      </c>
      <c r="F21" s="79" t="s">
        <v>2450</v>
      </c>
      <c r="G21" s="77"/>
      <c r="H21" s="17"/>
      <c r="I21" s="17"/>
    </row>
    <row r="22" ht="18" customHeight="1" spans="1:9">
      <c r="A22" s="78">
        <v>19</v>
      </c>
      <c r="B22" s="79" t="s">
        <v>2451</v>
      </c>
      <c r="C22" s="79">
        <v>10</v>
      </c>
      <c r="D22" s="74">
        <f t="shared" si="0"/>
        <v>13.72</v>
      </c>
      <c r="E22" s="75">
        <f t="shared" si="1"/>
        <v>686</v>
      </c>
      <c r="F22" s="79" t="s">
        <v>2452</v>
      </c>
      <c r="G22" s="77"/>
      <c r="H22" s="17"/>
      <c r="I22" s="17"/>
    </row>
    <row r="23" ht="18" customHeight="1" spans="1:9">
      <c r="A23" s="78">
        <v>20</v>
      </c>
      <c r="B23" s="79" t="s">
        <v>2453</v>
      </c>
      <c r="C23" s="79">
        <v>12</v>
      </c>
      <c r="D23" s="74">
        <f t="shared" si="0"/>
        <v>16.464</v>
      </c>
      <c r="E23" s="75">
        <f t="shared" si="1"/>
        <v>823.2</v>
      </c>
      <c r="F23" s="79" t="s">
        <v>2454</v>
      </c>
      <c r="G23" s="77"/>
      <c r="H23" s="17"/>
      <c r="I23" s="17"/>
    </row>
    <row r="24" ht="18" customHeight="1" spans="1:9">
      <c r="A24" s="78">
        <v>21</v>
      </c>
      <c r="B24" s="79" t="s">
        <v>2455</v>
      </c>
      <c r="C24" s="79">
        <v>20</v>
      </c>
      <c r="D24" s="74">
        <f t="shared" si="0"/>
        <v>27.44</v>
      </c>
      <c r="E24" s="75">
        <f t="shared" si="1"/>
        <v>1372</v>
      </c>
      <c r="F24" s="79" t="s">
        <v>2456</v>
      </c>
      <c r="G24" s="77"/>
      <c r="H24" s="17"/>
      <c r="I24" s="17"/>
    </row>
    <row r="25" ht="18" customHeight="1" spans="1:9">
      <c r="A25" s="78">
        <v>22</v>
      </c>
      <c r="B25" s="79" t="s">
        <v>2457</v>
      </c>
      <c r="C25" s="79">
        <v>10</v>
      </c>
      <c r="D25" s="74">
        <f t="shared" si="0"/>
        <v>13.72</v>
      </c>
      <c r="E25" s="75">
        <f t="shared" si="1"/>
        <v>686</v>
      </c>
      <c r="F25" s="79" t="s">
        <v>2458</v>
      </c>
      <c r="G25" s="77"/>
      <c r="H25" s="17"/>
      <c r="I25" s="17"/>
    </row>
    <row r="26" ht="18" customHeight="1" spans="1:9">
      <c r="A26" s="78">
        <v>23</v>
      </c>
      <c r="B26" s="79" t="s">
        <v>2459</v>
      </c>
      <c r="C26" s="79">
        <v>25</v>
      </c>
      <c r="D26" s="74">
        <f t="shared" si="0"/>
        <v>34.3</v>
      </c>
      <c r="E26" s="75">
        <f t="shared" si="1"/>
        <v>1715</v>
      </c>
      <c r="F26" s="79" t="s">
        <v>2460</v>
      </c>
      <c r="G26" s="77"/>
      <c r="H26" s="17"/>
      <c r="I26" s="17"/>
    </row>
    <row r="27" ht="18" customHeight="1" spans="1:9">
      <c r="A27" s="78">
        <v>24</v>
      </c>
      <c r="B27" s="79" t="s">
        <v>2461</v>
      </c>
      <c r="C27" s="79">
        <v>5</v>
      </c>
      <c r="D27" s="74">
        <f t="shared" si="0"/>
        <v>6.86</v>
      </c>
      <c r="E27" s="75">
        <f t="shared" si="1"/>
        <v>343</v>
      </c>
      <c r="F27" s="79" t="s">
        <v>2462</v>
      </c>
      <c r="G27" s="77"/>
      <c r="H27" s="17"/>
      <c r="I27" s="17"/>
    </row>
    <row r="28" ht="18" customHeight="1" spans="1:9">
      <c r="A28" s="78">
        <v>25</v>
      </c>
      <c r="B28" s="79" t="s">
        <v>2463</v>
      </c>
      <c r="C28" s="79">
        <v>15</v>
      </c>
      <c r="D28" s="74">
        <f t="shared" si="0"/>
        <v>20.58</v>
      </c>
      <c r="E28" s="75">
        <f t="shared" si="1"/>
        <v>1029</v>
      </c>
      <c r="F28" s="79" t="s">
        <v>2464</v>
      </c>
      <c r="G28" s="77"/>
      <c r="H28" s="17"/>
      <c r="I28" s="17"/>
    </row>
    <row r="29" ht="18" customHeight="1" spans="1:9">
      <c r="A29" s="78">
        <v>26</v>
      </c>
      <c r="B29" s="79" t="s">
        <v>2465</v>
      </c>
      <c r="C29" s="79">
        <v>30</v>
      </c>
      <c r="D29" s="74">
        <f t="shared" si="0"/>
        <v>41.16</v>
      </c>
      <c r="E29" s="75">
        <f t="shared" si="1"/>
        <v>2058</v>
      </c>
      <c r="F29" s="79" t="s">
        <v>2466</v>
      </c>
      <c r="G29" s="77"/>
      <c r="H29" s="17"/>
      <c r="I29" s="17"/>
    </row>
    <row r="30" ht="18" customHeight="1" spans="1:9">
      <c r="A30" s="78">
        <v>27</v>
      </c>
      <c r="B30" s="79" t="s">
        <v>2467</v>
      </c>
      <c r="C30" s="79">
        <v>10</v>
      </c>
      <c r="D30" s="74">
        <f t="shared" si="0"/>
        <v>13.72</v>
      </c>
      <c r="E30" s="75">
        <f t="shared" si="1"/>
        <v>686</v>
      </c>
      <c r="F30" s="79" t="s">
        <v>2468</v>
      </c>
      <c r="G30" s="77"/>
      <c r="H30" s="17"/>
      <c r="I30" s="17"/>
    </row>
    <row r="31" ht="18" customHeight="1" spans="1:9">
      <c r="A31" s="78">
        <v>28</v>
      </c>
      <c r="B31" s="79" t="s">
        <v>2469</v>
      </c>
      <c r="C31" s="79">
        <v>12</v>
      </c>
      <c r="D31" s="74">
        <f t="shared" si="0"/>
        <v>16.464</v>
      </c>
      <c r="E31" s="75">
        <f t="shared" si="1"/>
        <v>823.2</v>
      </c>
      <c r="F31" s="79" t="s">
        <v>2470</v>
      </c>
      <c r="G31" s="77"/>
      <c r="H31" s="17"/>
      <c r="I31" s="17"/>
    </row>
    <row r="32" ht="18" customHeight="1" spans="1:9">
      <c r="A32" s="78">
        <v>29</v>
      </c>
      <c r="B32" s="79" t="s">
        <v>2471</v>
      </c>
      <c r="C32" s="79">
        <v>10</v>
      </c>
      <c r="D32" s="74">
        <f t="shared" si="0"/>
        <v>13.72</v>
      </c>
      <c r="E32" s="75">
        <f t="shared" si="1"/>
        <v>686</v>
      </c>
      <c r="F32" s="79" t="s">
        <v>2472</v>
      </c>
      <c r="G32" s="77"/>
      <c r="H32" s="17"/>
      <c r="I32" s="17"/>
    </row>
    <row r="33" ht="18" customHeight="1" spans="1:9">
      <c r="A33" s="78">
        <v>30</v>
      </c>
      <c r="B33" s="79" t="s">
        <v>2473</v>
      </c>
      <c r="C33" s="79">
        <v>10</v>
      </c>
      <c r="D33" s="74">
        <f t="shared" si="0"/>
        <v>13.72</v>
      </c>
      <c r="E33" s="75">
        <f t="shared" si="1"/>
        <v>686</v>
      </c>
      <c r="F33" s="79" t="s">
        <v>2474</v>
      </c>
      <c r="G33" s="77"/>
      <c r="H33" s="17"/>
      <c r="I33" s="17"/>
    </row>
    <row r="34" ht="18" customHeight="1" spans="1:9">
      <c r="A34" s="78">
        <v>31</v>
      </c>
      <c r="B34" s="79" t="s">
        <v>2475</v>
      </c>
      <c r="C34" s="79">
        <v>15</v>
      </c>
      <c r="D34" s="74">
        <f t="shared" si="0"/>
        <v>20.58</v>
      </c>
      <c r="E34" s="75">
        <f t="shared" si="1"/>
        <v>1029</v>
      </c>
      <c r="F34" s="79" t="s">
        <v>2476</v>
      </c>
      <c r="G34" s="77"/>
      <c r="H34" s="17"/>
      <c r="I34" s="17"/>
    </row>
    <row r="35" ht="18" customHeight="1" spans="1:9">
      <c r="A35" s="78">
        <v>32</v>
      </c>
      <c r="B35" s="79" t="s">
        <v>2477</v>
      </c>
      <c r="C35" s="79">
        <v>50</v>
      </c>
      <c r="D35" s="74">
        <f t="shared" si="0"/>
        <v>68.6</v>
      </c>
      <c r="E35" s="75">
        <f t="shared" si="1"/>
        <v>3430</v>
      </c>
      <c r="F35" s="79" t="s">
        <v>2478</v>
      </c>
      <c r="G35" s="77"/>
      <c r="H35" s="17"/>
      <c r="I35" s="17"/>
    </row>
    <row r="36" ht="18" customHeight="1" spans="1:9">
      <c r="A36" s="78">
        <v>33</v>
      </c>
      <c r="B36" s="79" t="s">
        <v>2479</v>
      </c>
      <c r="C36" s="79">
        <v>30</v>
      </c>
      <c r="D36" s="74">
        <f t="shared" si="0"/>
        <v>41.16</v>
      </c>
      <c r="E36" s="75">
        <f t="shared" si="1"/>
        <v>2058</v>
      </c>
      <c r="F36" s="79" t="s">
        <v>2480</v>
      </c>
      <c r="G36" s="77"/>
      <c r="H36" s="17"/>
      <c r="I36" s="17"/>
    </row>
    <row r="37" ht="18" customHeight="1" spans="1:9">
      <c r="A37" s="78">
        <v>34</v>
      </c>
      <c r="B37" s="79" t="s">
        <v>2481</v>
      </c>
      <c r="C37" s="79">
        <v>10</v>
      </c>
      <c r="D37" s="74">
        <f t="shared" si="0"/>
        <v>13.72</v>
      </c>
      <c r="E37" s="75">
        <f t="shared" si="1"/>
        <v>686</v>
      </c>
      <c r="F37" s="79" t="s">
        <v>2482</v>
      </c>
      <c r="G37" s="77"/>
      <c r="H37" s="17"/>
      <c r="I37" s="17"/>
    </row>
    <row r="38" ht="18" customHeight="1" spans="1:9">
      <c r="A38" s="78">
        <v>35</v>
      </c>
      <c r="B38" s="79" t="s">
        <v>558</v>
      </c>
      <c r="C38" s="79">
        <v>18</v>
      </c>
      <c r="D38" s="74">
        <f t="shared" si="0"/>
        <v>24.696</v>
      </c>
      <c r="E38" s="75">
        <f t="shared" si="1"/>
        <v>1234.8</v>
      </c>
      <c r="F38" s="79" t="s">
        <v>2483</v>
      </c>
      <c r="G38" s="77"/>
      <c r="H38" s="17"/>
      <c r="I38" s="17"/>
    </row>
    <row r="39" ht="18" customHeight="1" spans="1:9">
      <c r="A39" s="78">
        <v>36</v>
      </c>
      <c r="B39" s="79" t="s">
        <v>1067</v>
      </c>
      <c r="C39" s="79">
        <v>12</v>
      </c>
      <c r="D39" s="74">
        <f t="shared" si="0"/>
        <v>16.464</v>
      </c>
      <c r="E39" s="75">
        <f t="shared" si="1"/>
        <v>823.2</v>
      </c>
      <c r="F39" s="79" t="s">
        <v>2484</v>
      </c>
      <c r="G39" s="77"/>
      <c r="H39" s="17"/>
      <c r="I39" s="17"/>
    </row>
    <row r="40" ht="18" customHeight="1" spans="1:9">
      <c r="A40" s="78">
        <v>37</v>
      </c>
      <c r="B40" s="79" t="s">
        <v>2485</v>
      </c>
      <c r="C40" s="79">
        <v>50</v>
      </c>
      <c r="D40" s="74">
        <f t="shared" si="0"/>
        <v>68.6</v>
      </c>
      <c r="E40" s="75">
        <f t="shared" si="1"/>
        <v>3430</v>
      </c>
      <c r="F40" s="79" t="s">
        <v>2486</v>
      </c>
      <c r="G40" s="77"/>
      <c r="H40" s="17"/>
      <c r="I40" s="17"/>
    </row>
    <row r="41" ht="18" customHeight="1" spans="1:9">
      <c r="A41" s="78">
        <v>38</v>
      </c>
      <c r="B41" s="79" t="s">
        <v>2487</v>
      </c>
      <c r="C41" s="79">
        <v>30</v>
      </c>
      <c r="D41" s="74">
        <f t="shared" si="0"/>
        <v>41.16</v>
      </c>
      <c r="E41" s="75">
        <f t="shared" si="1"/>
        <v>2058</v>
      </c>
      <c r="F41" s="79" t="s">
        <v>2488</v>
      </c>
      <c r="G41" s="77"/>
      <c r="H41" s="17"/>
      <c r="I41" s="17"/>
    </row>
    <row r="42" ht="18" customHeight="1" spans="1:9">
      <c r="A42" s="78">
        <v>39</v>
      </c>
      <c r="B42" s="79" t="s">
        <v>2489</v>
      </c>
      <c r="C42" s="79">
        <v>50</v>
      </c>
      <c r="D42" s="74">
        <f t="shared" si="0"/>
        <v>68.6</v>
      </c>
      <c r="E42" s="75">
        <f t="shared" si="1"/>
        <v>3430</v>
      </c>
      <c r="F42" s="79" t="s">
        <v>2490</v>
      </c>
      <c r="G42" s="77"/>
      <c r="H42" s="17"/>
      <c r="I42" s="17"/>
    </row>
    <row r="43" ht="18" customHeight="1" spans="1:9">
      <c r="A43" s="78">
        <v>40</v>
      </c>
      <c r="B43" s="79" t="s">
        <v>2491</v>
      </c>
      <c r="C43" s="79">
        <v>20</v>
      </c>
      <c r="D43" s="74">
        <f t="shared" si="0"/>
        <v>27.44</v>
      </c>
      <c r="E43" s="75">
        <f t="shared" si="1"/>
        <v>1372</v>
      </c>
      <c r="F43" s="79" t="s">
        <v>2492</v>
      </c>
      <c r="G43" s="77"/>
      <c r="H43" s="17"/>
      <c r="I43" s="17"/>
    </row>
    <row r="44" ht="18" customHeight="1" spans="1:9">
      <c r="A44" s="78">
        <v>41</v>
      </c>
      <c r="B44" s="79" t="s">
        <v>2493</v>
      </c>
      <c r="C44" s="79">
        <v>20</v>
      </c>
      <c r="D44" s="74">
        <f t="shared" si="0"/>
        <v>27.44</v>
      </c>
      <c r="E44" s="75">
        <f t="shared" si="1"/>
        <v>1372</v>
      </c>
      <c r="F44" s="79" t="s">
        <v>2494</v>
      </c>
      <c r="G44" s="77"/>
      <c r="H44" s="17"/>
      <c r="I44" s="17"/>
    </row>
    <row r="45" ht="18" customHeight="1" spans="1:9">
      <c r="A45" s="78">
        <v>42</v>
      </c>
      <c r="B45" s="79" t="s">
        <v>2495</v>
      </c>
      <c r="C45" s="79">
        <v>20</v>
      </c>
      <c r="D45" s="74">
        <f t="shared" si="0"/>
        <v>27.44</v>
      </c>
      <c r="E45" s="75">
        <f t="shared" si="1"/>
        <v>1372</v>
      </c>
      <c r="F45" s="79" t="s">
        <v>2496</v>
      </c>
      <c r="G45" s="77"/>
      <c r="H45" s="17"/>
      <c r="I45" s="17"/>
    </row>
    <row r="46" ht="18" customHeight="1" spans="1:9">
      <c r="A46" s="78">
        <v>43</v>
      </c>
      <c r="B46" s="79" t="s">
        <v>2497</v>
      </c>
      <c r="C46" s="79">
        <v>30</v>
      </c>
      <c r="D46" s="74">
        <f t="shared" si="0"/>
        <v>41.16</v>
      </c>
      <c r="E46" s="75">
        <f t="shared" si="1"/>
        <v>2058</v>
      </c>
      <c r="F46" s="281" t="s">
        <v>2498</v>
      </c>
      <c r="G46" s="77"/>
      <c r="H46" s="17"/>
      <c r="I46" s="17"/>
    </row>
    <row r="47" ht="18" customHeight="1" spans="1:9">
      <c r="A47" s="78">
        <v>44</v>
      </c>
      <c r="B47" s="79" t="s">
        <v>2499</v>
      </c>
      <c r="C47" s="79">
        <v>15</v>
      </c>
      <c r="D47" s="74">
        <f t="shared" si="0"/>
        <v>20.58</v>
      </c>
      <c r="E47" s="75">
        <f t="shared" si="1"/>
        <v>1029</v>
      </c>
      <c r="F47" s="79" t="s">
        <v>2500</v>
      </c>
      <c r="G47" s="77"/>
      <c r="H47" s="17"/>
      <c r="I47" s="17"/>
    </row>
    <row r="48" ht="18" customHeight="1" spans="1:9">
      <c r="A48" s="78" t="s">
        <v>31</v>
      </c>
      <c r="B48" s="80"/>
      <c r="C48" s="72">
        <f>SUM(C4:C47)</f>
        <v>1086</v>
      </c>
      <c r="D48" s="74">
        <f t="shared" si="0"/>
        <v>1489.992</v>
      </c>
      <c r="E48" s="75">
        <f t="shared" si="1"/>
        <v>74499.6</v>
      </c>
      <c r="F48" s="77"/>
      <c r="G48" s="77"/>
      <c r="H48" s="17"/>
      <c r="I48" s="17"/>
    </row>
    <row r="49" ht="18.75" spans="1:7">
      <c r="A49" s="21" t="s">
        <v>41</v>
      </c>
      <c r="B49" s="21"/>
      <c r="C49" s="21"/>
      <c r="D49" s="22"/>
      <c r="E49" s="22"/>
      <c r="F49" s="22"/>
      <c r="G49" s="22"/>
    </row>
    <row r="50" ht="18.75" spans="1:7">
      <c r="A50" s="23" t="s">
        <v>42</v>
      </c>
      <c r="B50" s="23"/>
      <c r="C50" s="23"/>
      <c r="D50" s="23"/>
      <c r="E50" s="23"/>
      <c r="F50" s="23"/>
      <c r="G50" s="23"/>
    </row>
    <row r="51" ht="18.75" spans="1:7">
      <c r="A51" s="24" t="s">
        <v>43</v>
      </c>
      <c r="B51" s="24"/>
      <c r="C51" s="24"/>
      <c r="D51" s="24"/>
      <c r="E51" s="24"/>
      <c r="F51" s="24"/>
      <c r="G51" s="24"/>
    </row>
  </sheetData>
  <mergeCells count="5">
    <mergeCell ref="A1:I1"/>
    <mergeCell ref="A2:I2"/>
    <mergeCell ref="A49:C49"/>
    <mergeCell ref="A50:G50"/>
    <mergeCell ref="A51:G5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14" sqref="L14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4" customWidth="1"/>
    <col min="9" max="9" width="10.6666666666667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2501</v>
      </c>
      <c r="B2" s="3"/>
      <c r="C2" s="3"/>
      <c r="D2" s="4"/>
      <c r="E2" s="4"/>
      <c r="F2" s="4"/>
      <c r="G2" s="3"/>
      <c r="H2" s="3"/>
      <c r="I2" s="3"/>
    </row>
    <row r="3" ht="22" customHeight="1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67" t="s">
        <v>2502</v>
      </c>
      <c r="C4" s="67">
        <v>30</v>
      </c>
      <c r="D4" s="12">
        <f>C4*1.372</f>
        <v>41.16</v>
      </c>
      <c r="E4" s="13">
        <f>D4*50</f>
        <v>2058</v>
      </c>
      <c r="F4" s="68" t="s">
        <v>2503</v>
      </c>
      <c r="G4" s="69"/>
      <c r="H4" s="16"/>
      <c r="I4" s="17"/>
    </row>
    <row r="5" ht="14.25" spans="1:9">
      <c r="A5" s="16">
        <v>2</v>
      </c>
      <c r="B5" s="67" t="s">
        <v>2504</v>
      </c>
      <c r="C5" s="67">
        <v>30</v>
      </c>
      <c r="D5" s="12">
        <f>C5*1.372</f>
        <v>41.16</v>
      </c>
      <c r="E5" s="13">
        <f>D5*50</f>
        <v>2058</v>
      </c>
      <c r="F5" s="68" t="s">
        <v>2505</v>
      </c>
      <c r="G5" s="69"/>
      <c r="H5" s="16"/>
      <c r="I5" s="17"/>
    </row>
    <row r="6" ht="14.25" spans="1:9">
      <c r="A6" s="16">
        <v>3</v>
      </c>
      <c r="B6" s="67" t="s">
        <v>2506</v>
      </c>
      <c r="C6" s="67">
        <v>30</v>
      </c>
      <c r="D6" s="12">
        <f>C6*1.372</f>
        <v>41.16</v>
      </c>
      <c r="E6" s="13">
        <f>D6*50</f>
        <v>2058</v>
      </c>
      <c r="F6" s="68" t="s">
        <v>2507</v>
      </c>
      <c r="G6" s="69"/>
      <c r="H6" s="16"/>
      <c r="I6" s="17"/>
    </row>
    <row r="7" ht="14.25" spans="1:9">
      <c r="A7" s="16">
        <v>4</v>
      </c>
      <c r="B7" s="67" t="s">
        <v>2508</v>
      </c>
      <c r="C7" s="67">
        <v>40</v>
      </c>
      <c r="D7" s="12">
        <f t="shared" ref="D7:D17" si="0">C7*1.372</f>
        <v>54.88</v>
      </c>
      <c r="E7" s="13">
        <f t="shared" ref="E7:E17" si="1">D7*50</f>
        <v>2744</v>
      </c>
      <c r="F7" s="68" t="s">
        <v>2509</v>
      </c>
      <c r="G7" s="69"/>
      <c r="H7" s="16"/>
      <c r="I7" s="17"/>
    </row>
    <row r="8" ht="14.25" spans="1:9">
      <c r="A8" s="16">
        <v>5</v>
      </c>
      <c r="B8" s="67" t="s">
        <v>2510</v>
      </c>
      <c r="C8" s="67">
        <v>30</v>
      </c>
      <c r="D8" s="12">
        <f t="shared" si="0"/>
        <v>41.16</v>
      </c>
      <c r="E8" s="13">
        <f t="shared" si="1"/>
        <v>2058</v>
      </c>
      <c r="F8" s="68" t="s">
        <v>2511</v>
      </c>
      <c r="G8" s="69"/>
      <c r="H8" s="16"/>
      <c r="I8" s="17"/>
    </row>
    <row r="9" ht="14.25" spans="1:9">
      <c r="A9" s="16">
        <v>6</v>
      </c>
      <c r="B9" s="67" t="s">
        <v>2512</v>
      </c>
      <c r="C9" s="67">
        <v>20</v>
      </c>
      <c r="D9" s="12">
        <f t="shared" si="0"/>
        <v>27.44</v>
      </c>
      <c r="E9" s="13">
        <f t="shared" si="1"/>
        <v>1372</v>
      </c>
      <c r="F9" s="68" t="s">
        <v>2513</v>
      </c>
      <c r="G9" s="69"/>
      <c r="H9" s="16"/>
      <c r="I9" s="17"/>
    </row>
    <row r="10" ht="14.25" spans="1:9">
      <c r="A10" s="16">
        <v>7</v>
      </c>
      <c r="B10" s="67" t="s">
        <v>884</v>
      </c>
      <c r="C10" s="67">
        <v>40</v>
      </c>
      <c r="D10" s="12">
        <f t="shared" si="0"/>
        <v>54.88</v>
      </c>
      <c r="E10" s="13">
        <f t="shared" si="1"/>
        <v>2744</v>
      </c>
      <c r="F10" s="68" t="s">
        <v>2514</v>
      </c>
      <c r="G10" s="69"/>
      <c r="H10" s="16"/>
      <c r="I10" s="17"/>
    </row>
    <row r="11" ht="14.25" spans="1:9">
      <c r="A11" s="16">
        <v>8</v>
      </c>
      <c r="B11" s="67" t="s">
        <v>2515</v>
      </c>
      <c r="C11" s="67">
        <v>20</v>
      </c>
      <c r="D11" s="12">
        <f t="shared" si="0"/>
        <v>27.44</v>
      </c>
      <c r="E11" s="13">
        <f t="shared" si="1"/>
        <v>1372</v>
      </c>
      <c r="F11" s="282" t="s">
        <v>2516</v>
      </c>
      <c r="G11" s="69"/>
      <c r="H11" s="16"/>
      <c r="I11" s="17"/>
    </row>
    <row r="12" ht="14.25" spans="1:9">
      <c r="A12" s="16">
        <v>9</v>
      </c>
      <c r="B12" s="67" t="s">
        <v>2517</v>
      </c>
      <c r="C12" s="67">
        <v>40</v>
      </c>
      <c r="D12" s="12">
        <f t="shared" si="0"/>
        <v>54.88</v>
      </c>
      <c r="E12" s="13">
        <f t="shared" si="1"/>
        <v>2744</v>
      </c>
      <c r="F12" s="68" t="s">
        <v>2518</v>
      </c>
      <c r="G12" s="69"/>
      <c r="H12" s="16"/>
      <c r="I12" s="17"/>
    </row>
    <row r="13" ht="14.25" spans="1:9">
      <c r="A13" s="16">
        <v>10</v>
      </c>
      <c r="B13" s="67" t="s">
        <v>2519</v>
      </c>
      <c r="C13" s="67">
        <v>30</v>
      </c>
      <c r="D13" s="12">
        <f t="shared" si="0"/>
        <v>41.16</v>
      </c>
      <c r="E13" s="13">
        <f t="shared" si="1"/>
        <v>2058</v>
      </c>
      <c r="F13" s="68" t="s">
        <v>2520</v>
      </c>
      <c r="G13" s="69"/>
      <c r="H13" s="16"/>
      <c r="I13" s="17"/>
    </row>
    <row r="14" ht="14.25" spans="1:9">
      <c r="A14" s="16">
        <v>11</v>
      </c>
      <c r="B14" s="67" t="s">
        <v>2521</v>
      </c>
      <c r="C14" s="67">
        <v>30</v>
      </c>
      <c r="D14" s="12">
        <f t="shared" si="0"/>
        <v>41.16</v>
      </c>
      <c r="E14" s="13">
        <f t="shared" si="1"/>
        <v>2058</v>
      </c>
      <c r="F14" s="68" t="s">
        <v>2522</v>
      </c>
      <c r="G14" s="69"/>
      <c r="H14" s="16"/>
      <c r="I14" s="17"/>
    </row>
    <row r="15" ht="14.25" spans="1:9">
      <c r="A15" s="16">
        <v>12</v>
      </c>
      <c r="B15" s="67" t="s">
        <v>2523</v>
      </c>
      <c r="C15" s="67">
        <v>10</v>
      </c>
      <c r="D15" s="12">
        <f t="shared" si="0"/>
        <v>13.72</v>
      </c>
      <c r="E15" s="13">
        <f t="shared" si="1"/>
        <v>686</v>
      </c>
      <c r="F15" s="68" t="s">
        <v>2524</v>
      </c>
      <c r="G15" s="69"/>
      <c r="H15" s="16"/>
      <c r="I15" s="17"/>
    </row>
    <row r="16" ht="14.25" spans="1:9">
      <c r="A16" s="16">
        <v>13</v>
      </c>
      <c r="B16" s="67" t="s">
        <v>2525</v>
      </c>
      <c r="C16" s="67">
        <v>20</v>
      </c>
      <c r="D16" s="12">
        <f t="shared" si="0"/>
        <v>27.44</v>
      </c>
      <c r="E16" s="13">
        <f t="shared" si="1"/>
        <v>1372</v>
      </c>
      <c r="F16" s="68" t="s">
        <v>2526</v>
      </c>
      <c r="G16" s="69"/>
      <c r="H16" s="16"/>
      <c r="I16" s="17"/>
    </row>
    <row r="17" ht="18.75" spans="1:9">
      <c r="A17" s="70" t="s">
        <v>31</v>
      </c>
      <c r="B17" s="71"/>
      <c r="C17" s="72">
        <f>SUM(C4:C16)</f>
        <v>370</v>
      </c>
      <c r="D17" s="12">
        <f t="shared" si="0"/>
        <v>507.64</v>
      </c>
      <c r="E17" s="13">
        <f t="shared" si="1"/>
        <v>25382</v>
      </c>
      <c r="F17" s="16"/>
      <c r="G17" s="16"/>
      <c r="H17" s="17"/>
      <c r="I17" s="17"/>
    </row>
    <row r="18" ht="18.75" spans="1:7">
      <c r="A18" s="21" t="s">
        <v>41</v>
      </c>
      <c r="B18" s="21"/>
      <c r="C18" s="21"/>
      <c r="D18" s="22"/>
      <c r="E18" s="22"/>
      <c r="F18" s="22"/>
      <c r="G18" s="22"/>
    </row>
    <row r="19" ht="18.75" spans="1:7">
      <c r="A19" s="23" t="s">
        <v>42</v>
      </c>
      <c r="B19" s="23"/>
      <c r="C19" s="23"/>
      <c r="D19" s="23"/>
      <c r="E19" s="23"/>
      <c r="F19" s="23"/>
      <c r="G19" s="23"/>
    </row>
    <row r="20" ht="18.75" spans="1:7">
      <c r="A20" s="24" t="s">
        <v>43</v>
      </c>
      <c r="B20" s="24"/>
      <c r="C20" s="24"/>
      <c r="D20" s="24"/>
      <c r="E20" s="24"/>
      <c r="F20" s="24"/>
      <c r="G20" s="24"/>
    </row>
  </sheetData>
  <mergeCells count="5">
    <mergeCell ref="A1:I1"/>
    <mergeCell ref="A2:I2"/>
    <mergeCell ref="A18:C18"/>
    <mergeCell ref="A19:G19"/>
    <mergeCell ref="A20:G2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1"/>
  <sheetViews>
    <sheetView topLeftCell="A98" workbookViewId="0">
      <selection activeCell="M109" sqref="M109"/>
    </sheetView>
  </sheetViews>
  <sheetFormatPr defaultColWidth="8.89166666666667" defaultRowHeight="13.5"/>
  <cols>
    <col min="1" max="1" width="9.88333333333333" customWidth="1"/>
    <col min="2" max="2" width="14.3333333333333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2527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29">
        <v>1</v>
      </c>
      <c r="B4" s="30" t="s">
        <v>2528</v>
      </c>
      <c r="C4" s="30">
        <v>30</v>
      </c>
      <c r="D4" s="31">
        <f>C4*1.372</f>
        <v>41.16</v>
      </c>
      <c r="E4" s="32">
        <f>D4*50</f>
        <v>2058</v>
      </c>
      <c r="F4" s="33" t="s">
        <v>2529</v>
      </c>
      <c r="G4" s="34" t="s">
        <v>2530</v>
      </c>
      <c r="H4" s="29">
        <v>13848850438</v>
      </c>
      <c r="I4" s="57"/>
    </row>
    <row r="5" ht="18" customHeight="1" spans="1:9">
      <c r="A5" s="29">
        <v>2</v>
      </c>
      <c r="B5" s="35" t="s">
        <v>2531</v>
      </c>
      <c r="C5" s="35">
        <v>8</v>
      </c>
      <c r="D5" s="31">
        <f t="shared" ref="D5:D28" si="0">C5*1.372</f>
        <v>10.976</v>
      </c>
      <c r="E5" s="32">
        <f t="shared" ref="E5:E28" si="1">D5*50</f>
        <v>548.8</v>
      </c>
      <c r="F5" s="36" t="s">
        <v>2532</v>
      </c>
      <c r="G5" s="34"/>
      <c r="H5" s="29"/>
      <c r="I5" s="57"/>
    </row>
    <row r="6" ht="18" customHeight="1" spans="1:9">
      <c r="A6" s="29">
        <v>3</v>
      </c>
      <c r="B6" s="37" t="s">
        <v>2084</v>
      </c>
      <c r="C6" s="37">
        <v>50</v>
      </c>
      <c r="D6" s="31">
        <f t="shared" si="0"/>
        <v>68.6</v>
      </c>
      <c r="E6" s="32">
        <f t="shared" si="1"/>
        <v>3430</v>
      </c>
      <c r="F6" s="38" t="s">
        <v>2533</v>
      </c>
      <c r="G6" s="34"/>
      <c r="H6" s="29"/>
      <c r="I6" s="57"/>
    </row>
    <row r="7" ht="18" customHeight="1" spans="1:9">
      <c r="A7" s="29">
        <v>4</v>
      </c>
      <c r="B7" s="37" t="s">
        <v>2534</v>
      </c>
      <c r="C7" s="37">
        <v>10</v>
      </c>
      <c r="D7" s="31">
        <f t="shared" si="0"/>
        <v>13.72</v>
      </c>
      <c r="E7" s="32">
        <f t="shared" si="1"/>
        <v>686</v>
      </c>
      <c r="F7" s="38" t="s">
        <v>2535</v>
      </c>
      <c r="G7" s="34"/>
      <c r="H7" s="29"/>
      <c r="I7" s="57"/>
    </row>
    <row r="8" ht="18" customHeight="1" spans="1:9">
      <c r="A8" s="29">
        <v>5</v>
      </c>
      <c r="B8" s="37" t="s">
        <v>2536</v>
      </c>
      <c r="C8" s="37">
        <v>20</v>
      </c>
      <c r="D8" s="31">
        <f t="shared" si="0"/>
        <v>27.44</v>
      </c>
      <c r="E8" s="32">
        <f t="shared" si="1"/>
        <v>1372</v>
      </c>
      <c r="F8" s="38" t="s">
        <v>2537</v>
      </c>
      <c r="G8" s="34"/>
      <c r="H8" s="29"/>
      <c r="I8" s="57"/>
    </row>
    <row r="9" ht="18" customHeight="1" spans="1:9">
      <c r="A9" s="29">
        <v>6</v>
      </c>
      <c r="B9" s="37" t="s">
        <v>2538</v>
      </c>
      <c r="C9" s="37">
        <v>35</v>
      </c>
      <c r="D9" s="31">
        <f t="shared" si="0"/>
        <v>48.02</v>
      </c>
      <c r="E9" s="32">
        <f t="shared" si="1"/>
        <v>2401</v>
      </c>
      <c r="F9" s="38" t="s">
        <v>2539</v>
      </c>
      <c r="G9" s="34"/>
      <c r="H9" s="29"/>
      <c r="I9" s="57"/>
    </row>
    <row r="10" ht="18" customHeight="1" spans="1:9">
      <c r="A10" s="29">
        <v>7</v>
      </c>
      <c r="B10" s="39" t="s">
        <v>2540</v>
      </c>
      <c r="C10" s="39">
        <v>50</v>
      </c>
      <c r="D10" s="31">
        <f t="shared" si="0"/>
        <v>68.6</v>
      </c>
      <c r="E10" s="32">
        <f t="shared" si="1"/>
        <v>3430</v>
      </c>
      <c r="F10" s="40" t="s">
        <v>2541</v>
      </c>
      <c r="G10" s="34"/>
      <c r="H10" s="29"/>
      <c r="I10" s="57"/>
    </row>
    <row r="11" ht="18" customHeight="1" spans="1:9">
      <c r="A11" s="29">
        <v>8</v>
      </c>
      <c r="B11" s="37" t="s">
        <v>2542</v>
      </c>
      <c r="C11" s="37">
        <v>30</v>
      </c>
      <c r="D11" s="31">
        <f t="shared" si="0"/>
        <v>41.16</v>
      </c>
      <c r="E11" s="32">
        <f t="shared" si="1"/>
        <v>2058</v>
      </c>
      <c r="F11" s="38" t="s">
        <v>2543</v>
      </c>
      <c r="G11" s="34"/>
      <c r="H11" s="29"/>
      <c r="I11" s="57"/>
    </row>
    <row r="12" ht="18" customHeight="1" spans="1:9">
      <c r="A12" s="29">
        <v>9</v>
      </c>
      <c r="B12" s="35" t="s">
        <v>2544</v>
      </c>
      <c r="C12" s="35">
        <v>12</v>
      </c>
      <c r="D12" s="31">
        <f t="shared" si="0"/>
        <v>16.464</v>
      </c>
      <c r="E12" s="32">
        <f t="shared" si="1"/>
        <v>823.2</v>
      </c>
      <c r="F12" s="36" t="s">
        <v>2545</v>
      </c>
      <c r="G12" s="34"/>
      <c r="H12" s="29"/>
      <c r="I12" s="57"/>
    </row>
    <row r="13" ht="18" customHeight="1" spans="1:9">
      <c r="A13" s="29">
        <v>10</v>
      </c>
      <c r="B13" s="37" t="s">
        <v>2546</v>
      </c>
      <c r="C13" s="37">
        <v>10</v>
      </c>
      <c r="D13" s="31">
        <f t="shared" si="0"/>
        <v>13.72</v>
      </c>
      <c r="E13" s="32">
        <f t="shared" si="1"/>
        <v>686</v>
      </c>
      <c r="F13" s="38" t="s">
        <v>2547</v>
      </c>
      <c r="G13" s="34"/>
      <c r="H13" s="29"/>
      <c r="I13" s="57"/>
    </row>
    <row r="14" ht="18" customHeight="1" spans="1:9">
      <c r="A14" s="29">
        <v>11</v>
      </c>
      <c r="B14" s="37" t="s">
        <v>2548</v>
      </c>
      <c r="C14" s="37">
        <v>30</v>
      </c>
      <c r="D14" s="31">
        <f t="shared" si="0"/>
        <v>41.16</v>
      </c>
      <c r="E14" s="32">
        <f t="shared" si="1"/>
        <v>2058</v>
      </c>
      <c r="F14" s="38" t="s">
        <v>2549</v>
      </c>
      <c r="G14" s="34"/>
      <c r="H14" s="29"/>
      <c r="I14" s="57"/>
    </row>
    <row r="15" ht="18" customHeight="1" spans="1:9">
      <c r="A15" s="29">
        <v>12</v>
      </c>
      <c r="B15" s="35" t="s">
        <v>2550</v>
      </c>
      <c r="C15" s="35">
        <v>44</v>
      </c>
      <c r="D15" s="31">
        <f t="shared" si="0"/>
        <v>60.368</v>
      </c>
      <c r="E15" s="32">
        <f t="shared" si="1"/>
        <v>3018.4</v>
      </c>
      <c r="F15" s="36" t="s">
        <v>2551</v>
      </c>
      <c r="G15" s="34"/>
      <c r="H15" s="29"/>
      <c r="I15" s="57"/>
    </row>
    <row r="16" ht="18" customHeight="1" spans="1:9">
      <c r="A16" s="29">
        <v>13</v>
      </c>
      <c r="B16" s="35" t="s">
        <v>2552</v>
      </c>
      <c r="C16" s="35">
        <v>25</v>
      </c>
      <c r="D16" s="31">
        <f t="shared" si="0"/>
        <v>34.3</v>
      </c>
      <c r="E16" s="32">
        <f t="shared" si="1"/>
        <v>1715</v>
      </c>
      <c r="F16" s="36" t="s">
        <v>2553</v>
      </c>
      <c r="G16" s="34"/>
      <c r="H16" s="29"/>
      <c r="I16" s="57"/>
    </row>
    <row r="17" ht="18" customHeight="1" spans="1:9">
      <c r="A17" s="29">
        <v>14</v>
      </c>
      <c r="B17" s="35" t="s">
        <v>2552</v>
      </c>
      <c r="C17" s="35">
        <v>25</v>
      </c>
      <c r="D17" s="31">
        <f t="shared" si="0"/>
        <v>34.3</v>
      </c>
      <c r="E17" s="32">
        <f t="shared" si="1"/>
        <v>1715</v>
      </c>
      <c r="F17" s="36" t="s">
        <v>2553</v>
      </c>
      <c r="G17" s="34"/>
      <c r="H17" s="29"/>
      <c r="I17" s="57"/>
    </row>
    <row r="18" ht="18" customHeight="1" spans="1:9">
      <c r="A18" s="29">
        <v>15</v>
      </c>
      <c r="B18" s="35" t="s">
        <v>2554</v>
      </c>
      <c r="C18" s="35">
        <v>13</v>
      </c>
      <c r="D18" s="31">
        <f t="shared" si="0"/>
        <v>17.836</v>
      </c>
      <c r="E18" s="32">
        <f t="shared" si="1"/>
        <v>891.8</v>
      </c>
      <c r="F18" s="41" t="s">
        <v>2555</v>
      </c>
      <c r="G18" s="34"/>
      <c r="H18" s="29"/>
      <c r="I18" s="57"/>
    </row>
    <row r="19" ht="18" customHeight="1" spans="1:9">
      <c r="A19" s="29">
        <v>16</v>
      </c>
      <c r="B19" s="37" t="s">
        <v>2556</v>
      </c>
      <c r="C19" s="37">
        <v>20</v>
      </c>
      <c r="D19" s="31">
        <f t="shared" si="0"/>
        <v>27.44</v>
      </c>
      <c r="E19" s="32">
        <f t="shared" si="1"/>
        <v>1372</v>
      </c>
      <c r="F19" s="38" t="s">
        <v>2557</v>
      </c>
      <c r="G19" s="34"/>
      <c r="H19" s="29"/>
      <c r="I19" s="57"/>
    </row>
    <row r="20" ht="18" customHeight="1" spans="1:9">
      <c r="A20" s="29">
        <v>17</v>
      </c>
      <c r="B20" s="37" t="s">
        <v>2558</v>
      </c>
      <c r="C20" s="37">
        <v>30</v>
      </c>
      <c r="D20" s="31">
        <f t="shared" si="0"/>
        <v>41.16</v>
      </c>
      <c r="E20" s="32">
        <f t="shared" si="1"/>
        <v>2058</v>
      </c>
      <c r="F20" s="38" t="s">
        <v>2559</v>
      </c>
      <c r="G20" s="34"/>
      <c r="H20" s="29"/>
      <c r="I20" s="57"/>
    </row>
    <row r="21" ht="18" customHeight="1" spans="1:9">
      <c r="A21" s="29">
        <v>18</v>
      </c>
      <c r="B21" s="37" t="s">
        <v>2560</v>
      </c>
      <c r="C21" s="37">
        <v>15</v>
      </c>
      <c r="D21" s="31">
        <f t="shared" si="0"/>
        <v>20.58</v>
      </c>
      <c r="E21" s="32">
        <f t="shared" si="1"/>
        <v>1029</v>
      </c>
      <c r="F21" s="38" t="s">
        <v>2561</v>
      </c>
      <c r="G21" s="34"/>
      <c r="H21" s="29"/>
      <c r="I21" s="57"/>
    </row>
    <row r="22" ht="18" customHeight="1" spans="1:9">
      <c r="A22" s="29">
        <v>19</v>
      </c>
      <c r="B22" s="37" t="s">
        <v>2562</v>
      </c>
      <c r="C22" s="37">
        <v>15</v>
      </c>
      <c r="D22" s="31">
        <f t="shared" si="0"/>
        <v>20.58</v>
      </c>
      <c r="E22" s="32">
        <f t="shared" si="1"/>
        <v>1029</v>
      </c>
      <c r="F22" s="38" t="s">
        <v>2563</v>
      </c>
      <c r="G22" s="34"/>
      <c r="H22" s="29"/>
      <c r="I22" s="57"/>
    </row>
    <row r="23" ht="18" customHeight="1" spans="1:9">
      <c r="A23" s="29">
        <v>20</v>
      </c>
      <c r="B23" s="37" t="s">
        <v>2564</v>
      </c>
      <c r="C23" s="37">
        <v>40</v>
      </c>
      <c r="D23" s="31">
        <f t="shared" si="0"/>
        <v>54.88</v>
      </c>
      <c r="E23" s="32">
        <f t="shared" si="1"/>
        <v>2744</v>
      </c>
      <c r="F23" s="38" t="s">
        <v>2565</v>
      </c>
      <c r="G23" s="34"/>
      <c r="H23" s="29"/>
      <c r="I23" s="57"/>
    </row>
    <row r="24" ht="18" customHeight="1" spans="1:9">
      <c r="A24" s="29">
        <v>21</v>
      </c>
      <c r="B24" s="37" t="s">
        <v>2566</v>
      </c>
      <c r="C24" s="37">
        <v>18</v>
      </c>
      <c r="D24" s="31">
        <f t="shared" si="0"/>
        <v>24.696</v>
      </c>
      <c r="E24" s="32">
        <f t="shared" si="1"/>
        <v>1234.8</v>
      </c>
      <c r="F24" s="38" t="s">
        <v>2567</v>
      </c>
      <c r="G24" s="34"/>
      <c r="H24" s="29"/>
      <c r="I24" s="57"/>
    </row>
    <row r="25" ht="18" customHeight="1" spans="1:9">
      <c r="A25" s="29">
        <v>22</v>
      </c>
      <c r="B25" s="37" t="s">
        <v>2568</v>
      </c>
      <c r="C25" s="37">
        <v>30</v>
      </c>
      <c r="D25" s="31">
        <f t="shared" si="0"/>
        <v>41.16</v>
      </c>
      <c r="E25" s="32">
        <f t="shared" si="1"/>
        <v>2058</v>
      </c>
      <c r="F25" s="38" t="s">
        <v>2569</v>
      </c>
      <c r="G25" s="34"/>
      <c r="H25" s="29"/>
      <c r="I25" s="57"/>
    </row>
    <row r="26" ht="18" customHeight="1" spans="1:9">
      <c r="A26" s="29">
        <v>23</v>
      </c>
      <c r="B26" s="37" t="s">
        <v>2570</v>
      </c>
      <c r="C26" s="37">
        <v>30</v>
      </c>
      <c r="D26" s="31">
        <f t="shared" si="0"/>
        <v>41.16</v>
      </c>
      <c r="E26" s="32">
        <f t="shared" si="1"/>
        <v>2058</v>
      </c>
      <c r="F26" s="38" t="s">
        <v>2571</v>
      </c>
      <c r="G26" s="34"/>
      <c r="H26" s="29"/>
      <c r="I26" s="57"/>
    </row>
    <row r="27" ht="18" customHeight="1" spans="1:9">
      <c r="A27" s="29">
        <v>24</v>
      </c>
      <c r="B27" s="35" t="s">
        <v>2572</v>
      </c>
      <c r="C27" s="35">
        <v>25</v>
      </c>
      <c r="D27" s="31">
        <f t="shared" si="0"/>
        <v>34.3</v>
      </c>
      <c r="E27" s="32">
        <f t="shared" si="1"/>
        <v>1715</v>
      </c>
      <c r="F27" s="36" t="s">
        <v>2573</v>
      </c>
      <c r="G27" s="34"/>
      <c r="H27" s="29"/>
      <c r="I27" s="57"/>
    </row>
    <row r="28" ht="18" customHeight="1" spans="1:9">
      <c r="A28" s="29">
        <v>25</v>
      </c>
      <c r="B28" s="37" t="s">
        <v>2574</v>
      </c>
      <c r="C28" s="37">
        <v>15</v>
      </c>
      <c r="D28" s="31">
        <f t="shared" ref="D28:D59" si="2">C28*1.372</f>
        <v>20.58</v>
      </c>
      <c r="E28" s="32">
        <f t="shared" ref="E28:E59" si="3">D28*50</f>
        <v>1029</v>
      </c>
      <c r="F28" s="38" t="s">
        <v>2575</v>
      </c>
      <c r="G28" s="42"/>
      <c r="H28" s="43"/>
      <c r="I28" s="57"/>
    </row>
    <row r="29" ht="18" customHeight="1" spans="1:9">
      <c r="A29" s="29">
        <v>26</v>
      </c>
      <c r="B29" s="35" t="s">
        <v>2576</v>
      </c>
      <c r="C29" s="35">
        <v>8</v>
      </c>
      <c r="D29" s="31">
        <f t="shared" si="2"/>
        <v>10.976</v>
      </c>
      <c r="E29" s="32">
        <f t="shared" si="3"/>
        <v>548.8</v>
      </c>
      <c r="F29" s="36" t="s">
        <v>2577</v>
      </c>
      <c r="G29" s="34"/>
      <c r="H29" s="29"/>
      <c r="I29" s="57"/>
    </row>
    <row r="30" ht="18" customHeight="1" spans="1:9">
      <c r="A30" s="29">
        <v>27</v>
      </c>
      <c r="B30" s="37" t="s">
        <v>2578</v>
      </c>
      <c r="C30" s="37">
        <v>12</v>
      </c>
      <c r="D30" s="31">
        <f t="shared" si="2"/>
        <v>16.464</v>
      </c>
      <c r="E30" s="32">
        <f t="shared" si="3"/>
        <v>823.2</v>
      </c>
      <c r="F30" s="38" t="s">
        <v>2579</v>
      </c>
      <c r="G30" s="34"/>
      <c r="H30" s="29"/>
      <c r="I30" s="57"/>
    </row>
    <row r="31" ht="18" customHeight="1" spans="1:9">
      <c r="A31" s="29">
        <v>28</v>
      </c>
      <c r="B31" s="37" t="s">
        <v>2580</v>
      </c>
      <c r="C31" s="37">
        <v>13</v>
      </c>
      <c r="D31" s="31">
        <f t="shared" si="2"/>
        <v>17.836</v>
      </c>
      <c r="E31" s="32">
        <f t="shared" si="3"/>
        <v>891.8</v>
      </c>
      <c r="F31" s="38" t="s">
        <v>2581</v>
      </c>
      <c r="G31" s="34"/>
      <c r="H31" s="29"/>
      <c r="I31" s="57"/>
    </row>
    <row r="32" ht="18" customHeight="1" spans="1:9">
      <c r="A32" s="29">
        <v>29</v>
      </c>
      <c r="B32" s="37" t="s">
        <v>2582</v>
      </c>
      <c r="C32" s="37">
        <v>60</v>
      </c>
      <c r="D32" s="31">
        <f t="shared" si="2"/>
        <v>82.32</v>
      </c>
      <c r="E32" s="32">
        <f t="shared" si="3"/>
        <v>4116</v>
      </c>
      <c r="F32" s="38" t="s">
        <v>2583</v>
      </c>
      <c r="G32" s="34"/>
      <c r="H32" s="29"/>
      <c r="I32" s="57"/>
    </row>
    <row r="33" ht="18" customHeight="1" spans="1:9">
      <c r="A33" s="29">
        <v>30</v>
      </c>
      <c r="B33" s="37" t="s">
        <v>2584</v>
      </c>
      <c r="C33" s="37">
        <v>30</v>
      </c>
      <c r="D33" s="31">
        <f t="shared" si="2"/>
        <v>41.16</v>
      </c>
      <c r="E33" s="32">
        <f t="shared" si="3"/>
        <v>2058</v>
      </c>
      <c r="F33" s="38" t="s">
        <v>2585</v>
      </c>
      <c r="G33" s="34"/>
      <c r="H33" s="29"/>
      <c r="I33" s="57"/>
    </row>
    <row r="34" ht="18" customHeight="1" spans="1:9">
      <c r="A34" s="29">
        <v>31</v>
      </c>
      <c r="B34" s="37" t="s">
        <v>2586</v>
      </c>
      <c r="C34" s="37">
        <v>15</v>
      </c>
      <c r="D34" s="31">
        <f t="shared" si="2"/>
        <v>20.58</v>
      </c>
      <c r="E34" s="32">
        <f t="shared" si="3"/>
        <v>1029</v>
      </c>
      <c r="F34" s="38" t="s">
        <v>2587</v>
      </c>
      <c r="G34" s="34"/>
      <c r="H34" s="29"/>
      <c r="I34" s="57"/>
    </row>
    <row r="35" ht="18" customHeight="1" spans="1:9">
      <c r="A35" s="29">
        <v>32</v>
      </c>
      <c r="B35" s="35" t="s">
        <v>2588</v>
      </c>
      <c r="C35" s="35">
        <v>20</v>
      </c>
      <c r="D35" s="31">
        <f t="shared" si="2"/>
        <v>27.44</v>
      </c>
      <c r="E35" s="32">
        <f t="shared" si="3"/>
        <v>1372</v>
      </c>
      <c r="F35" s="36" t="s">
        <v>2589</v>
      </c>
      <c r="G35" s="34"/>
      <c r="H35" s="29"/>
      <c r="I35" s="57"/>
    </row>
    <row r="36" ht="18" customHeight="1" spans="1:9">
      <c r="A36" s="29">
        <v>33</v>
      </c>
      <c r="B36" s="37" t="s">
        <v>2590</v>
      </c>
      <c r="C36" s="37">
        <v>20</v>
      </c>
      <c r="D36" s="31">
        <f t="shared" si="2"/>
        <v>27.44</v>
      </c>
      <c r="E36" s="32">
        <f t="shared" si="3"/>
        <v>1372</v>
      </c>
      <c r="F36" s="38" t="s">
        <v>2591</v>
      </c>
      <c r="G36" s="34"/>
      <c r="H36" s="29"/>
      <c r="I36" s="57"/>
    </row>
    <row r="37" ht="18" customHeight="1" spans="1:9">
      <c r="A37" s="29">
        <v>34</v>
      </c>
      <c r="B37" s="37" t="s">
        <v>2592</v>
      </c>
      <c r="C37" s="37">
        <v>14</v>
      </c>
      <c r="D37" s="31">
        <f t="shared" si="2"/>
        <v>19.208</v>
      </c>
      <c r="E37" s="32">
        <f t="shared" si="3"/>
        <v>960.4</v>
      </c>
      <c r="F37" s="38" t="s">
        <v>2593</v>
      </c>
      <c r="G37" s="34"/>
      <c r="H37" s="29"/>
      <c r="I37" s="57"/>
    </row>
    <row r="38" ht="18" customHeight="1" spans="1:9">
      <c r="A38" s="29">
        <v>35</v>
      </c>
      <c r="B38" s="44" t="s">
        <v>2594</v>
      </c>
      <c r="C38" s="44">
        <v>20</v>
      </c>
      <c r="D38" s="31">
        <f t="shared" si="2"/>
        <v>27.44</v>
      </c>
      <c r="E38" s="32">
        <f t="shared" si="3"/>
        <v>1372</v>
      </c>
      <c r="F38" s="45" t="s">
        <v>2595</v>
      </c>
      <c r="G38" s="34"/>
      <c r="H38" s="29"/>
      <c r="I38" s="57"/>
    </row>
    <row r="39" ht="18" customHeight="1" spans="1:9">
      <c r="A39" s="29">
        <v>36</v>
      </c>
      <c r="B39" s="37" t="s">
        <v>2596</v>
      </c>
      <c r="C39" s="37">
        <v>15</v>
      </c>
      <c r="D39" s="31">
        <f t="shared" si="2"/>
        <v>20.58</v>
      </c>
      <c r="E39" s="32">
        <f t="shared" si="3"/>
        <v>1029</v>
      </c>
      <c r="F39" s="38" t="s">
        <v>2597</v>
      </c>
      <c r="G39" s="34"/>
      <c r="H39" s="29"/>
      <c r="I39" s="57"/>
    </row>
    <row r="40" ht="18" customHeight="1" spans="1:9">
      <c r="A40" s="29">
        <v>37</v>
      </c>
      <c r="B40" s="37" t="s">
        <v>1272</v>
      </c>
      <c r="C40" s="37">
        <v>50</v>
      </c>
      <c r="D40" s="31">
        <f t="shared" si="2"/>
        <v>68.6</v>
      </c>
      <c r="E40" s="32">
        <f t="shared" si="3"/>
        <v>3430</v>
      </c>
      <c r="F40" s="38" t="s">
        <v>2598</v>
      </c>
      <c r="G40" s="34"/>
      <c r="H40" s="29"/>
      <c r="I40" s="57"/>
    </row>
    <row r="41" ht="18" customHeight="1" spans="1:9">
      <c r="A41" s="29">
        <v>38</v>
      </c>
      <c r="B41" s="37" t="s">
        <v>2599</v>
      </c>
      <c r="C41" s="37">
        <v>10</v>
      </c>
      <c r="D41" s="31">
        <f t="shared" si="2"/>
        <v>13.72</v>
      </c>
      <c r="E41" s="32">
        <f t="shared" si="3"/>
        <v>686</v>
      </c>
      <c r="F41" s="38" t="s">
        <v>2600</v>
      </c>
      <c r="G41" s="34"/>
      <c r="H41" s="29"/>
      <c r="I41" s="57"/>
    </row>
    <row r="42" ht="18" customHeight="1" spans="1:9">
      <c r="A42" s="29">
        <v>39</v>
      </c>
      <c r="B42" s="37" t="s">
        <v>2601</v>
      </c>
      <c r="C42" s="37">
        <v>5</v>
      </c>
      <c r="D42" s="31">
        <f t="shared" si="2"/>
        <v>6.86</v>
      </c>
      <c r="E42" s="32">
        <f t="shared" si="3"/>
        <v>343</v>
      </c>
      <c r="F42" s="38" t="s">
        <v>2602</v>
      </c>
      <c r="G42" s="34"/>
      <c r="H42" s="29"/>
      <c r="I42" s="57"/>
    </row>
    <row r="43" ht="18" customHeight="1" spans="1:9">
      <c r="A43" s="29">
        <v>40</v>
      </c>
      <c r="B43" s="37" t="s">
        <v>2603</v>
      </c>
      <c r="C43" s="37">
        <v>20</v>
      </c>
      <c r="D43" s="31">
        <f t="shared" si="2"/>
        <v>27.44</v>
      </c>
      <c r="E43" s="32">
        <f t="shared" si="3"/>
        <v>1372</v>
      </c>
      <c r="F43" s="38" t="s">
        <v>2604</v>
      </c>
      <c r="G43" s="34"/>
      <c r="H43" s="29"/>
      <c r="I43" s="57"/>
    </row>
    <row r="44" ht="18" customHeight="1" spans="1:9">
      <c r="A44" s="29">
        <v>41</v>
      </c>
      <c r="B44" s="37" t="s">
        <v>2605</v>
      </c>
      <c r="C44" s="37">
        <v>20</v>
      </c>
      <c r="D44" s="31">
        <f t="shared" si="2"/>
        <v>27.44</v>
      </c>
      <c r="E44" s="32">
        <f t="shared" si="3"/>
        <v>1372</v>
      </c>
      <c r="F44" s="38" t="s">
        <v>2606</v>
      </c>
      <c r="G44" s="34"/>
      <c r="H44" s="29"/>
      <c r="I44" s="57"/>
    </row>
    <row r="45" ht="18" customHeight="1" spans="1:9">
      <c r="A45" s="29">
        <v>42</v>
      </c>
      <c r="B45" s="46" t="s">
        <v>307</v>
      </c>
      <c r="C45" s="46">
        <v>20</v>
      </c>
      <c r="D45" s="31">
        <f t="shared" si="2"/>
        <v>27.44</v>
      </c>
      <c r="E45" s="32">
        <f t="shared" si="3"/>
        <v>1372</v>
      </c>
      <c r="F45" s="47" t="s">
        <v>2607</v>
      </c>
      <c r="G45" s="34"/>
      <c r="H45" s="29"/>
      <c r="I45" s="57"/>
    </row>
    <row r="46" ht="18" customHeight="1" spans="1:9">
      <c r="A46" s="29">
        <v>43</v>
      </c>
      <c r="B46" s="37" t="s">
        <v>2608</v>
      </c>
      <c r="C46" s="37">
        <v>30</v>
      </c>
      <c r="D46" s="31">
        <f t="shared" si="2"/>
        <v>41.16</v>
      </c>
      <c r="E46" s="32">
        <f t="shared" si="3"/>
        <v>2058</v>
      </c>
      <c r="F46" s="38" t="s">
        <v>2609</v>
      </c>
      <c r="G46" s="34"/>
      <c r="H46" s="29"/>
      <c r="I46" s="57"/>
    </row>
    <row r="47" ht="18" customHeight="1" spans="1:9">
      <c r="A47" s="29">
        <v>44</v>
      </c>
      <c r="B47" s="48" t="s">
        <v>2610</v>
      </c>
      <c r="C47" s="48">
        <v>10</v>
      </c>
      <c r="D47" s="31">
        <f t="shared" si="2"/>
        <v>13.72</v>
      </c>
      <c r="E47" s="32">
        <f t="shared" si="3"/>
        <v>686</v>
      </c>
      <c r="F47" s="49" t="s">
        <v>2611</v>
      </c>
      <c r="G47" s="34"/>
      <c r="H47" s="29"/>
      <c r="I47" s="57"/>
    </row>
    <row r="48" ht="18" customHeight="1" spans="1:9">
      <c r="A48" s="29">
        <v>45</v>
      </c>
      <c r="B48" s="35" t="s">
        <v>2612</v>
      </c>
      <c r="C48" s="35">
        <v>25</v>
      </c>
      <c r="D48" s="31">
        <f t="shared" si="2"/>
        <v>34.3</v>
      </c>
      <c r="E48" s="32">
        <f t="shared" si="3"/>
        <v>1715</v>
      </c>
      <c r="F48" s="36" t="s">
        <v>2613</v>
      </c>
      <c r="G48" s="34"/>
      <c r="H48" s="29"/>
      <c r="I48" s="57"/>
    </row>
    <row r="49" ht="18" customHeight="1" spans="1:9">
      <c r="A49" s="29">
        <v>46</v>
      </c>
      <c r="B49" s="37" t="s">
        <v>2614</v>
      </c>
      <c r="C49" s="37">
        <v>45</v>
      </c>
      <c r="D49" s="31">
        <f t="shared" si="2"/>
        <v>61.74</v>
      </c>
      <c r="E49" s="32">
        <f t="shared" si="3"/>
        <v>3087</v>
      </c>
      <c r="F49" s="50" t="s">
        <v>2615</v>
      </c>
      <c r="G49" s="42"/>
      <c r="H49" s="43"/>
      <c r="I49" s="57"/>
    </row>
    <row r="50" ht="18" customHeight="1" spans="1:9">
      <c r="A50" s="29">
        <v>47</v>
      </c>
      <c r="B50" s="37" t="s">
        <v>2616</v>
      </c>
      <c r="C50" s="37">
        <v>30</v>
      </c>
      <c r="D50" s="31">
        <f t="shared" si="2"/>
        <v>41.16</v>
      </c>
      <c r="E50" s="32">
        <f t="shared" si="3"/>
        <v>2058</v>
      </c>
      <c r="F50" s="38" t="s">
        <v>2617</v>
      </c>
      <c r="G50" s="34"/>
      <c r="H50" s="29"/>
      <c r="I50" s="57"/>
    </row>
    <row r="51" ht="18" customHeight="1" spans="1:9">
      <c r="A51" s="29">
        <v>48</v>
      </c>
      <c r="B51" s="51" t="s">
        <v>2618</v>
      </c>
      <c r="C51" s="51">
        <v>80</v>
      </c>
      <c r="D51" s="31">
        <f t="shared" si="2"/>
        <v>109.76</v>
      </c>
      <c r="E51" s="32">
        <f t="shared" si="3"/>
        <v>5488</v>
      </c>
      <c r="F51" s="52" t="s">
        <v>2619</v>
      </c>
      <c r="G51" s="34"/>
      <c r="H51" s="29"/>
      <c r="I51" s="57"/>
    </row>
    <row r="52" ht="18" customHeight="1" spans="1:9">
      <c r="A52" s="29">
        <v>49</v>
      </c>
      <c r="B52" s="53" t="s">
        <v>2620</v>
      </c>
      <c r="C52" s="53">
        <v>6</v>
      </c>
      <c r="D52" s="31">
        <f t="shared" si="2"/>
        <v>8.232</v>
      </c>
      <c r="E52" s="32">
        <f t="shared" si="3"/>
        <v>411.6</v>
      </c>
      <c r="F52" s="54" t="s">
        <v>2621</v>
      </c>
      <c r="G52" s="34"/>
      <c r="H52" s="29"/>
      <c r="I52" s="57"/>
    </row>
    <row r="53" ht="18" customHeight="1" spans="1:9">
      <c r="A53" s="29">
        <v>50</v>
      </c>
      <c r="B53" s="55" t="s">
        <v>2622</v>
      </c>
      <c r="C53" s="55">
        <v>20</v>
      </c>
      <c r="D53" s="31">
        <f t="shared" si="2"/>
        <v>27.44</v>
      </c>
      <c r="E53" s="32">
        <f t="shared" si="3"/>
        <v>1372</v>
      </c>
      <c r="F53" s="56" t="s">
        <v>2623</v>
      </c>
      <c r="G53" s="34"/>
      <c r="H53" s="29"/>
      <c r="I53" s="57"/>
    </row>
    <row r="54" ht="18" customHeight="1" spans="1:9">
      <c r="A54" s="29">
        <v>51</v>
      </c>
      <c r="B54" s="53" t="s">
        <v>554</v>
      </c>
      <c r="C54" s="53">
        <v>40</v>
      </c>
      <c r="D54" s="31">
        <f t="shared" si="2"/>
        <v>54.88</v>
      </c>
      <c r="E54" s="32">
        <f t="shared" si="3"/>
        <v>2744</v>
      </c>
      <c r="F54" s="54" t="s">
        <v>2624</v>
      </c>
      <c r="G54" s="34"/>
      <c r="H54" s="29"/>
      <c r="I54" s="57"/>
    </row>
    <row r="55" ht="18" customHeight="1" spans="1:9">
      <c r="A55" s="29">
        <v>52</v>
      </c>
      <c r="B55" s="55" t="s">
        <v>1013</v>
      </c>
      <c r="C55" s="55">
        <v>25</v>
      </c>
      <c r="D55" s="31">
        <f t="shared" si="2"/>
        <v>34.3</v>
      </c>
      <c r="E55" s="32">
        <f t="shared" si="3"/>
        <v>1715</v>
      </c>
      <c r="F55" s="56" t="s">
        <v>2625</v>
      </c>
      <c r="G55" s="34"/>
      <c r="H55" s="29"/>
      <c r="I55" s="57"/>
    </row>
    <row r="56" ht="18" customHeight="1" spans="1:9">
      <c r="A56" s="29">
        <v>53</v>
      </c>
      <c r="B56" s="44" t="s">
        <v>2626</v>
      </c>
      <c r="C56" s="44">
        <v>10</v>
      </c>
      <c r="D56" s="31">
        <f t="shared" si="2"/>
        <v>13.72</v>
      </c>
      <c r="E56" s="32">
        <f t="shared" si="3"/>
        <v>686</v>
      </c>
      <c r="F56" s="45" t="s">
        <v>2627</v>
      </c>
      <c r="G56" s="34"/>
      <c r="H56" s="29"/>
      <c r="I56" s="57"/>
    </row>
    <row r="57" ht="18" customHeight="1" spans="1:9">
      <c r="A57" s="29">
        <v>54</v>
      </c>
      <c r="B57" s="44" t="s">
        <v>2628</v>
      </c>
      <c r="C57" s="44">
        <v>25</v>
      </c>
      <c r="D57" s="31">
        <f t="shared" si="2"/>
        <v>34.3</v>
      </c>
      <c r="E57" s="32">
        <f t="shared" si="3"/>
        <v>1715</v>
      </c>
      <c r="F57" s="45" t="s">
        <v>2629</v>
      </c>
      <c r="G57" s="34"/>
      <c r="H57" s="29"/>
      <c r="I57" s="57"/>
    </row>
    <row r="58" ht="18" customHeight="1" spans="1:9">
      <c r="A58" s="29">
        <v>55</v>
      </c>
      <c r="B58" s="44" t="s">
        <v>2630</v>
      </c>
      <c r="C58" s="44">
        <v>30</v>
      </c>
      <c r="D58" s="31">
        <f t="shared" si="2"/>
        <v>41.16</v>
      </c>
      <c r="E58" s="32">
        <f t="shared" si="3"/>
        <v>2058</v>
      </c>
      <c r="F58" s="45" t="s">
        <v>2631</v>
      </c>
      <c r="G58" s="34"/>
      <c r="H58" s="29"/>
      <c r="I58" s="57"/>
    </row>
    <row r="59" ht="18" customHeight="1" spans="1:9">
      <c r="A59" s="29">
        <v>56</v>
      </c>
      <c r="B59" s="44" t="s">
        <v>2632</v>
      </c>
      <c r="C59" s="44">
        <v>70</v>
      </c>
      <c r="D59" s="31">
        <f t="shared" si="2"/>
        <v>96.04</v>
      </c>
      <c r="E59" s="32">
        <f t="shared" si="3"/>
        <v>4802</v>
      </c>
      <c r="F59" s="45" t="s">
        <v>2633</v>
      </c>
      <c r="G59" s="34"/>
      <c r="H59" s="29"/>
      <c r="I59" s="57"/>
    </row>
    <row r="60" ht="18" customHeight="1" spans="1:9">
      <c r="A60" s="29">
        <v>57</v>
      </c>
      <c r="B60" s="44" t="s">
        <v>2634</v>
      </c>
      <c r="C60" s="44">
        <v>30</v>
      </c>
      <c r="D60" s="31">
        <f t="shared" ref="D60:D91" si="4">C60*1.372</f>
        <v>41.16</v>
      </c>
      <c r="E60" s="32">
        <f t="shared" ref="E60:E91" si="5">D60*50</f>
        <v>2058</v>
      </c>
      <c r="F60" s="45" t="s">
        <v>2635</v>
      </c>
      <c r="G60" s="34"/>
      <c r="H60" s="29"/>
      <c r="I60" s="57"/>
    </row>
    <row r="61" ht="18" customHeight="1" spans="1:9">
      <c r="A61" s="29">
        <v>58</v>
      </c>
      <c r="B61" s="44" t="s">
        <v>2636</v>
      </c>
      <c r="C61" s="44">
        <v>10</v>
      </c>
      <c r="D61" s="31">
        <f t="shared" si="4"/>
        <v>13.72</v>
      </c>
      <c r="E61" s="32">
        <f t="shared" si="5"/>
        <v>686</v>
      </c>
      <c r="F61" s="45" t="s">
        <v>2637</v>
      </c>
      <c r="G61" s="34"/>
      <c r="H61" s="29"/>
      <c r="I61" s="57"/>
    </row>
    <row r="62" ht="18" customHeight="1" spans="1:9">
      <c r="A62" s="29">
        <v>59</v>
      </c>
      <c r="B62" s="44" t="s">
        <v>541</v>
      </c>
      <c r="C62" s="44">
        <v>5</v>
      </c>
      <c r="D62" s="31">
        <f t="shared" si="4"/>
        <v>6.86</v>
      </c>
      <c r="E62" s="32">
        <f t="shared" si="5"/>
        <v>343</v>
      </c>
      <c r="F62" s="45" t="s">
        <v>2638</v>
      </c>
      <c r="G62" s="34"/>
      <c r="H62" s="29"/>
      <c r="I62" s="57"/>
    </row>
    <row r="63" ht="18" customHeight="1" spans="1:9">
      <c r="A63" s="29">
        <v>60</v>
      </c>
      <c r="B63" s="44" t="s">
        <v>2639</v>
      </c>
      <c r="C63" s="44">
        <v>40</v>
      </c>
      <c r="D63" s="31">
        <f t="shared" si="4"/>
        <v>54.88</v>
      </c>
      <c r="E63" s="32">
        <f t="shared" si="5"/>
        <v>2744</v>
      </c>
      <c r="F63" s="45" t="s">
        <v>2640</v>
      </c>
      <c r="G63" s="34"/>
      <c r="H63" s="29"/>
      <c r="I63" s="57"/>
    </row>
    <row r="64" ht="18" customHeight="1" spans="1:9">
      <c r="A64" s="29">
        <v>61</v>
      </c>
      <c r="B64" s="53" t="s">
        <v>2641</v>
      </c>
      <c r="C64" s="53">
        <v>20</v>
      </c>
      <c r="D64" s="31">
        <f t="shared" si="4"/>
        <v>27.44</v>
      </c>
      <c r="E64" s="32">
        <f t="shared" si="5"/>
        <v>1372</v>
      </c>
      <c r="F64" s="54" t="s">
        <v>2642</v>
      </c>
      <c r="G64" s="34"/>
      <c r="H64" s="29"/>
      <c r="I64" s="57"/>
    </row>
    <row r="65" ht="18" customHeight="1" spans="1:9">
      <c r="A65" s="29">
        <v>62</v>
      </c>
      <c r="B65" s="53" t="s">
        <v>2643</v>
      </c>
      <c r="C65" s="53">
        <v>60</v>
      </c>
      <c r="D65" s="31">
        <f t="shared" si="4"/>
        <v>82.32</v>
      </c>
      <c r="E65" s="32">
        <f t="shared" si="5"/>
        <v>4116</v>
      </c>
      <c r="F65" s="54" t="s">
        <v>2644</v>
      </c>
      <c r="G65" s="34"/>
      <c r="H65" s="29"/>
      <c r="I65" s="57"/>
    </row>
    <row r="66" ht="18" customHeight="1" spans="1:9">
      <c r="A66" s="29">
        <v>63</v>
      </c>
      <c r="B66" s="53" t="s">
        <v>2645</v>
      </c>
      <c r="C66" s="53">
        <v>20</v>
      </c>
      <c r="D66" s="31">
        <f t="shared" si="4"/>
        <v>27.44</v>
      </c>
      <c r="E66" s="32">
        <f t="shared" si="5"/>
        <v>1372</v>
      </c>
      <c r="F66" s="54" t="s">
        <v>2646</v>
      </c>
      <c r="G66" s="34"/>
      <c r="H66" s="29"/>
      <c r="I66" s="57"/>
    </row>
    <row r="67" ht="18" customHeight="1" spans="1:9">
      <c r="A67" s="29">
        <v>64</v>
      </c>
      <c r="B67" s="53" t="s">
        <v>2647</v>
      </c>
      <c r="C67" s="53">
        <v>45</v>
      </c>
      <c r="D67" s="31">
        <f t="shared" si="4"/>
        <v>61.74</v>
      </c>
      <c r="E67" s="32">
        <f t="shared" si="5"/>
        <v>3087</v>
      </c>
      <c r="F67" s="54" t="s">
        <v>2648</v>
      </c>
      <c r="G67" s="34"/>
      <c r="H67" s="29"/>
      <c r="I67" s="57"/>
    </row>
    <row r="68" ht="18" customHeight="1" spans="1:9">
      <c r="A68" s="29">
        <v>65</v>
      </c>
      <c r="B68" s="55" t="s">
        <v>2649</v>
      </c>
      <c r="C68" s="55">
        <v>60</v>
      </c>
      <c r="D68" s="31">
        <f t="shared" si="4"/>
        <v>82.32</v>
      </c>
      <c r="E68" s="32">
        <f t="shared" si="5"/>
        <v>4116</v>
      </c>
      <c r="F68" s="56" t="s">
        <v>2650</v>
      </c>
      <c r="G68" s="34"/>
      <c r="H68" s="29"/>
      <c r="I68" s="57"/>
    </row>
    <row r="69" ht="18" customHeight="1" spans="1:9">
      <c r="A69" s="29">
        <v>66</v>
      </c>
      <c r="B69" s="58" t="s">
        <v>2651</v>
      </c>
      <c r="C69" s="53">
        <v>20</v>
      </c>
      <c r="D69" s="31">
        <f t="shared" si="4"/>
        <v>27.44</v>
      </c>
      <c r="E69" s="32">
        <f t="shared" si="5"/>
        <v>1372</v>
      </c>
      <c r="F69" s="45" t="s">
        <v>2652</v>
      </c>
      <c r="G69" s="34"/>
      <c r="H69" s="29"/>
      <c r="I69" s="57"/>
    </row>
    <row r="70" ht="18" customHeight="1" spans="1:9">
      <c r="A70" s="29">
        <v>67</v>
      </c>
      <c r="B70" s="55" t="s">
        <v>2653</v>
      </c>
      <c r="C70" s="55">
        <v>70</v>
      </c>
      <c r="D70" s="31">
        <f t="shared" si="4"/>
        <v>96.04</v>
      </c>
      <c r="E70" s="32">
        <f t="shared" si="5"/>
        <v>4802</v>
      </c>
      <c r="F70" s="56" t="s">
        <v>2654</v>
      </c>
      <c r="G70" s="34"/>
      <c r="H70" s="29"/>
      <c r="I70" s="57"/>
    </row>
    <row r="71" ht="18" customHeight="1" spans="1:9">
      <c r="A71" s="29">
        <v>68</v>
      </c>
      <c r="B71" s="53" t="s">
        <v>2655</v>
      </c>
      <c r="C71" s="53">
        <v>48</v>
      </c>
      <c r="D71" s="31">
        <f t="shared" si="4"/>
        <v>65.856</v>
      </c>
      <c r="E71" s="32">
        <f t="shared" si="5"/>
        <v>3292.8</v>
      </c>
      <c r="F71" s="54" t="s">
        <v>2656</v>
      </c>
      <c r="G71" s="34"/>
      <c r="H71" s="29"/>
      <c r="I71" s="57"/>
    </row>
    <row r="72" ht="18" customHeight="1" spans="1:9">
      <c r="A72" s="29">
        <v>69</v>
      </c>
      <c r="B72" s="53" t="s">
        <v>2657</v>
      </c>
      <c r="C72" s="53">
        <v>50</v>
      </c>
      <c r="D72" s="31">
        <f t="shared" si="4"/>
        <v>68.6</v>
      </c>
      <c r="E72" s="32">
        <f t="shared" si="5"/>
        <v>3430</v>
      </c>
      <c r="F72" s="54" t="s">
        <v>2658</v>
      </c>
      <c r="G72" s="34"/>
      <c r="H72" s="29"/>
      <c r="I72" s="57"/>
    </row>
    <row r="73" ht="18" customHeight="1" spans="1:9">
      <c r="A73" s="29">
        <v>70</v>
      </c>
      <c r="B73" s="53" t="s">
        <v>2659</v>
      </c>
      <c r="C73" s="53">
        <v>80</v>
      </c>
      <c r="D73" s="31">
        <f t="shared" si="4"/>
        <v>109.76</v>
      </c>
      <c r="E73" s="32">
        <f t="shared" si="5"/>
        <v>5488</v>
      </c>
      <c r="F73" s="54" t="s">
        <v>2660</v>
      </c>
      <c r="G73" s="34"/>
      <c r="H73" s="29"/>
      <c r="I73" s="57"/>
    </row>
    <row r="74" ht="18" customHeight="1" spans="1:9">
      <c r="A74" s="29">
        <v>71</v>
      </c>
      <c r="B74" s="53" t="s">
        <v>1630</v>
      </c>
      <c r="C74" s="53">
        <v>30</v>
      </c>
      <c r="D74" s="31">
        <f t="shared" si="4"/>
        <v>41.16</v>
      </c>
      <c r="E74" s="32">
        <f t="shared" si="5"/>
        <v>2058</v>
      </c>
      <c r="F74" s="54" t="s">
        <v>2661</v>
      </c>
      <c r="G74" s="34"/>
      <c r="H74" s="29"/>
      <c r="I74" s="57"/>
    </row>
    <row r="75" ht="18" customHeight="1" spans="1:9">
      <c r="A75" s="29">
        <v>72</v>
      </c>
      <c r="B75" s="53" t="s">
        <v>2662</v>
      </c>
      <c r="C75" s="53">
        <v>40</v>
      </c>
      <c r="D75" s="31">
        <f t="shared" si="4"/>
        <v>54.88</v>
      </c>
      <c r="E75" s="32">
        <f t="shared" si="5"/>
        <v>2744</v>
      </c>
      <c r="F75" s="54" t="s">
        <v>2663</v>
      </c>
      <c r="G75" s="34"/>
      <c r="H75" s="29"/>
      <c r="I75" s="57"/>
    </row>
    <row r="76" ht="18" customHeight="1" spans="1:9">
      <c r="A76" s="29">
        <v>73</v>
      </c>
      <c r="B76" s="53" t="s">
        <v>2664</v>
      </c>
      <c r="C76" s="53">
        <v>20</v>
      </c>
      <c r="D76" s="31">
        <f t="shared" si="4"/>
        <v>27.44</v>
      </c>
      <c r="E76" s="32">
        <f t="shared" si="5"/>
        <v>1372</v>
      </c>
      <c r="F76" s="54" t="s">
        <v>2665</v>
      </c>
      <c r="G76" s="34"/>
      <c r="H76" s="29"/>
      <c r="I76" s="57"/>
    </row>
    <row r="77" ht="18" customHeight="1" spans="1:9">
      <c r="A77" s="29">
        <v>74</v>
      </c>
      <c r="B77" s="53" t="s">
        <v>2666</v>
      </c>
      <c r="C77" s="53">
        <v>100</v>
      </c>
      <c r="D77" s="31">
        <f t="shared" si="4"/>
        <v>137.2</v>
      </c>
      <c r="E77" s="32">
        <f t="shared" si="5"/>
        <v>6860</v>
      </c>
      <c r="F77" s="54" t="s">
        <v>2667</v>
      </c>
      <c r="G77" s="34"/>
      <c r="H77" s="29"/>
      <c r="I77" s="57"/>
    </row>
    <row r="78" ht="18" customHeight="1" spans="1:9">
      <c r="A78" s="29">
        <v>75</v>
      </c>
      <c r="B78" s="58" t="s">
        <v>2668</v>
      </c>
      <c r="C78" s="53">
        <v>20</v>
      </c>
      <c r="D78" s="31">
        <f t="shared" si="4"/>
        <v>27.44</v>
      </c>
      <c r="E78" s="32">
        <f t="shared" si="5"/>
        <v>1372</v>
      </c>
      <c r="F78" s="45" t="s">
        <v>2669</v>
      </c>
      <c r="G78" s="34"/>
      <c r="H78" s="29"/>
      <c r="I78" s="57"/>
    </row>
    <row r="79" ht="18" customHeight="1" spans="1:9">
      <c r="A79" s="29">
        <v>76</v>
      </c>
      <c r="B79" s="53" t="s">
        <v>2670</v>
      </c>
      <c r="C79" s="53">
        <v>20</v>
      </c>
      <c r="D79" s="31">
        <f t="shared" si="4"/>
        <v>27.44</v>
      </c>
      <c r="E79" s="32">
        <f t="shared" si="5"/>
        <v>1372</v>
      </c>
      <c r="F79" s="54" t="s">
        <v>2671</v>
      </c>
      <c r="G79" s="34"/>
      <c r="H79" s="29"/>
      <c r="I79" s="57"/>
    </row>
    <row r="80" ht="18" customHeight="1" spans="1:9">
      <c r="A80" s="29">
        <v>77</v>
      </c>
      <c r="B80" s="53" t="s">
        <v>2672</v>
      </c>
      <c r="C80" s="53">
        <v>34</v>
      </c>
      <c r="D80" s="31">
        <f t="shared" si="4"/>
        <v>46.648</v>
      </c>
      <c r="E80" s="32">
        <f t="shared" si="5"/>
        <v>2332.4</v>
      </c>
      <c r="F80" s="54" t="s">
        <v>2673</v>
      </c>
      <c r="G80" s="34"/>
      <c r="H80" s="29"/>
      <c r="I80" s="57"/>
    </row>
    <row r="81" ht="18" customHeight="1" spans="1:9">
      <c r="A81" s="29">
        <v>78</v>
      </c>
      <c r="B81" s="53" t="s">
        <v>2674</v>
      </c>
      <c r="C81" s="53">
        <v>50</v>
      </c>
      <c r="D81" s="31">
        <f t="shared" si="4"/>
        <v>68.6</v>
      </c>
      <c r="E81" s="32">
        <f t="shared" si="5"/>
        <v>3430</v>
      </c>
      <c r="F81" s="54" t="s">
        <v>2675</v>
      </c>
      <c r="G81" s="34"/>
      <c r="H81" s="29"/>
      <c r="I81" s="57"/>
    </row>
    <row r="82" ht="18" customHeight="1" spans="1:9">
      <c r="A82" s="29">
        <v>79</v>
      </c>
      <c r="B82" s="53" t="s">
        <v>2676</v>
      </c>
      <c r="C82" s="53">
        <v>20</v>
      </c>
      <c r="D82" s="31">
        <f t="shared" si="4"/>
        <v>27.44</v>
      </c>
      <c r="E82" s="32">
        <f t="shared" si="5"/>
        <v>1372</v>
      </c>
      <c r="F82" s="54" t="s">
        <v>2677</v>
      </c>
      <c r="G82" s="34"/>
      <c r="H82" s="29"/>
      <c r="I82" s="57"/>
    </row>
    <row r="83" ht="18" customHeight="1" spans="1:9">
      <c r="A83" s="29">
        <v>80</v>
      </c>
      <c r="B83" s="53" t="s">
        <v>2678</v>
      </c>
      <c r="C83" s="53">
        <v>40</v>
      </c>
      <c r="D83" s="31">
        <f t="shared" si="4"/>
        <v>54.88</v>
      </c>
      <c r="E83" s="32">
        <f t="shared" si="5"/>
        <v>2744</v>
      </c>
      <c r="F83" s="54" t="s">
        <v>2679</v>
      </c>
      <c r="G83" s="34"/>
      <c r="H83" s="29"/>
      <c r="I83" s="57"/>
    </row>
    <row r="84" ht="18" customHeight="1" spans="1:9">
      <c r="A84" s="29">
        <v>81</v>
      </c>
      <c r="B84" s="53" t="s">
        <v>2680</v>
      </c>
      <c r="C84" s="53">
        <v>50</v>
      </c>
      <c r="D84" s="31">
        <f t="shared" si="4"/>
        <v>68.6</v>
      </c>
      <c r="E84" s="32">
        <f t="shared" si="5"/>
        <v>3430</v>
      </c>
      <c r="F84" s="54" t="s">
        <v>2681</v>
      </c>
      <c r="G84" s="34"/>
      <c r="H84" s="29"/>
      <c r="I84" s="57"/>
    </row>
    <row r="85" ht="18" customHeight="1" spans="1:9">
      <c r="A85" s="29">
        <v>82</v>
      </c>
      <c r="B85" s="53" t="s">
        <v>2682</v>
      </c>
      <c r="C85" s="53">
        <v>40</v>
      </c>
      <c r="D85" s="31">
        <f t="shared" si="4"/>
        <v>54.88</v>
      </c>
      <c r="E85" s="32">
        <f t="shared" si="5"/>
        <v>2744</v>
      </c>
      <c r="F85" s="54" t="s">
        <v>2683</v>
      </c>
      <c r="G85" s="34"/>
      <c r="H85" s="29"/>
      <c r="I85" s="57"/>
    </row>
    <row r="86" ht="18" customHeight="1" spans="1:9">
      <c r="A86" s="29">
        <v>83</v>
      </c>
      <c r="B86" s="53" t="s">
        <v>130</v>
      </c>
      <c r="C86" s="53">
        <v>30</v>
      </c>
      <c r="D86" s="31">
        <f t="shared" si="4"/>
        <v>41.16</v>
      </c>
      <c r="E86" s="32">
        <f t="shared" si="5"/>
        <v>2058</v>
      </c>
      <c r="F86" s="54" t="s">
        <v>2684</v>
      </c>
      <c r="G86" s="34"/>
      <c r="H86" s="29"/>
      <c r="I86" s="57"/>
    </row>
    <row r="87" ht="18" customHeight="1" spans="1:9">
      <c r="A87" s="29">
        <v>84</v>
      </c>
      <c r="B87" s="55" t="s">
        <v>2685</v>
      </c>
      <c r="C87" s="55">
        <v>45</v>
      </c>
      <c r="D87" s="31">
        <f t="shared" si="4"/>
        <v>61.74</v>
      </c>
      <c r="E87" s="32">
        <f t="shared" si="5"/>
        <v>3087</v>
      </c>
      <c r="F87" s="56" t="s">
        <v>2686</v>
      </c>
      <c r="G87" s="42"/>
      <c r="H87" s="43"/>
      <c r="I87" s="57"/>
    </row>
    <row r="88" ht="18" customHeight="1" spans="1:9">
      <c r="A88" s="29">
        <v>85</v>
      </c>
      <c r="B88" s="55" t="s">
        <v>2687</v>
      </c>
      <c r="C88" s="55">
        <v>50</v>
      </c>
      <c r="D88" s="31">
        <f t="shared" si="4"/>
        <v>68.6</v>
      </c>
      <c r="E88" s="32">
        <f t="shared" si="5"/>
        <v>3430</v>
      </c>
      <c r="F88" s="56" t="s">
        <v>2688</v>
      </c>
      <c r="G88" s="34"/>
      <c r="H88" s="29"/>
      <c r="I88" s="57"/>
    </row>
    <row r="89" ht="18" customHeight="1" spans="1:9">
      <c r="A89" s="29">
        <v>86</v>
      </c>
      <c r="B89" s="55" t="s">
        <v>2689</v>
      </c>
      <c r="C89" s="55">
        <v>25</v>
      </c>
      <c r="D89" s="31">
        <f t="shared" si="4"/>
        <v>34.3</v>
      </c>
      <c r="E89" s="32">
        <f t="shared" si="5"/>
        <v>1715</v>
      </c>
      <c r="F89" s="56" t="s">
        <v>2690</v>
      </c>
      <c r="G89" s="34"/>
      <c r="H89" s="29"/>
      <c r="I89" s="57"/>
    </row>
    <row r="90" ht="18" customHeight="1" spans="1:9">
      <c r="A90" s="29">
        <v>87</v>
      </c>
      <c r="B90" s="53" t="s">
        <v>2691</v>
      </c>
      <c r="C90" s="53">
        <v>50</v>
      </c>
      <c r="D90" s="31">
        <f t="shared" si="4"/>
        <v>68.6</v>
      </c>
      <c r="E90" s="32">
        <f t="shared" si="5"/>
        <v>3430</v>
      </c>
      <c r="F90" s="54" t="s">
        <v>2692</v>
      </c>
      <c r="G90" s="34"/>
      <c r="H90" s="29"/>
      <c r="I90" s="57"/>
    </row>
    <row r="91" ht="18" customHeight="1" spans="1:9">
      <c r="A91" s="29">
        <v>88</v>
      </c>
      <c r="B91" s="59" t="s">
        <v>2693</v>
      </c>
      <c r="C91" s="59">
        <v>40</v>
      </c>
      <c r="D91" s="31">
        <f t="shared" si="4"/>
        <v>54.88</v>
      </c>
      <c r="E91" s="32">
        <f t="shared" si="5"/>
        <v>2744</v>
      </c>
      <c r="F91" s="59" t="s">
        <v>2694</v>
      </c>
      <c r="G91" s="34"/>
      <c r="H91" s="29"/>
      <c r="I91" s="57"/>
    </row>
    <row r="92" ht="18" customHeight="1" spans="1:9">
      <c r="A92" s="29">
        <v>89</v>
      </c>
      <c r="B92" s="55" t="s">
        <v>2695</v>
      </c>
      <c r="C92" s="55">
        <v>20</v>
      </c>
      <c r="D92" s="31">
        <f t="shared" ref="D92:D109" si="6">C92*1.372</f>
        <v>27.44</v>
      </c>
      <c r="E92" s="32">
        <f t="shared" ref="E92:E109" si="7">D92*50</f>
        <v>1372</v>
      </c>
      <c r="F92" s="56" t="s">
        <v>2696</v>
      </c>
      <c r="G92" s="34"/>
      <c r="H92" s="29"/>
      <c r="I92" s="57"/>
    </row>
    <row r="93" ht="18" customHeight="1" spans="1:9">
      <c r="A93" s="29">
        <v>90</v>
      </c>
      <c r="B93" s="55" t="s">
        <v>2697</v>
      </c>
      <c r="C93" s="55">
        <v>40</v>
      </c>
      <c r="D93" s="31">
        <f t="shared" si="6"/>
        <v>54.88</v>
      </c>
      <c r="E93" s="32">
        <f t="shared" si="7"/>
        <v>2744</v>
      </c>
      <c r="F93" s="56" t="s">
        <v>2698</v>
      </c>
      <c r="G93" s="34"/>
      <c r="H93" s="29"/>
      <c r="I93" s="57"/>
    </row>
    <row r="94" ht="18" customHeight="1" spans="1:9">
      <c r="A94" s="29">
        <v>91</v>
      </c>
      <c r="B94" s="55" t="s">
        <v>2699</v>
      </c>
      <c r="C94" s="55">
        <v>20</v>
      </c>
      <c r="D94" s="31">
        <f t="shared" si="6"/>
        <v>27.44</v>
      </c>
      <c r="E94" s="32">
        <f t="shared" si="7"/>
        <v>1372</v>
      </c>
      <c r="F94" s="56" t="s">
        <v>2700</v>
      </c>
      <c r="G94" s="34"/>
      <c r="H94" s="29"/>
      <c r="I94" s="57"/>
    </row>
    <row r="95" ht="18" customHeight="1" spans="1:9">
      <c r="A95" s="29">
        <v>92</v>
      </c>
      <c r="B95" s="37" t="s">
        <v>2701</v>
      </c>
      <c r="C95" s="37">
        <v>30</v>
      </c>
      <c r="D95" s="31">
        <f t="shared" si="6"/>
        <v>41.16</v>
      </c>
      <c r="E95" s="32">
        <f t="shared" si="7"/>
        <v>2058</v>
      </c>
      <c r="F95" s="38" t="s">
        <v>2702</v>
      </c>
      <c r="G95" s="34"/>
      <c r="H95" s="29"/>
      <c r="I95" s="57"/>
    </row>
    <row r="96" ht="18" customHeight="1" spans="1:9">
      <c r="A96" s="29">
        <v>93</v>
      </c>
      <c r="B96" s="37" t="s">
        <v>2703</v>
      </c>
      <c r="C96" s="37">
        <v>20</v>
      </c>
      <c r="D96" s="31">
        <f t="shared" si="6"/>
        <v>27.44</v>
      </c>
      <c r="E96" s="32">
        <f t="shared" si="7"/>
        <v>1372</v>
      </c>
      <c r="F96" s="38" t="s">
        <v>2704</v>
      </c>
      <c r="G96" s="34"/>
      <c r="H96" s="29"/>
      <c r="I96" s="57"/>
    </row>
    <row r="97" ht="18" customHeight="1" spans="1:9">
      <c r="A97" s="29">
        <v>94</v>
      </c>
      <c r="B97" s="44" t="s">
        <v>2705</v>
      </c>
      <c r="C97" s="44">
        <v>30</v>
      </c>
      <c r="D97" s="31">
        <f t="shared" si="6"/>
        <v>41.16</v>
      </c>
      <c r="E97" s="32">
        <f t="shared" si="7"/>
        <v>2058</v>
      </c>
      <c r="F97" s="60" t="s">
        <v>2706</v>
      </c>
      <c r="G97" s="34"/>
      <c r="H97" s="61"/>
      <c r="I97" s="57"/>
    </row>
    <row r="98" ht="18" customHeight="1" spans="1:9">
      <c r="A98" s="29">
        <v>95</v>
      </c>
      <c r="B98" s="44" t="s">
        <v>2707</v>
      </c>
      <c r="C98" s="44">
        <v>30</v>
      </c>
      <c r="D98" s="31">
        <f t="shared" si="6"/>
        <v>41.16</v>
      </c>
      <c r="E98" s="32">
        <f t="shared" si="7"/>
        <v>2058</v>
      </c>
      <c r="F98" s="60" t="s">
        <v>2708</v>
      </c>
      <c r="G98" s="34"/>
      <c r="H98" s="57"/>
      <c r="I98" s="57"/>
    </row>
    <row r="99" ht="18" customHeight="1" spans="1:9">
      <c r="A99" s="29">
        <v>96</v>
      </c>
      <c r="B99" s="37" t="s">
        <v>2709</v>
      </c>
      <c r="C99" s="37">
        <v>13</v>
      </c>
      <c r="D99" s="31">
        <f t="shared" si="6"/>
        <v>17.836</v>
      </c>
      <c r="E99" s="32">
        <f t="shared" si="7"/>
        <v>891.8</v>
      </c>
      <c r="F99" s="38" t="s">
        <v>2710</v>
      </c>
      <c r="G99" s="34"/>
      <c r="H99" s="57"/>
      <c r="I99" s="57"/>
    </row>
    <row r="100" ht="18" customHeight="1" spans="1:9">
      <c r="A100" s="29">
        <v>97</v>
      </c>
      <c r="B100" s="44" t="s">
        <v>2202</v>
      </c>
      <c r="C100" s="44">
        <v>20</v>
      </c>
      <c r="D100" s="31">
        <f t="shared" si="6"/>
        <v>27.44</v>
      </c>
      <c r="E100" s="32">
        <f t="shared" si="7"/>
        <v>1372</v>
      </c>
      <c r="F100" s="45" t="s">
        <v>2711</v>
      </c>
      <c r="G100" s="34"/>
      <c r="H100" s="57"/>
      <c r="I100" s="57"/>
    </row>
    <row r="101" ht="18" customHeight="1" spans="1:9">
      <c r="A101" s="29">
        <v>98</v>
      </c>
      <c r="B101" s="44" t="s">
        <v>2712</v>
      </c>
      <c r="C101" s="44">
        <v>20</v>
      </c>
      <c r="D101" s="31">
        <f t="shared" si="6"/>
        <v>27.44</v>
      </c>
      <c r="E101" s="32">
        <f t="shared" si="7"/>
        <v>1372</v>
      </c>
      <c r="F101" s="45" t="s">
        <v>2713</v>
      </c>
      <c r="G101" s="34"/>
      <c r="H101" s="62"/>
      <c r="I101" s="57"/>
    </row>
    <row r="102" ht="18" customHeight="1" spans="1:9">
      <c r="A102" s="29">
        <v>99</v>
      </c>
      <c r="B102" s="44" t="s">
        <v>2714</v>
      </c>
      <c r="C102" s="44">
        <v>25</v>
      </c>
      <c r="D102" s="31">
        <f t="shared" si="6"/>
        <v>34.3</v>
      </c>
      <c r="E102" s="32">
        <f t="shared" si="7"/>
        <v>1715</v>
      </c>
      <c r="F102" s="45" t="s">
        <v>2715</v>
      </c>
      <c r="G102" s="34"/>
      <c r="H102" s="62"/>
      <c r="I102" s="57"/>
    </row>
    <row r="103" ht="18" customHeight="1" spans="1:9">
      <c r="A103" s="29">
        <v>100</v>
      </c>
      <c r="B103" s="44" t="s">
        <v>2716</v>
      </c>
      <c r="C103" s="44">
        <v>5</v>
      </c>
      <c r="D103" s="31">
        <f t="shared" si="6"/>
        <v>6.86</v>
      </c>
      <c r="E103" s="32">
        <f t="shared" si="7"/>
        <v>343</v>
      </c>
      <c r="F103" s="45" t="s">
        <v>2717</v>
      </c>
      <c r="G103" s="34"/>
      <c r="H103" s="62"/>
      <c r="I103" s="57"/>
    </row>
    <row r="104" ht="18" customHeight="1" spans="1:9">
      <c r="A104" s="29">
        <v>101</v>
      </c>
      <c r="B104" s="37" t="s">
        <v>2718</v>
      </c>
      <c r="C104" s="37">
        <v>45</v>
      </c>
      <c r="D104" s="31">
        <f t="shared" si="6"/>
        <v>61.74</v>
      </c>
      <c r="E104" s="32">
        <f t="shared" si="7"/>
        <v>3087</v>
      </c>
      <c r="F104" s="38" t="s">
        <v>2719</v>
      </c>
      <c r="G104" s="34"/>
      <c r="H104" s="62"/>
      <c r="I104" s="57"/>
    </row>
    <row r="105" ht="18" customHeight="1" spans="1:9">
      <c r="A105" s="29">
        <v>102</v>
      </c>
      <c r="B105" s="58" t="s">
        <v>2720</v>
      </c>
      <c r="C105" s="58">
        <v>13</v>
      </c>
      <c r="D105" s="31">
        <f t="shared" si="6"/>
        <v>17.836</v>
      </c>
      <c r="E105" s="32">
        <f t="shared" si="7"/>
        <v>891.8</v>
      </c>
      <c r="F105" s="45" t="s">
        <v>2721</v>
      </c>
      <c r="G105" s="34"/>
      <c r="H105" s="62"/>
      <c r="I105" s="57"/>
    </row>
    <row r="106" ht="18" customHeight="1" spans="1:9">
      <c r="A106" s="29">
        <v>103</v>
      </c>
      <c r="B106" s="37" t="s">
        <v>2722</v>
      </c>
      <c r="C106" s="37">
        <v>30</v>
      </c>
      <c r="D106" s="31">
        <f t="shared" si="6"/>
        <v>41.16</v>
      </c>
      <c r="E106" s="32">
        <f t="shared" si="7"/>
        <v>2058</v>
      </c>
      <c r="F106" s="38" t="s">
        <v>2723</v>
      </c>
      <c r="G106" s="34"/>
      <c r="H106" s="62"/>
      <c r="I106" s="57"/>
    </row>
    <row r="107" ht="18" customHeight="1" spans="1:9">
      <c r="A107" s="29">
        <v>104</v>
      </c>
      <c r="B107" s="37" t="s">
        <v>2724</v>
      </c>
      <c r="C107" s="37">
        <v>50</v>
      </c>
      <c r="D107" s="31">
        <f t="shared" si="6"/>
        <v>68.6</v>
      </c>
      <c r="E107" s="32">
        <f t="shared" si="7"/>
        <v>3430</v>
      </c>
      <c r="F107" s="38" t="s">
        <v>2725</v>
      </c>
      <c r="G107" s="34"/>
      <c r="H107" s="62"/>
      <c r="I107" s="57"/>
    </row>
    <row r="108" ht="18" customHeight="1" spans="1:9">
      <c r="A108" s="29">
        <v>105</v>
      </c>
      <c r="B108" s="35" t="s">
        <v>2726</v>
      </c>
      <c r="C108" s="35">
        <v>40</v>
      </c>
      <c r="D108" s="31">
        <f t="shared" si="6"/>
        <v>54.88</v>
      </c>
      <c r="E108" s="32">
        <f t="shared" si="7"/>
        <v>2744</v>
      </c>
      <c r="F108" s="36" t="s">
        <v>2727</v>
      </c>
      <c r="G108" s="34"/>
      <c r="H108" s="62"/>
      <c r="I108" s="57"/>
    </row>
    <row r="109" ht="18" customHeight="1" spans="1:9">
      <c r="A109" s="29">
        <v>106</v>
      </c>
      <c r="B109" s="35" t="s">
        <v>2728</v>
      </c>
      <c r="C109" s="35">
        <v>40</v>
      </c>
      <c r="D109" s="31">
        <f t="shared" si="6"/>
        <v>54.88</v>
      </c>
      <c r="E109" s="32">
        <f t="shared" si="7"/>
        <v>2744</v>
      </c>
      <c r="F109" s="36" t="s">
        <v>2729</v>
      </c>
      <c r="G109" s="34"/>
      <c r="H109" s="62"/>
      <c r="I109" s="57"/>
    </row>
    <row r="110" ht="18" customHeight="1" spans="1:9">
      <c r="A110" s="63">
        <v>107</v>
      </c>
      <c r="B110" s="35" t="s">
        <v>2730</v>
      </c>
      <c r="C110" s="35">
        <v>28</v>
      </c>
      <c r="D110" s="31">
        <f t="shared" ref="D110:D118" si="8">C110*1.372</f>
        <v>38.416</v>
      </c>
      <c r="E110" s="32">
        <f t="shared" ref="E110:E118" si="9">D110*50</f>
        <v>1920.8</v>
      </c>
      <c r="F110" s="36" t="s">
        <v>2731</v>
      </c>
      <c r="G110" s="64"/>
      <c r="H110" s="62"/>
      <c r="I110" s="57"/>
    </row>
    <row r="111" ht="18" customHeight="1" spans="1:9">
      <c r="A111" s="29">
        <v>108</v>
      </c>
      <c r="B111" s="35" t="s">
        <v>2732</v>
      </c>
      <c r="C111" s="35">
        <v>30</v>
      </c>
      <c r="D111" s="31">
        <f t="shared" si="8"/>
        <v>41.16</v>
      </c>
      <c r="E111" s="32">
        <f t="shared" si="9"/>
        <v>2058</v>
      </c>
      <c r="F111" s="36" t="s">
        <v>2733</v>
      </c>
      <c r="G111" s="64"/>
      <c r="H111" s="62"/>
      <c r="I111" s="57"/>
    </row>
    <row r="112" ht="18" customHeight="1" spans="1:9">
      <c r="A112" s="29">
        <v>109</v>
      </c>
      <c r="B112" s="37" t="s">
        <v>2734</v>
      </c>
      <c r="C112" s="37">
        <v>20</v>
      </c>
      <c r="D112" s="31">
        <f t="shared" si="8"/>
        <v>27.44</v>
      </c>
      <c r="E112" s="32">
        <f t="shared" si="9"/>
        <v>1372</v>
      </c>
      <c r="F112" s="38" t="s">
        <v>2735</v>
      </c>
      <c r="G112" s="64"/>
      <c r="H112" s="62"/>
      <c r="I112" s="57"/>
    </row>
    <row r="113" ht="18" customHeight="1" spans="1:9">
      <c r="A113" s="29">
        <v>120</v>
      </c>
      <c r="B113" s="37" t="s">
        <v>2736</v>
      </c>
      <c r="C113" s="37">
        <v>30</v>
      </c>
      <c r="D113" s="31">
        <f t="shared" si="8"/>
        <v>41.16</v>
      </c>
      <c r="E113" s="32">
        <f t="shared" si="9"/>
        <v>2058</v>
      </c>
      <c r="F113" s="38" t="s">
        <v>2737</v>
      </c>
      <c r="G113" s="64"/>
      <c r="H113" s="62"/>
      <c r="I113" s="57"/>
    </row>
    <row r="114" ht="18" customHeight="1" spans="1:9">
      <c r="A114" s="29">
        <v>121</v>
      </c>
      <c r="B114" s="37" t="s">
        <v>2734</v>
      </c>
      <c r="C114" s="37">
        <v>20</v>
      </c>
      <c r="D114" s="31">
        <f t="shared" si="8"/>
        <v>27.44</v>
      </c>
      <c r="E114" s="32">
        <f t="shared" si="9"/>
        <v>1372</v>
      </c>
      <c r="F114" s="38" t="s">
        <v>2738</v>
      </c>
      <c r="G114" s="64"/>
      <c r="H114" s="62"/>
      <c r="I114" s="57"/>
    </row>
    <row r="115" ht="18" customHeight="1" spans="1:9">
      <c r="A115" s="29">
        <v>122</v>
      </c>
      <c r="B115" s="37" t="s">
        <v>2739</v>
      </c>
      <c r="C115" s="37">
        <v>20</v>
      </c>
      <c r="D115" s="31">
        <f t="shared" si="8"/>
        <v>27.44</v>
      </c>
      <c r="E115" s="32">
        <f t="shared" si="9"/>
        <v>1372</v>
      </c>
      <c r="F115" s="38" t="s">
        <v>2740</v>
      </c>
      <c r="G115" s="64"/>
      <c r="H115" s="62"/>
      <c r="I115" s="57"/>
    </row>
    <row r="116" ht="18" customHeight="1" spans="1:9">
      <c r="A116" s="29">
        <v>123</v>
      </c>
      <c r="B116" s="35" t="s">
        <v>2741</v>
      </c>
      <c r="C116" s="35">
        <v>30</v>
      </c>
      <c r="D116" s="31">
        <f t="shared" si="8"/>
        <v>41.16</v>
      </c>
      <c r="E116" s="32">
        <f t="shared" si="9"/>
        <v>2058</v>
      </c>
      <c r="F116" s="36" t="s">
        <v>2742</v>
      </c>
      <c r="G116" s="64"/>
      <c r="H116" s="62"/>
      <c r="I116" s="57"/>
    </row>
    <row r="117" ht="18" customHeight="1" spans="1:9">
      <c r="A117" s="29">
        <v>124</v>
      </c>
      <c r="B117" s="37" t="s">
        <v>2743</v>
      </c>
      <c r="C117" s="37">
        <v>20</v>
      </c>
      <c r="D117" s="31">
        <f t="shared" si="8"/>
        <v>27.44</v>
      </c>
      <c r="E117" s="32">
        <f t="shared" si="9"/>
        <v>1372</v>
      </c>
      <c r="F117" s="65" t="s">
        <v>2744</v>
      </c>
      <c r="G117" s="64"/>
      <c r="H117" s="62"/>
      <c r="I117" s="57"/>
    </row>
    <row r="118" ht="18" customHeight="1" spans="1:9">
      <c r="A118" s="29" t="s">
        <v>31</v>
      </c>
      <c r="B118" s="64"/>
      <c r="C118" s="66">
        <f>SUM(C4:C117)</f>
        <v>3379</v>
      </c>
      <c r="D118" s="31">
        <f t="shared" si="8"/>
        <v>4635.988</v>
      </c>
      <c r="E118" s="32">
        <f t="shared" si="9"/>
        <v>231799.4</v>
      </c>
      <c r="F118" s="64"/>
      <c r="G118" s="64"/>
      <c r="H118" s="62"/>
      <c r="I118" s="57"/>
    </row>
    <row r="119" ht="18.75" spans="1:7">
      <c r="A119" s="21" t="s">
        <v>41</v>
      </c>
      <c r="B119" s="21"/>
      <c r="C119" s="21"/>
      <c r="D119" s="22"/>
      <c r="E119" s="22"/>
      <c r="F119" s="22"/>
      <c r="G119" s="22"/>
    </row>
    <row r="120" ht="18.75" spans="1:7">
      <c r="A120" s="23" t="s">
        <v>42</v>
      </c>
      <c r="B120" s="23"/>
      <c r="C120" s="23"/>
      <c r="D120" s="23"/>
      <c r="E120" s="23"/>
      <c r="F120" s="23"/>
      <c r="G120" s="23"/>
    </row>
    <row r="121" ht="18.75" spans="1:7">
      <c r="A121" s="24" t="s">
        <v>43</v>
      </c>
      <c r="B121" s="24"/>
      <c r="C121" s="24"/>
      <c r="D121" s="24"/>
      <c r="E121" s="24"/>
      <c r="F121" s="24"/>
      <c r="G121" s="24"/>
    </row>
  </sheetData>
  <mergeCells count="5">
    <mergeCell ref="A1:I1"/>
    <mergeCell ref="A2:I2"/>
    <mergeCell ref="A119:C119"/>
    <mergeCell ref="A120:G120"/>
    <mergeCell ref="A121:G12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N13" sqref="N13"/>
    </sheetView>
  </sheetViews>
  <sheetFormatPr defaultColWidth="8.89166666666667" defaultRowHeight="13.5"/>
  <cols>
    <col min="1" max="1" width="9.88333333333333" customWidth="1"/>
    <col min="2" max="2" width="15.1083333333333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2745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9">
        <v>1</v>
      </c>
      <c r="B4" s="10" t="s">
        <v>2746</v>
      </c>
      <c r="C4" s="10">
        <v>10</v>
      </c>
      <c r="D4" s="12">
        <f>C4*1.372</f>
        <v>13.72</v>
      </c>
      <c r="E4" s="13">
        <f>D4*50</f>
        <v>686</v>
      </c>
      <c r="F4" s="25" t="s">
        <v>2747</v>
      </c>
      <c r="G4" s="283" t="s">
        <v>2748</v>
      </c>
      <c r="H4" s="26">
        <v>15540057374</v>
      </c>
      <c r="I4" s="17"/>
    </row>
    <row r="5" ht="14.25" spans="1:9">
      <c r="A5" s="9">
        <v>2</v>
      </c>
      <c r="B5" s="10" t="s">
        <v>2749</v>
      </c>
      <c r="C5" s="10">
        <v>25</v>
      </c>
      <c r="D5" s="12">
        <f>C5*1.372</f>
        <v>34.3</v>
      </c>
      <c r="E5" s="13">
        <f>D5*50</f>
        <v>1715</v>
      </c>
      <c r="F5" s="25" t="s">
        <v>2750</v>
      </c>
      <c r="G5" s="283" t="s">
        <v>2751</v>
      </c>
      <c r="H5" s="26">
        <v>15849567929</v>
      </c>
      <c r="I5" s="17"/>
    </row>
    <row r="6" ht="14.25" spans="1:9">
      <c r="A6" s="9">
        <v>3</v>
      </c>
      <c r="B6" s="10" t="s">
        <v>2752</v>
      </c>
      <c r="C6" s="10">
        <v>18</v>
      </c>
      <c r="D6" s="12">
        <f t="shared" ref="D6:D31" si="0">C6*1.372</f>
        <v>24.696</v>
      </c>
      <c r="E6" s="13">
        <f t="shared" ref="E6:E31" si="1">D6*50</f>
        <v>1234.8</v>
      </c>
      <c r="F6" s="25" t="s">
        <v>2753</v>
      </c>
      <c r="G6" s="26"/>
      <c r="H6" s="26"/>
      <c r="I6" s="17"/>
    </row>
    <row r="7" ht="14.25" spans="1:9">
      <c r="A7" s="9">
        <v>4</v>
      </c>
      <c r="B7" s="10" t="s">
        <v>2754</v>
      </c>
      <c r="C7" s="10">
        <v>18</v>
      </c>
      <c r="D7" s="12">
        <f t="shared" si="0"/>
        <v>24.696</v>
      </c>
      <c r="E7" s="13">
        <f t="shared" si="1"/>
        <v>1234.8</v>
      </c>
      <c r="F7" s="25" t="s">
        <v>2755</v>
      </c>
      <c r="G7" s="26"/>
      <c r="H7" s="26"/>
      <c r="I7" s="17"/>
    </row>
    <row r="8" ht="14.25" spans="1:9">
      <c r="A8" s="9">
        <v>5</v>
      </c>
      <c r="B8" s="10" t="s">
        <v>2756</v>
      </c>
      <c r="C8" s="10">
        <v>10</v>
      </c>
      <c r="D8" s="12">
        <f t="shared" si="0"/>
        <v>13.72</v>
      </c>
      <c r="E8" s="13">
        <f t="shared" si="1"/>
        <v>686</v>
      </c>
      <c r="F8" s="25" t="s">
        <v>2757</v>
      </c>
      <c r="G8" s="26"/>
      <c r="H8" s="26"/>
      <c r="I8" s="17"/>
    </row>
    <row r="9" ht="14.25" spans="1:9">
      <c r="A9" s="9">
        <v>6</v>
      </c>
      <c r="B9" s="10" t="s">
        <v>2758</v>
      </c>
      <c r="C9" s="10">
        <v>39</v>
      </c>
      <c r="D9" s="12">
        <f t="shared" si="0"/>
        <v>53.508</v>
      </c>
      <c r="E9" s="13">
        <f t="shared" si="1"/>
        <v>2675.4</v>
      </c>
      <c r="F9" s="25" t="s">
        <v>2759</v>
      </c>
      <c r="G9" s="26"/>
      <c r="H9" s="26"/>
      <c r="I9" s="17"/>
    </row>
    <row r="10" ht="20" customHeight="1" spans="1:9">
      <c r="A10" s="9">
        <v>7</v>
      </c>
      <c r="B10" s="10" t="s">
        <v>2760</v>
      </c>
      <c r="C10" s="10">
        <v>25</v>
      </c>
      <c r="D10" s="12">
        <f t="shared" si="0"/>
        <v>34.3</v>
      </c>
      <c r="E10" s="13">
        <f t="shared" si="1"/>
        <v>1715</v>
      </c>
      <c r="F10" s="25" t="s">
        <v>2761</v>
      </c>
      <c r="G10" s="26"/>
      <c r="H10" s="26"/>
      <c r="I10" s="17"/>
    </row>
    <row r="11" ht="14.25" spans="1:9">
      <c r="A11" s="9">
        <v>8</v>
      </c>
      <c r="B11" s="10" t="s">
        <v>2762</v>
      </c>
      <c r="C11" s="10">
        <v>15</v>
      </c>
      <c r="D11" s="12">
        <f t="shared" si="0"/>
        <v>20.58</v>
      </c>
      <c r="E11" s="13">
        <f t="shared" si="1"/>
        <v>1029</v>
      </c>
      <c r="F11" s="25" t="s">
        <v>2763</v>
      </c>
      <c r="G11" s="26"/>
      <c r="H11" s="26"/>
      <c r="I11" s="17"/>
    </row>
    <row r="12" ht="14.25" spans="1:9">
      <c r="A12" s="9">
        <v>9</v>
      </c>
      <c r="B12" s="10" t="s">
        <v>2764</v>
      </c>
      <c r="C12" s="10">
        <v>15</v>
      </c>
      <c r="D12" s="12">
        <f t="shared" si="0"/>
        <v>20.58</v>
      </c>
      <c r="E12" s="13">
        <f t="shared" si="1"/>
        <v>1029</v>
      </c>
      <c r="F12" s="25" t="s">
        <v>2765</v>
      </c>
      <c r="G12" s="26"/>
      <c r="H12" s="26"/>
      <c r="I12" s="17"/>
    </row>
    <row r="13" ht="14.25" spans="1:9">
      <c r="A13" s="9">
        <v>10</v>
      </c>
      <c r="B13" s="10" t="s">
        <v>2766</v>
      </c>
      <c r="C13" s="10">
        <v>10</v>
      </c>
      <c r="D13" s="12">
        <f t="shared" si="0"/>
        <v>13.72</v>
      </c>
      <c r="E13" s="13">
        <f t="shared" si="1"/>
        <v>686</v>
      </c>
      <c r="F13" s="25" t="s">
        <v>2767</v>
      </c>
      <c r="G13" s="26"/>
      <c r="H13" s="26"/>
      <c r="I13" s="17"/>
    </row>
    <row r="14" ht="14.25" spans="1:9">
      <c r="A14" s="9">
        <v>11</v>
      </c>
      <c r="B14" s="10" t="s">
        <v>2768</v>
      </c>
      <c r="C14" s="10">
        <v>15</v>
      </c>
      <c r="D14" s="12">
        <f t="shared" si="0"/>
        <v>20.58</v>
      </c>
      <c r="E14" s="13">
        <f t="shared" si="1"/>
        <v>1029</v>
      </c>
      <c r="F14" s="25" t="s">
        <v>2769</v>
      </c>
      <c r="G14" s="26"/>
      <c r="H14" s="26"/>
      <c r="I14" s="17"/>
    </row>
    <row r="15" ht="14.25" spans="1:9">
      <c r="A15" s="9">
        <v>12</v>
      </c>
      <c r="B15" s="10" t="s">
        <v>2770</v>
      </c>
      <c r="C15" s="10">
        <v>20</v>
      </c>
      <c r="D15" s="12">
        <f t="shared" si="0"/>
        <v>27.44</v>
      </c>
      <c r="E15" s="13">
        <f t="shared" si="1"/>
        <v>1372</v>
      </c>
      <c r="F15" s="25" t="s">
        <v>2771</v>
      </c>
      <c r="G15" s="26"/>
      <c r="H15" s="26"/>
      <c r="I15" s="17"/>
    </row>
    <row r="16" ht="14.25" spans="1:9">
      <c r="A16" s="9">
        <v>13</v>
      </c>
      <c r="B16" s="10" t="s">
        <v>2772</v>
      </c>
      <c r="C16" s="10">
        <v>10</v>
      </c>
      <c r="D16" s="12">
        <f t="shared" si="0"/>
        <v>13.72</v>
      </c>
      <c r="E16" s="13">
        <f t="shared" si="1"/>
        <v>686</v>
      </c>
      <c r="F16" s="25" t="s">
        <v>2773</v>
      </c>
      <c r="G16" s="26"/>
      <c r="H16" s="26"/>
      <c r="I16" s="17"/>
    </row>
    <row r="17" ht="14.25" spans="1:9">
      <c r="A17" s="9">
        <v>14</v>
      </c>
      <c r="B17" s="10" t="s">
        <v>2774</v>
      </c>
      <c r="C17" s="10">
        <v>5</v>
      </c>
      <c r="D17" s="12">
        <f t="shared" si="0"/>
        <v>6.86</v>
      </c>
      <c r="E17" s="13">
        <f t="shared" si="1"/>
        <v>343</v>
      </c>
      <c r="F17" s="25" t="s">
        <v>2775</v>
      </c>
      <c r="G17" s="26"/>
      <c r="H17" s="26"/>
      <c r="I17" s="17"/>
    </row>
    <row r="18" ht="14.25" spans="1:9">
      <c r="A18" s="9">
        <v>15</v>
      </c>
      <c r="B18" s="10" t="s">
        <v>2776</v>
      </c>
      <c r="C18" s="10">
        <v>10</v>
      </c>
      <c r="D18" s="12">
        <f t="shared" si="0"/>
        <v>13.72</v>
      </c>
      <c r="E18" s="13">
        <f t="shared" si="1"/>
        <v>686</v>
      </c>
      <c r="F18" s="25" t="s">
        <v>2777</v>
      </c>
      <c r="G18" s="26"/>
      <c r="H18" s="26"/>
      <c r="I18" s="17"/>
    </row>
    <row r="19" ht="14.25" spans="1:9">
      <c r="A19" s="9">
        <v>16</v>
      </c>
      <c r="B19" s="10" t="s">
        <v>2778</v>
      </c>
      <c r="C19" s="10">
        <v>10</v>
      </c>
      <c r="D19" s="12">
        <f t="shared" si="0"/>
        <v>13.72</v>
      </c>
      <c r="E19" s="13">
        <f t="shared" si="1"/>
        <v>686</v>
      </c>
      <c r="F19" s="25" t="s">
        <v>2779</v>
      </c>
      <c r="G19" s="26"/>
      <c r="H19" s="26"/>
      <c r="I19" s="17"/>
    </row>
    <row r="20" ht="14.25" spans="1:9">
      <c r="A20" s="9">
        <v>17</v>
      </c>
      <c r="B20" s="10" t="s">
        <v>1095</v>
      </c>
      <c r="C20" s="10">
        <v>10</v>
      </c>
      <c r="D20" s="12">
        <f t="shared" si="0"/>
        <v>13.72</v>
      </c>
      <c r="E20" s="13">
        <f t="shared" si="1"/>
        <v>686</v>
      </c>
      <c r="F20" s="25" t="s">
        <v>2780</v>
      </c>
      <c r="G20" s="26"/>
      <c r="H20" s="26"/>
      <c r="I20" s="17"/>
    </row>
    <row r="21" ht="14.25" spans="1:9">
      <c r="A21" s="9">
        <v>18</v>
      </c>
      <c r="B21" s="10" t="s">
        <v>2781</v>
      </c>
      <c r="C21" s="10">
        <v>14</v>
      </c>
      <c r="D21" s="12">
        <f t="shared" si="0"/>
        <v>19.208</v>
      </c>
      <c r="E21" s="13">
        <f t="shared" si="1"/>
        <v>960.4</v>
      </c>
      <c r="F21" s="25" t="s">
        <v>2782</v>
      </c>
      <c r="G21" s="26"/>
      <c r="H21" s="26"/>
      <c r="I21" s="17"/>
    </row>
    <row r="22" ht="14.25" spans="1:9">
      <c r="A22" s="9">
        <v>19</v>
      </c>
      <c r="B22" s="10" t="s">
        <v>1011</v>
      </c>
      <c r="C22" s="10">
        <v>20</v>
      </c>
      <c r="D22" s="12">
        <f t="shared" si="0"/>
        <v>27.44</v>
      </c>
      <c r="E22" s="13">
        <f t="shared" si="1"/>
        <v>1372</v>
      </c>
      <c r="F22" s="25" t="s">
        <v>2783</v>
      </c>
      <c r="G22" s="26"/>
      <c r="H22" s="26"/>
      <c r="I22" s="17"/>
    </row>
    <row r="23" ht="14.25" spans="1:9">
      <c r="A23" s="9">
        <v>20</v>
      </c>
      <c r="B23" s="10" t="s">
        <v>2584</v>
      </c>
      <c r="C23" s="10">
        <v>32</v>
      </c>
      <c r="D23" s="12">
        <f t="shared" si="0"/>
        <v>43.904</v>
      </c>
      <c r="E23" s="13">
        <f t="shared" si="1"/>
        <v>2195.2</v>
      </c>
      <c r="F23" s="25" t="s">
        <v>2784</v>
      </c>
      <c r="G23" s="26"/>
      <c r="H23" s="26"/>
      <c r="I23" s="17"/>
    </row>
    <row r="24" ht="14.25" spans="1:9">
      <c r="A24" s="9">
        <v>21</v>
      </c>
      <c r="B24" s="10" t="s">
        <v>2785</v>
      </c>
      <c r="C24" s="10">
        <v>10</v>
      </c>
      <c r="D24" s="12">
        <f t="shared" si="0"/>
        <v>13.72</v>
      </c>
      <c r="E24" s="13">
        <f t="shared" si="1"/>
        <v>686</v>
      </c>
      <c r="F24" s="25" t="s">
        <v>2786</v>
      </c>
      <c r="G24" s="26"/>
      <c r="H24" s="26"/>
      <c r="I24" s="17"/>
    </row>
    <row r="25" ht="14.25" spans="1:9">
      <c r="A25" s="9">
        <v>22</v>
      </c>
      <c r="B25" s="10" t="s">
        <v>2787</v>
      </c>
      <c r="C25" s="10">
        <v>20</v>
      </c>
      <c r="D25" s="12">
        <f t="shared" si="0"/>
        <v>27.44</v>
      </c>
      <c r="E25" s="13">
        <f t="shared" si="1"/>
        <v>1372</v>
      </c>
      <c r="F25" s="25" t="s">
        <v>2788</v>
      </c>
      <c r="G25" s="26"/>
      <c r="H25" s="26"/>
      <c r="I25" s="17"/>
    </row>
    <row r="26" ht="14.25" spans="1:9">
      <c r="A26" s="9">
        <v>23</v>
      </c>
      <c r="B26" s="10" t="s">
        <v>2789</v>
      </c>
      <c r="C26" s="10">
        <v>20</v>
      </c>
      <c r="D26" s="12">
        <f t="shared" si="0"/>
        <v>27.44</v>
      </c>
      <c r="E26" s="13">
        <f t="shared" si="1"/>
        <v>1372</v>
      </c>
      <c r="F26" s="25" t="s">
        <v>2790</v>
      </c>
      <c r="G26" s="26"/>
      <c r="H26" s="26"/>
      <c r="I26" s="17"/>
    </row>
    <row r="27" ht="19" customHeight="1" spans="1:9">
      <c r="A27" s="9">
        <v>24</v>
      </c>
      <c r="B27" s="10" t="s">
        <v>2791</v>
      </c>
      <c r="C27" s="10">
        <v>7</v>
      </c>
      <c r="D27" s="12">
        <f t="shared" si="0"/>
        <v>9.604</v>
      </c>
      <c r="E27" s="13">
        <f t="shared" si="1"/>
        <v>480.2</v>
      </c>
      <c r="F27" s="25" t="s">
        <v>2792</v>
      </c>
      <c r="G27" s="26"/>
      <c r="H27" s="26"/>
      <c r="I27" s="17"/>
    </row>
    <row r="28" ht="14.25" spans="1:9">
      <c r="A28" s="9">
        <v>25</v>
      </c>
      <c r="B28" s="10" t="s">
        <v>2793</v>
      </c>
      <c r="C28" s="10">
        <v>15</v>
      </c>
      <c r="D28" s="12">
        <f t="shared" si="0"/>
        <v>20.58</v>
      </c>
      <c r="E28" s="13">
        <f t="shared" si="1"/>
        <v>1029</v>
      </c>
      <c r="F28" s="25" t="s">
        <v>2794</v>
      </c>
      <c r="G28" s="26"/>
      <c r="H28" s="26"/>
      <c r="I28" s="17"/>
    </row>
    <row r="29" ht="14.25" spans="1:9">
      <c r="A29" s="9">
        <v>26</v>
      </c>
      <c r="B29" s="10" t="s">
        <v>2795</v>
      </c>
      <c r="C29" s="10">
        <v>20</v>
      </c>
      <c r="D29" s="12">
        <f t="shared" si="0"/>
        <v>27.44</v>
      </c>
      <c r="E29" s="13">
        <f t="shared" si="1"/>
        <v>1372</v>
      </c>
      <c r="F29" s="25" t="s">
        <v>2796</v>
      </c>
      <c r="G29" s="26"/>
      <c r="H29" s="26"/>
      <c r="I29" s="17"/>
    </row>
    <row r="30" ht="14.25" spans="1:9">
      <c r="A30" s="9">
        <v>27</v>
      </c>
      <c r="B30" s="10" t="s">
        <v>2797</v>
      </c>
      <c r="C30" s="10">
        <v>15</v>
      </c>
      <c r="D30" s="12">
        <f t="shared" si="0"/>
        <v>20.58</v>
      </c>
      <c r="E30" s="13">
        <f t="shared" si="1"/>
        <v>1029</v>
      </c>
      <c r="F30" s="25" t="s">
        <v>2798</v>
      </c>
      <c r="G30" s="26"/>
      <c r="H30" s="26"/>
      <c r="I30" s="17"/>
    </row>
    <row r="31" ht="14.25" spans="1:9">
      <c r="A31" s="9"/>
      <c r="B31" s="26"/>
      <c r="C31" s="27">
        <f>SUM(C4:C30)</f>
        <v>438</v>
      </c>
      <c r="D31" s="12">
        <f t="shared" si="0"/>
        <v>600.936</v>
      </c>
      <c r="E31" s="13">
        <f t="shared" si="1"/>
        <v>30046.8</v>
      </c>
      <c r="F31" s="28"/>
      <c r="G31" s="26"/>
      <c r="H31" s="26"/>
      <c r="I31" s="17"/>
    </row>
    <row r="32" ht="18.75" spans="1:7">
      <c r="A32" s="21" t="s">
        <v>41</v>
      </c>
      <c r="B32" s="21"/>
      <c r="C32" s="21"/>
      <c r="D32" s="22"/>
      <c r="E32" s="22"/>
      <c r="F32" s="22"/>
      <c r="G32" s="22"/>
    </row>
    <row r="33" ht="18.75" spans="1:7">
      <c r="A33" s="23" t="s">
        <v>42</v>
      </c>
      <c r="B33" s="23"/>
      <c r="C33" s="23"/>
      <c r="D33" s="23"/>
      <c r="E33" s="23"/>
      <c r="F33" s="23"/>
      <c r="G33" s="23"/>
    </row>
    <row r="34" ht="18.75" spans="1:7">
      <c r="A34" s="24" t="s">
        <v>43</v>
      </c>
      <c r="B34" s="24"/>
      <c r="C34" s="24"/>
      <c r="D34" s="24"/>
      <c r="E34" s="24"/>
      <c r="F34" s="24"/>
      <c r="G34" s="24"/>
    </row>
  </sheetData>
  <mergeCells count="5">
    <mergeCell ref="A1:I1"/>
    <mergeCell ref="A2:I2"/>
    <mergeCell ref="A32:C32"/>
    <mergeCell ref="A33:G33"/>
    <mergeCell ref="A34:G3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opLeftCell="A50" workbookViewId="0">
      <selection activeCell="K66" sqref="K66"/>
    </sheetView>
  </sheetViews>
  <sheetFormatPr defaultColWidth="8.89166666666667" defaultRowHeight="13.5"/>
  <cols>
    <col min="1" max="1" width="9.88333333333333" customWidth="1"/>
    <col min="2" max="2" width="15.3333333333333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3.6666666666667" customWidth="1"/>
    <col min="9" max="9" width="11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2799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9">
        <v>1</v>
      </c>
      <c r="B4" s="10" t="s">
        <v>2800</v>
      </c>
      <c r="C4" s="11">
        <v>20</v>
      </c>
      <c r="D4" s="12">
        <f>C4*1.372</f>
        <v>27.44</v>
      </c>
      <c r="E4" s="13">
        <f>D4*50</f>
        <v>1372</v>
      </c>
      <c r="F4" s="14" t="s">
        <v>2801</v>
      </c>
      <c r="G4" s="15"/>
      <c r="H4" s="16"/>
      <c r="I4" s="17"/>
    </row>
    <row r="5" ht="18" customHeight="1" spans="1:9">
      <c r="A5" s="9">
        <v>2</v>
      </c>
      <c r="B5" s="10" t="s">
        <v>2802</v>
      </c>
      <c r="C5" s="11">
        <v>17</v>
      </c>
      <c r="D5" s="12">
        <f>C5*1.372</f>
        <v>23.324</v>
      </c>
      <c r="E5" s="13">
        <f>D5*50</f>
        <v>1166.2</v>
      </c>
      <c r="F5" s="14" t="s">
        <v>2803</v>
      </c>
      <c r="G5" s="15"/>
      <c r="H5" s="17"/>
      <c r="I5" s="17"/>
    </row>
    <row r="6" ht="18" customHeight="1" spans="1:9">
      <c r="A6" s="9">
        <v>3</v>
      </c>
      <c r="B6" s="10" t="s">
        <v>2804</v>
      </c>
      <c r="C6" s="11">
        <v>15</v>
      </c>
      <c r="D6" s="12">
        <f>C6*1.372</f>
        <v>20.58</v>
      </c>
      <c r="E6" s="13">
        <f>D6*50</f>
        <v>1029</v>
      </c>
      <c r="F6" s="14" t="s">
        <v>2805</v>
      </c>
      <c r="G6" s="15"/>
      <c r="H6" s="17"/>
      <c r="I6" s="17"/>
    </row>
    <row r="7" ht="18" customHeight="1" spans="1:9">
      <c r="A7" s="9">
        <v>4</v>
      </c>
      <c r="B7" s="10" t="s">
        <v>2806</v>
      </c>
      <c r="C7" s="11">
        <v>8</v>
      </c>
      <c r="D7" s="12">
        <f t="shared" ref="D7:D38" si="0">C7*1.372</f>
        <v>10.976</v>
      </c>
      <c r="E7" s="13">
        <f t="shared" ref="E7:E38" si="1">D7*50</f>
        <v>548.8</v>
      </c>
      <c r="F7" s="14" t="s">
        <v>2807</v>
      </c>
      <c r="G7" s="15"/>
      <c r="H7" s="17"/>
      <c r="I7" s="17"/>
    </row>
    <row r="8" ht="18" customHeight="1" spans="1:9">
      <c r="A8" s="9">
        <v>5</v>
      </c>
      <c r="B8" s="10" t="s">
        <v>2808</v>
      </c>
      <c r="C8" s="11">
        <v>15</v>
      </c>
      <c r="D8" s="12">
        <f t="shared" si="0"/>
        <v>20.58</v>
      </c>
      <c r="E8" s="13">
        <f t="shared" si="1"/>
        <v>1029</v>
      </c>
      <c r="F8" s="14" t="s">
        <v>2809</v>
      </c>
      <c r="G8" s="15"/>
      <c r="H8" s="17"/>
      <c r="I8" s="17"/>
    </row>
    <row r="9" ht="18" customHeight="1" spans="1:9">
      <c r="A9" s="9">
        <v>6</v>
      </c>
      <c r="B9" s="10" t="s">
        <v>2556</v>
      </c>
      <c r="C9" s="11">
        <v>10</v>
      </c>
      <c r="D9" s="12">
        <f t="shared" si="0"/>
        <v>13.72</v>
      </c>
      <c r="E9" s="13">
        <f t="shared" si="1"/>
        <v>686</v>
      </c>
      <c r="F9" s="14" t="s">
        <v>2810</v>
      </c>
      <c r="G9" s="15"/>
      <c r="H9" s="17"/>
      <c r="I9" s="17"/>
    </row>
    <row r="10" ht="18" customHeight="1" spans="1:9">
      <c r="A10" s="9">
        <v>7</v>
      </c>
      <c r="B10" s="10" t="s">
        <v>2811</v>
      </c>
      <c r="C10" s="11">
        <v>50</v>
      </c>
      <c r="D10" s="12">
        <f t="shared" si="0"/>
        <v>68.6</v>
      </c>
      <c r="E10" s="13">
        <f t="shared" si="1"/>
        <v>3430</v>
      </c>
      <c r="F10" s="14" t="s">
        <v>2812</v>
      </c>
      <c r="G10" s="15"/>
      <c r="H10" s="17"/>
      <c r="I10" s="17"/>
    </row>
    <row r="11" ht="18" customHeight="1" spans="1:9">
      <c r="A11" s="9">
        <v>8</v>
      </c>
      <c r="B11" s="10" t="s">
        <v>2813</v>
      </c>
      <c r="C11" s="11">
        <v>30</v>
      </c>
      <c r="D11" s="12">
        <f t="shared" si="0"/>
        <v>41.16</v>
      </c>
      <c r="E11" s="13">
        <f t="shared" si="1"/>
        <v>2058</v>
      </c>
      <c r="F11" s="14" t="s">
        <v>2814</v>
      </c>
      <c r="G11" s="15"/>
      <c r="H11" s="17"/>
      <c r="I11" s="17"/>
    </row>
    <row r="12" ht="18" customHeight="1" spans="1:9">
      <c r="A12" s="9">
        <v>9</v>
      </c>
      <c r="B12" s="10" t="s">
        <v>2815</v>
      </c>
      <c r="C12" s="11">
        <v>13</v>
      </c>
      <c r="D12" s="12">
        <f t="shared" si="0"/>
        <v>17.836</v>
      </c>
      <c r="E12" s="13">
        <f t="shared" si="1"/>
        <v>891.8</v>
      </c>
      <c r="F12" s="14" t="s">
        <v>2816</v>
      </c>
      <c r="G12" s="15"/>
      <c r="H12" s="17"/>
      <c r="I12" s="17"/>
    </row>
    <row r="13" ht="18" customHeight="1" spans="1:9">
      <c r="A13" s="9">
        <v>10</v>
      </c>
      <c r="B13" s="10" t="s">
        <v>2817</v>
      </c>
      <c r="C13" s="11">
        <v>10</v>
      </c>
      <c r="D13" s="12">
        <f t="shared" si="0"/>
        <v>13.72</v>
      </c>
      <c r="E13" s="13">
        <f t="shared" si="1"/>
        <v>686</v>
      </c>
      <c r="F13" s="14" t="s">
        <v>2818</v>
      </c>
      <c r="G13" s="15"/>
      <c r="H13" s="17"/>
      <c r="I13" s="17"/>
    </row>
    <row r="14" ht="18" customHeight="1" spans="1:9">
      <c r="A14" s="9">
        <v>11</v>
      </c>
      <c r="B14" s="10" t="s">
        <v>2819</v>
      </c>
      <c r="C14" s="11">
        <v>16</v>
      </c>
      <c r="D14" s="12">
        <f t="shared" si="0"/>
        <v>21.952</v>
      </c>
      <c r="E14" s="13">
        <f t="shared" si="1"/>
        <v>1097.6</v>
      </c>
      <c r="F14" s="14" t="s">
        <v>2820</v>
      </c>
      <c r="G14" s="15"/>
      <c r="H14" s="17"/>
      <c r="I14" s="17"/>
    </row>
    <row r="15" ht="18" customHeight="1" spans="1:9">
      <c r="A15" s="9">
        <v>12</v>
      </c>
      <c r="B15" s="10" t="s">
        <v>2821</v>
      </c>
      <c r="C15" s="11">
        <v>18</v>
      </c>
      <c r="D15" s="12">
        <f t="shared" si="0"/>
        <v>24.696</v>
      </c>
      <c r="E15" s="13">
        <f t="shared" si="1"/>
        <v>1234.8</v>
      </c>
      <c r="F15" s="14" t="s">
        <v>2822</v>
      </c>
      <c r="G15" s="15"/>
      <c r="H15" s="17"/>
      <c r="I15" s="17"/>
    </row>
    <row r="16" ht="18" customHeight="1" spans="1:9">
      <c r="A16" s="9">
        <v>13</v>
      </c>
      <c r="B16" s="10" t="s">
        <v>2823</v>
      </c>
      <c r="C16" s="11">
        <v>13</v>
      </c>
      <c r="D16" s="12">
        <f t="shared" si="0"/>
        <v>17.836</v>
      </c>
      <c r="E16" s="13">
        <f t="shared" si="1"/>
        <v>891.8</v>
      </c>
      <c r="F16" s="14" t="s">
        <v>2824</v>
      </c>
      <c r="G16" s="15"/>
      <c r="H16" s="17"/>
      <c r="I16" s="17"/>
    </row>
    <row r="17" ht="18" customHeight="1" spans="1:9">
      <c r="A17" s="9">
        <v>14</v>
      </c>
      <c r="B17" s="10" t="s">
        <v>2825</v>
      </c>
      <c r="C17" s="11">
        <v>10</v>
      </c>
      <c r="D17" s="12">
        <f t="shared" si="0"/>
        <v>13.72</v>
      </c>
      <c r="E17" s="13">
        <f t="shared" si="1"/>
        <v>686</v>
      </c>
      <c r="F17" s="14" t="s">
        <v>2826</v>
      </c>
      <c r="G17" s="15"/>
      <c r="H17" s="17"/>
      <c r="I17" s="17"/>
    </row>
    <row r="18" ht="18" customHeight="1" spans="1:9">
      <c r="A18" s="9">
        <v>15</v>
      </c>
      <c r="B18" s="10" t="s">
        <v>2827</v>
      </c>
      <c r="C18" s="11">
        <v>5</v>
      </c>
      <c r="D18" s="12">
        <f t="shared" si="0"/>
        <v>6.86</v>
      </c>
      <c r="E18" s="13">
        <f t="shared" si="1"/>
        <v>343</v>
      </c>
      <c r="F18" s="14" t="s">
        <v>2828</v>
      </c>
      <c r="G18" s="15"/>
      <c r="H18" s="17"/>
      <c r="I18" s="17"/>
    </row>
    <row r="19" ht="18" customHeight="1" spans="1:9">
      <c r="A19" s="9">
        <v>16</v>
      </c>
      <c r="B19" s="10" t="s">
        <v>2829</v>
      </c>
      <c r="C19" s="11">
        <v>40</v>
      </c>
      <c r="D19" s="12">
        <f t="shared" si="0"/>
        <v>54.88</v>
      </c>
      <c r="E19" s="13">
        <f t="shared" si="1"/>
        <v>2744</v>
      </c>
      <c r="F19" s="14" t="s">
        <v>2830</v>
      </c>
      <c r="G19" s="15"/>
      <c r="H19" s="17"/>
      <c r="I19" s="17"/>
    </row>
    <row r="20" ht="18" customHeight="1" spans="1:9">
      <c r="A20" s="9">
        <v>17</v>
      </c>
      <c r="B20" s="10" t="s">
        <v>2831</v>
      </c>
      <c r="C20" s="11">
        <v>10</v>
      </c>
      <c r="D20" s="12">
        <f t="shared" si="0"/>
        <v>13.72</v>
      </c>
      <c r="E20" s="13">
        <f t="shared" si="1"/>
        <v>686</v>
      </c>
      <c r="F20" s="14" t="s">
        <v>2832</v>
      </c>
      <c r="G20" s="15"/>
      <c r="H20" s="17"/>
      <c r="I20" s="17"/>
    </row>
    <row r="21" ht="18" customHeight="1" spans="1:9">
      <c r="A21" s="9">
        <v>18</v>
      </c>
      <c r="B21" s="10" t="s">
        <v>2833</v>
      </c>
      <c r="C21" s="11">
        <v>15</v>
      </c>
      <c r="D21" s="12">
        <f t="shared" si="0"/>
        <v>20.58</v>
      </c>
      <c r="E21" s="13">
        <f t="shared" si="1"/>
        <v>1029</v>
      </c>
      <c r="F21" s="14" t="s">
        <v>2834</v>
      </c>
      <c r="G21" s="15"/>
      <c r="H21" s="17"/>
      <c r="I21" s="17"/>
    </row>
    <row r="22" ht="18" customHeight="1" spans="1:9">
      <c r="A22" s="9">
        <v>19</v>
      </c>
      <c r="B22" s="10" t="s">
        <v>2835</v>
      </c>
      <c r="C22" s="11">
        <v>20</v>
      </c>
      <c r="D22" s="12">
        <f t="shared" si="0"/>
        <v>27.44</v>
      </c>
      <c r="E22" s="13">
        <f t="shared" si="1"/>
        <v>1372</v>
      </c>
      <c r="F22" s="14" t="s">
        <v>2836</v>
      </c>
      <c r="G22" s="15"/>
      <c r="H22" s="17"/>
      <c r="I22" s="17"/>
    </row>
    <row r="23" ht="18" customHeight="1" spans="1:9">
      <c r="A23" s="9">
        <v>20</v>
      </c>
      <c r="B23" s="10" t="s">
        <v>2837</v>
      </c>
      <c r="C23" s="11">
        <v>16</v>
      </c>
      <c r="D23" s="12">
        <f t="shared" si="0"/>
        <v>21.952</v>
      </c>
      <c r="E23" s="13">
        <f t="shared" si="1"/>
        <v>1097.6</v>
      </c>
      <c r="F23" s="14" t="s">
        <v>2838</v>
      </c>
      <c r="G23" s="15"/>
      <c r="H23" s="17"/>
      <c r="I23" s="17"/>
    </row>
    <row r="24" ht="18" customHeight="1" spans="1:9">
      <c r="A24" s="9">
        <v>21</v>
      </c>
      <c r="B24" s="10" t="s">
        <v>1437</v>
      </c>
      <c r="C24" s="11">
        <v>23</v>
      </c>
      <c r="D24" s="12">
        <f t="shared" si="0"/>
        <v>31.556</v>
      </c>
      <c r="E24" s="13">
        <f t="shared" si="1"/>
        <v>1577.8</v>
      </c>
      <c r="F24" s="14" t="s">
        <v>2839</v>
      </c>
      <c r="G24" s="15"/>
      <c r="H24" s="17"/>
      <c r="I24" s="17"/>
    </row>
    <row r="25" ht="18" customHeight="1" spans="1:9">
      <c r="A25" s="9">
        <v>22</v>
      </c>
      <c r="B25" s="10" t="s">
        <v>2840</v>
      </c>
      <c r="C25" s="11">
        <v>35</v>
      </c>
      <c r="D25" s="12">
        <f t="shared" si="0"/>
        <v>48.02</v>
      </c>
      <c r="E25" s="13">
        <f t="shared" si="1"/>
        <v>2401</v>
      </c>
      <c r="F25" s="14" t="s">
        <v>2841</v>
      </c>
      <c r="G25" s="15"/>
      <c r="H25" s="17"/>
      <c r="I25" s="17"/>
    </row>
    <row r="26" ht="18" customHeight="1" spans="1:9">
      <c r="A26" s="9">
        <v>23</v>
      </c>
      <c r="B26" s="10" t="s">
        <v>2842</v>
      </c>
      <c r="C26" s="11">
        <v>20</v>
      </c>
      <c r="D26" s="12">
        <f t="shared" si="0"/>
        <v>27.44</v>
      </c>
      <c r="E26" s="13">
        <f t="shared" si="1"/>
        <v>1372</v>
      </c>
      <c r="F26" s="14" t="s">
        <v>2843</v>
      </c>
      <c r="G26" s="15"/>
      <c r="H26" s="17"/>
      <c r="I26" s="17"/>
    </row>
    <row r="27" ht="18" customHeight="1" spans="1:9">
      <c r="A27" s="9">
        <v>24</v>
      </c>
      <c r="B27" s="10" t="s">
        <v>2844</v>
      </c>
      <c r="C27" s="11">
        <v>20</v>
      </c>
      <c r="D27" s="12">
        <f t="shared" si="0"/>
        <v>27.44</v>
      </c>
      <c r="E27" s="13">
        <f t="shared" si="1"/>
        <v>1372</v>
      </c>
      <c r="F27" s="14" t="s">
        <v>2845</v>
      </c>
      <c r="G27" s="15"/>
      <c r="H27" s="17"/>
      <c r="I27" s="17"/>
    </row>
    <row r="28" ht="18" customHeight="1" spans="1:9">
      <c r="A28" s="9">
        <v>25</v>
      </c>
      <c r="B28" s="18" t="s">
        <v>2846</v>
      </c>
      <c r="C28" s="11">
        <v>20</v>
      </c>
      <c r="D28" s="12">
        <f t="shared" si="0"/>
        <v>27.44</v>
      </c>
      <c r="E28" s="13">
        <f t="shared" si="1"/>
        <v>1372</v>
      </c>
      <c r="F28" s="14" t="s">
        <v>2847</v>
      </c>
      <c r="G28" s="15"/>
      <c r="H28" s="17"/>
      <c r="I28" s="17"/>
    </row>
    <row r="29" ht="18" customHeight="1" spans="1:9">
      <c r="A29" s="9">
        <v>26</v>
      </c>
      <c r="B29" s="10" t="s">
        <v>2754</v>
      </c>
      <c r="C29" s="11">
        <v>13</v>
      </c>
      <c r="D29" s="12">
        <f t="shared" si="0"/>
        <v>17.836</v>
      </c>
      <c r="E29" s="13">
        <f t="shared" si="1"/>
        <v>891.8</v>
      </c>
      <c r="F29" s="14" t="s">
        <v>2848</v>
      </c>
      <c r="G29" s="15"/>
      <c r="H29" s="17"/>
      <c r="I29" s="17"/>
    </row>
    <row r="30" ht="18" customHeight="1" spans="1:9">
      <c r="A30" s="9">
        <v>27</v>
      </c>
      <c r="B30" s="10" t="s">
        <v>2849</v>
      </c>
      <c r="C30" s="11">
        <v>19.5</v>
      </c>
      <c r="D30" s="12">
        <f t="shared" si="0"/>
        <v>26.754</v>
      </c>
      <c r="E30" s="13">
        <f t="shared" si="1"/>
        <v>1337.7</v>
      </c>
      <c r="F30" s="14" t="s">
        <v>2850</v>
      </c>
      <c r="G30" s="15"/>
      <c r="H30" s="17"/>
      <c r="I30" s="17"/>
    </row>
    <row r="31" ht="18" customHeight="1" spans="1:9">
      <c r="A31" s="9">
        <v>28</v>
      </c>
      <c r="B31" s="10" t="s">
        <v>2851</v>
      </c>
      <c r="C31" s="11">
        <v>12</v>
      </c>
      <c r="D31" s="12">
        <f t="shared" si="0"/>
        <v>16.464</v>
      </c>
      <c r="E31" s="13">
        <f t="shared" si="1"/>
        <v>823.2</v>
      </c>
      <c r="F31" s="14" t="s">
        <v>2852</v>
      </c>
      <c r="G31" s="15"/>
      <c r="H31" s="17"/>
      <c r="I31" s="17"/>
    </row>
    <row r="32" ht="18" customHeight="1" spans="1:9">
      <c r="A32" s="9">
        <v>29</v>
      </c>
      <c r="B32" s="10" t="s">
        <v>2853</v>
      </c>
      <c r="C32" s="11">
        <v>15</v>
      </c>
      <c r="D32" s="12">
        <f t="shared" si="0"/>
        <v>20.58</v>
      </c>
      <c r="E32" s="13">
        <f t="shared" si="1"/>
        <v>1029</v>
      </c>
      <c r="F32" s="14" t="s">
        <v>2854</v>
      </c>
      <c r="G32" s="15"/>
      <c r="H32" s="17"/>
      <c r="I32" s="17"/>
    </row>
    <row r="33" ht="18" customHeight="1" spans="1:9">
      <c r="A33" s="9">
        <v>30</v>
      </c>
      <c r="B33" s="10" t="s">
        <v>309</v>
      </c>
      <c r="C33" s="11">
        <v>20</v>
      </c>
      <c r="D33" s="12">
        <f t="shared" si="0"/>
        <v>27.44</v>
      </c>
      <c r="E33" s="13">
        <f t="shared" si="1"/>
        <v>1372</v>
      </c>
      <c r="F33" s="14" t="s">
        <v>2855</v>
      </c>
      <c r="G33" s="15"/>
      <c r="H33" s="17"/>
      <c r="I33" s="17"/>
    </row>
    <row r="34" ht="18" customHeight="1" spans="1:9">
      <c r="A34" s="9">
        <v>31</v>
      </c>
      <c r="B34" s="10" t="s">
        <v>2856</v>
      </c>
      <c r="C34" s="11">
        <v>15</v>
      </c>
      <c r="D34" s="12">
        <f t="shared" si="0"/>
        <v>20.58</v>
      </c>
      <c r="E34" s="13">
        <f t="shared" si="1"/>
        <v>1029</v>
      </c>
      <c r="F34" s="14" t="s">
        <v>2857</v>
      </c>
      <c r="G34" s="15"/>
      <c r="H34" s="17"/>
      <c r="I34" s="17"/>
    </row>
    <row r="35" ht="18" customHeight="1" spans="1:9">
      <c r="A35" s="9">
        <v>32</v>
      </c>
      <c r="B35" s="10" t="s">
        <v>2858</v>
      </c>
      <c r="C35" s="11">
        <v>23</v>
      </c>
      <c r="D35" s="12">
        <f t="shared" si="0"/>
        <v>31.556</v>
      </c>
      <c r="E35" s="13">
        <f t="shared" si="1"/>
        <v>1577.8</v>
      </c>
      <c r="F35" s="14" t="s">
        <v>2859</v>
      </c>
      <c r="G35" s="15"/>
      <c r="H35" s="17"/>
      <c r="I35" s="17"/>
    </row>
    <row r="36" ht="18" customHeight="1" spans="1:9">
      <c r="A36" s="9">
        <v>33</v>
      </c>
      <c r="B36" s="10" t="s">
        <v>2860</v>
      </c>
      <c r="C36" s="11">
        <v>10</v>
      </c>
      <c r="D36" s="12">
        <f t="shared" si="0"/>
        <v>13.72</v>
      </c>
      <c r="E36" s="13">
        <f t="shared" si="1"/>
        <v>686</v>
      </c>
      <c r="F36" s="14" t="s">
        <v>2861</v>
      </c>
      <c r="G36" s="15"/>
      <c r="H36" s="17"/>
      <c r="I36" s="17"/>
    </row>
    <row r="37" ht="18" customHeight="1" spans="1:9">
      <c r="A37" s="9">
        <v>34</v>
      </c>
      <c r="B37" s="10" t="s">
        <v>2862</v>
      </c>
      <c r="C37" s="11">
        <v>10</v>
      </c>
      <c r="D37" s="12">
        <f t="shared" si="0"/>
        <v>13.72</v>
      </c>
      <c r="E37" s="13">
        <f t="shared" si="1"/>
        <v>686</v>
      </c>
      <c r="F37" s="14" t="s">
        <v>2863</v>
      </c>
      <c r="G37" s="15"/>
      <c r="H37" s="17"/>
      <c r="I37" s="17"/>
    </row>
    <row r="38" ht="18" customHeight="1" spans="1:9">
      <c r="A38" s="9">
        <v>35</v>
      </c>
      <c r="B38" s="10" t="s">
        <v>2864</v>
      </c>
      <c r="C38" s="11">
        <v>10</v>
      </c>
      <c r="D38" s="12">
        <f t="shared" si="0"/>
        <v>13.72</v>
      </c>
      <c r="E38" s="13">
        <f t="shared" si="1"/>
        <v>686</v>
      </c>
      <c r="F38" s="14" t="s">
        <v>2865</v>
      </c>
      <c r="G38" s="15"/>
      <c r="H38" s="17"/>
      <c r="I38" s="17"/>
    </row>
    <row r="39" ht="18" customHeight="1" spans="1:9">
      <c r="A39" s="9">
        <v>36</v>
      </c>
      <c r="B39" s="10" t="s">
        <v>2866</v>
      </c>
      <c r="C39" s="11">
        <v>20</v>
      </c>
      <c r="D39" s="12">
        <f t="shared" ref="D39:D71" si="2">C39*1.372</f>
        <v>27.44</v>
      </c>
      <c r="E39" s="13">
        <f t="shared" ref="E39:E71" si="3">D39*50</f>
        <v>1372</v>
      </c>
      <c r="F39" s="14" t="s">
        <v>2867</v>
      </c>
      <c r="G39" s="15"/>
      <c r="H39" s="17"/>
      <c r="I39" s="17"/>
    </row>
    <row r="40" ht="18" customHeight="1" spans="1:9">
      <c r="A40" s="9">
        <v>37</v>
      </c>
      <c r="B40" s="10" t="s">
        <v>2868</v>
      </c>
      <c r="C40" s="11">
        <v>10</v>
      </c>
      <c r="D40" s="12">
        <f t="shared" si="2"/>
        <v>13.72</v>
      </c>
      <c r="E40" s="13">
        <f t="shared" si="3"/>
        <v>686</v>
      </c>
      <c r="F40" s="14" t="s">
        <v>2869</v>
      </c>
      <c r="G40" s="15"/>
      <c r="H40" s="17"/>
      <c r="I40" s="17"/>
    </row>
    <row r="41" ht="18" customHeight="1" spans="1:9">
      <c r="A41" s="9">
        <v>38</v>
      </c>
      <c r="B41" s="10" t="s">
        <v>2870</v>
      </c>
      <c r="C41" s="11">
        <v>50</v>
      </c>
      <c r="D41" s="12">
        <f t="shared" si="2"/>
        <v>68.6</v>
      </c>
      <c r="E41" s="13">
        <f t="shared" si="3"/>
        <v>3430</v>
      </c>
      <c r="F41" s="14" t="s">
        <v>2871</v>
      </c>
      <c r="G41" s="15"/>
      <c r="H41" s="17"/>
      <c r="I41" s="17"/>
    </row>
    <row r="42" ht="18" customHeight="1" spans="1:9">
      <c r="A42" s="9">
        <v>39</v>
      </c>
      <c r="B42" s="10" t="s">
        <v>2872</v>
      </c>
      <c r="C42" s="11">
        <v>10</v>
      </c>
      <c r="D42" s="12">
        <f t="shared" si="2"/>
        <v>13.72</v>
      </c>
      <c r="E42" s="13">
        <f t="shared" si="3"/>
        <v>686</v>
      </c>
      <c r="F42" s="14" t="s">
        <v>2873</v>
      </c>
      <c r="G42" s="15"/>
      <c r="H42" s="17"/>
      <c r="I42" s="17"/>
    </row>
    <row r="43" ht="18" customHeight="1" spans="1:9">
      <c r="A43" s="9">
        <v>40</v>
      </c>
      <c r="B43" s="10" t="s">
        <v>2874</v>
      </c>
      <c r="C43" s="11">
        <v>16</v>
      </c>
      <c r="D43" s="12">
        <f t="shared" si="2"/>
        <v>21.952</v>
      </c>
      <c r="E43" s="13">
        <f t="shared" si="3"/>
        <v>1097.6</v>
      </c>
      <c r="F43" s="14" t="s">
        <v>2875</v>
      </c>
      <c r="G43" s="15"/>
      <c r="H43" s="17"/>
      <c r="I43" s="17"/>
    </row>
    <row r="44" ht="18" customHeight="1" spans="1:9">
      <c r="A44" s="9">
        <v>41</v>
      </c>
      <c r="B44" s="10" t="s">
        <v>624</v>
      </c>
      <c r="C44" s="11">
        <v>10</v>
      </c>
      <c r="D44" s="12">
        <f t="shared" si="2"/>
        <v>13.72</v>
      </c>
      <c r="E44" s="13">
        <f t="shared" si="3"/>
        <v>686</v>
      </c>
      <c r="F44" s="14" t="s">
        <v>2876</v>
      </c>
      <c r="G44" s="15"/>
      <c r="H44" s="17"/>
      <c r="I44" s="17"/>
    </row>
    <row r="45" ht="18" customHeight="1" spans="1:9">
      <c r="A45" s="9">
        <v>42</v>
      </c>
      <c r="B45" s="10" t="s">
        <v>2877</v>
      </c>
      <c r="C45" s="11">
        <v>47</v>
      </c>
      <c r="D45" s="12">
        <f t="shared" si="2"/>
        <v>64.484</v>
      </c>
      <c r="E45" s="13">
        <f t="shared" si="3"/>
        <v>3224.2</v>
      </c>
      <c r="F45" s="14" t="s">
        <v>2878</v>
      </c>
      <c r="G45" s="15"/>
      <c r="H45" s="17"/>
      <c r="I45" s="17"/>
    </row>
    <row r="46" ht="18" customHeight="1" spans="1:9">
      <c r="A46" s="9">
        <v>43</v>
      </c>
      <c r="B46" s="10" t="s">
        <v>2879</v>
      </c>
      <c r="C46" s="11">
        <v>10</v>
      </c>
      <c r="D46" s="12">
        <f t="shared" si="2"/>
        <v>13.72</v>
      </c>
      <c r="E46" s="13">
        <f t="shared" si="3"/>
        <v>686</v>
      </c>
      <c r="F46" s="14" t="s">
        <v>2880</v>
      </c>
      <c r="G46" s="15"/>
      <c r="H46" s="17"/>
      <c r="I46" s="17"/>
    </row>
    <row r="47" ht="18" customHeight="1" spans="1:9">
      <c r="A47" s="9">
        <v>44</v>
      </c>
      <c r="B47" s="10" t="s">
        <v>2881</v>
      </c>
      <c r="C47" s="11">
        <v>26</v>
      </c>
      <c r="D47" s="12">
        <f t="shared" si="2"/>
        <v>35.672</v>
      </c>
      <c r="E47" s="13">
        <f t="shared" si="3"/>
        <v>1783.6</v>
      </c>
      <c r="F47" s="14" t="s">
        <v>2882</v>
      </c>
      <c r="G47" s="15"/>
      <c r="H47" s="17"/>
      <c r="I47" s="17"/>
    </row>
    <row r="48" ht="18" customHeight="1" spans="1:9">
      <c r="A48" s="9">
        <v>45</v>
      </c>
      <c r="B48" s="10" t="s">
        <v>2883</v>
      </c>
      <c r="C48" s="11">
        <v>23</v>
      </c>
      <c r="D48" s="12">
        <f t="shared" si="2"/>
        <v>31.556</v>
      </c>
      <c r="E48" s="13">
        <f t="shared" si="3"/>
        <v>1577.8</v>
      </c>
      <c r="F48" s="14" t="s">
        <v>2884</v>
      </c>
      <c r="G48" s="15"/>
      <c r="H48" s="17"/>
      <c r="I48" s="17"/>
    </row>
    <row r="49" ht="18" customHeight="1" spans="1:9">
      <c r="A49" s="9">
        <v>46</v>
      </c>
      <c r="B49" s="10" t="s">
        <v>158</v>
      </c>
      <c r="C49" s="11">
        <v>15</v>
      </c>
      <c r="D49" s="12">
        <f t="shared" si="2"/>
        <v>20.58</v>
      </c>
      <c r="E49" s="13">
        <f t="shared" si="3"/>
        <v>1029</v>
      </c>
      <c r="F49" s="14" t="s">
        <v>2885</v>
      </c>
      <c r="G49" s="15"/>
      <c r="H49" s="17"/>
      <c r="I49" s="17"/>
    </row>
    <row r="50" ht="18" customHeight="1" spans="1:9">
      <c r="A50" s="9">
        <v>47</v>
      </c>
      <c r="B50" s="10" t="s">
        <v>2886</v>
      </c>
      <c r="C50" s="11">
        <v>10</v>
      </c>
      <c r="D50" s="12">
        <f t="shared" si="2"/>
        <v>13.72</v>
      </c>
      <c r="E50" s="13">
        <f t="shared" si="3"/>
        <v>686</v>
      </c>
      <c r="F50" s="14" t="s">
        <v>2887</v>
      </c>
      <c r="G50" s="15"/>
      <c r="H50" s="17"/>
      <c r="I50" s="17"/>
    </row>
    <row r="51" ht="18" customHeight="1" spans="1:9">
      <c r="A51" s="9">
        <v>48</v>
      </c>
      <c r="B51" s="10" t="s">
        <v>2888</v>
      </c>
      <c r="C51" s="11">
        <v>30</v>
      </c>
      <c r="D51" s="12">
        <f t="shared" si="2"/>
        <v>41.16</v>
      </c>
      <c r="E51" s="13">
        <f t="shared" si="3"/>
        <v>2058</v>
      </c>
      <c r="F51" s="14" t="s">
        <v>2889</v>
      </c>
      <c r="G51" s="15"/>
      <c r="H51" s="17"/>
      <c r="I51" s="17"/>
    </row>
    <row r="52" ht="18" customHeight="1" spans="1:9">
      <c r="A52" s="9">
        <v>49</v>
      </c>
      <c r="B52" s="10" t="s">
        <v>2890</v>
      </c>
      <c r="C52" s="11">
        <v>25</v>
      </c>
      <c r="D52" s="12">
        <f t="shared" si="2"/>
        <v>34.3</v>
      </c>
      <c r="E52" s="13">
        <f t="shared" si="3"/>
        <v>1715</v>
      </c>
      <c r="F52" s="14" t="s">
        <v>2891</v>
      </c>
      <c r="G52" s="15"/>
      <c r="H52" s="17"/>
      <c r="I52" s="17"/>
    </row>
    <row r="53" ht="18" customHeight="1" spans="1:9">
      <c r="A53" s="9">
        <v>50</v>
      </c>
      <c r="B53" s="10" t="s">
        <v>2892</v>
      </c>
      <c r="C53" s="11">
        <v>8</v>
      </c>
      <c r="D53" s="12">
        <f t="shared" si="2"/>
        <v>10.976</v>
      </c>
      <c r="E53" s="13">
        <f t="shared" si="3"/>
        <v>548.8</v>
      </c>
      <c r="F53" s="14" t="s">
        <v>2893</v>
      </c>
      <c r="G53" s="15"/>
      <c r="H53" s="17"/>
      <c r="I53" s="17"/>
    </row>
    <row r="54" ht="18" customHeight="1" spans="1:9">
      <c r="A54" s="9">
        <v>51</v>
      </c>
      <c r="B54" s="10" t="s">
        <v>2894</v>
      </c>
      <c r="C54" s="11">
        <v>20</v>
      </c>
      <c r="D54" s="12">
        <f t="shared" si="2"/>
        <v>27.44</v>
      </c>
      <c r="E54" s="13">
        <f t="shared" si="3"/>
        <v>1372</v>
      </c>
      <c r="F54" s="14" t="s">
        <v>2895</v>
      </c>
      <c r="G54" s="15"/>
      <c r="H54" s="17"/>
      <c r="I54" s="17"/>
    </row>
    <row r="55" ht="18" customHeight="1" spans="1:9">
      <c r="A55" s="9">
        <v>52</v>
      </c>
      <c r="B55" s="18" t="s">
        <v>2896</v>
      </c>
      <c r="C55" s="11">
        <v>10</v>
      </c>
      <c r="D55" s="12">
        <f t="shared" si="2"/>
        <v>13.72</v>
      </c>
      <c r="E55" s="13">
        <f t="shared" si="3"/>
        <v>686</v>
      </c>
      <c r="F55" s="14" t="s">
        <v>2897</v>
      </c>
      <c r="G55" s="15"/>
      <c r="H55" s="17"/>
      <c r="I55" s="17"/>
    </row>
    <row r="56" ht="18" customHeight="1" spans="1:9">
      <c r="A56" s="9">
        <v>53</v>
      </c>
      <c r="B56" s="10" t="s">
        <v>2898</v>
      </c>
      <c r="C56" s="11">
        <v>20</v>
      </c>
      <c r="D56" s="12">
        <f t="shared" si="2"/>
        <v>27.44</v>
      </c>
      <c r="E56" s="13">
        <f t="shared" si="3"/>
        <v>1372</v>
      </c>
      <c r="F56" s="14" t="s">
        <v>2899</v>
      </c>
      <c r="G56" s="15"/>
      <c r="H56" s="17"/>
      <c r="I56" s="17"/>
    </row>
    <row r="57" ht="18" customHeight="1" spans="1:9">
      <c r="A57" s="9">
        <v>54</v>
      </c>
      <c r="B57" s="10" t="s">
        <v>2900</v>
      </c>
      <c r="C57" s="11">
        <v>20</v>
      </c>
      <c r="D57" s="12">
        <f t="shared" si="2"/>
        <v>27.44</v>
      </c>
      <c r="E57" s="13">
        <f t="shared" si="3"/>
        <v>1372</v>
      </c>
      <c r="F57" s="14" t="s">
        <v>2901</v>
      </c>
      <c r="G57" s="15"/>
      <c r="H57" s="17"/>
      <c r="I57" s="17"/>
    </row>
    <row r="58" ht="18" customHeight="1" spans="1:9">
      <c r="A58" s="9">
        <v>55</v>
      </c>
      <c r="B58" s="10" t="s">
        <v>2902</v>
      </c>
      <c r="C58" s="11">
        <v>15</v>
      </c>
      <c r="D58" s="12">
        <f t="shared" si="2"/>
        <v>20.58</v>
      </c>
      <c r="E58" s="13">
        <f t="shared" si="3"/>
        <v>1029</v>
      </c>
      <c r="F58" s="14" t="s">
        <v>2903</v>
      </c>
      <c r="G58" s="15"/>
      <c r="H58" s="17"/>
      <c r="I58" s="17"/>
    </row>
    <row r="59" ht="18" customHeight="1" spans="1:9">
      <c r="A59" s="9">
        <v>56</v>
      </c>
      <c r="B59" s="10" t="s">
        <v>2608</v>
      </c>
      <c r="C59" s="11">
        <v>16</v>
      </c>
      <c r="D59" s="12">
        <f t="shared" si="2"/>
        <v>21.952</v>
      </c>
      <c r="E59" s="13">
        <f t="shared" si="3"/>
        <v>1097.6</v>
      </c>
      <c r="F59" s="14" t="s">
        <v>2904</v>
      </c>
      <c r="G59" s="15"/>
      <c r="H59" s="17"/>
      <c r="I59" s="17"/>
    </row>
    <row r="60" ht="18" customHeight="1" spans="1:9">
      <c r="A60" s="9">
        <v>57</v>
      </c>
      <c r="B60" s="10" t="s">
        <v>2905</v>
      </c>
      <c r="C60" s="11">
        <v>20</v>
      </c>
      <c r="D60" s="12">
        <f t="shared" si="2"/>
        <v>27.44</v>
      </c>
      <c r="E60" s="13">
        <f t="shared" si="3"/>
        <v>1372</v>
      </c>
      <c r="F60" s="14" t="s">
        <v>2906</v>
      </c>
      <c r="G60" s="15"/>
      <c r="H60" s="17"/>
      <c r="I60" s="17"/>
    </row>
    <row r="61" ht="18" customHeight="1" spans="1:9">
      <c r="A61" s="9">
        <v>58</v>
      </c>
      <c r="B61" s="10" t="s">
        <v>2907</v>
      </c>
      <c r="C61" s="11">
        <v>15</v>
      </c>
      <c r="D61" s="12">
        <f t="shared" si="2"/>
        <v>20.58</v>
      </c>
      <c r="E61" s="13">
        <f t="shared" si="3"/>
        <v>1029</v>
      </c>
      <c r="F61" s="14" t="s">
        <v>2908</v>
      </c>
      <c r="G61" s="15"/>
      <c r="H61" s="17"/>
      <c r="I61" s="17"/>
    </row>
    <row r="62" ht="18" customHeight="1" spans="1:9">
      <c r="A62" s="9">
        <v>59</v>
      </c>
      <c r="B62" s="10" t="s">
        <v>2909</v>
      </c>
      <c r="C62" s="11">
        <v>25</v>
      </c>
      <c r="D62" s="12">
        <f t="shared" si="2"/>
        <v>34.3</v>
      </c>
      <c r="E62" s="13">
        <f t="shared" si="3"/>
        <v>1715</v>
      </c>
      <c r="F62" s="14" t="s">
        <v>2910</v>
      </c>
      <c r="G62" s="15"/>
      <c r="H62" s="17"/>
      <c r="I62" s="17"/>
    </row>
    <row r="63" ht="18" customHeight="1" spans="1:9">
      <c r="A63" s="9">
        <v>60</v>
      </c>
      <c r="B63" s="10" t="s">
        <v>2911</v>
      </c>
      <c r="C63" s="11">
        <v>38</v>
      </c>
      <c r="D63" s="12">
        <f t="shared" si="2"/>
        <v>52.136</v>
      </c>
      <c r="E63" s="13">
        <f t="shared" si="3"/>
        <v>2606.8</v>
      </c>
      <c r="F63" s="14" t="s">
        <v>2912</v>
      </c>
      <c r="G63" s="15"/>
      <c r="H63" s="17"/>
      <c r="I63" s="17"/>
    </row>
    <row r="64" ht="18" customHeight="1" spans="1:9">
      <c r="A64" s="9">
        <v>61</v>
      </c>
      <c r="B64" s="10" t="s">
        <v>2913</v>
      </c>
      <c r="C64" s="11">
        <v>10</v>
      </c>
      <c r="D64" s="12">
        <f t="shared" si="2"/>
        <v>13.72</v>
      </c>
      <c r="E64" s="13">
        <f t="shared" si="3"/>
        <v>686</v>
      </c>
      <c r="F64" s="14" t="s">
        <v>2914</v>
      </c>
      <c r="G64" s="15"/>
      <c r="H64" s="17"/>
      <c r="I64" s="17"/>
    </row>
    <row r="65" ht="18" customHeight="1" spans="1:9">
      <c r="A65" s="9">
        <v>62</v>
      </c>
      <c r="B65" s="10" t="s">
        <v>2915</v>
      </c>
      <c r="C65" s="11">
        <v>20</v>
      </c>
      <c r="D65" s="12">
        <f t="shared" si="2"/>
        <v>27.44</v>
      </c>
      <c r="E65" s="13">
        <f t="shared" si="3"/>
        <v>1372</v>
      </c>
      <c r="F65" s="14" t="s">
        <v>2916</v>
      </c>
      <c r="G65" s="15"/>
      <c r="H65" s="17"/>
      <c r="I65" s="17"/>
    </row>
    <row r="66" ht="18" customHeight="1" spans="1:9">
      <c r="A66" s="9">
        <v>63</v>
      </c>
      <c r="B66" s="10" t="s">
        <v>2917</v>
      </c>
      <c r="C66" s="11">
        <v>20</v>
      </c>
      <c r="D66" s="12">
        <f t="shared" si="2"/>
        <v>27.44</v>
      </c>
      <c r="E66" s="13">
        <f t="shared" si="3"/>
        <v>1372</v>
      </c>
      <c r="F66" s="14" t="s">
        <v>2918</v>
      </c>
      <c r="G66" s="15"/>
      <c r="H66" s="17"/>
      <c r="I66" s="17"/>
    </row>
    <row r="67" ht="18" customHeight="1" spans="1:9">
      <c r="A67" s="9">
        <v>64</v>
      </c>
      <c r="B67" s="10" t="s">
        <v>2919</v>
      </c>
      <c r="C67" s="11">
        <v>13</v>
      </c>
      <c r="D67" s="12">
        <f t="shared" si="2"/>
        <v>17.836</v>
      </c>
      <c r="E67" s="13">
        <f t="shared" si="3"/>
        <v>891.8</v>
      </c>
      <c r="F67" s="14" t="s">
        <v>2920</v>
      </c>
      <c r="G67" s="15"/>
      <c r="H67" s="17"/>
      <c r="I67" s="17"/>
    </row>
    <row r="68" ht="18" customHeight="1" spans="1:9">
      <c r="A68" s="9">
        <v>65</v>
      </c>
      <c r="B68" s="10" t="s">
        <v>2921</v>
      </c>
      <c r="C68" s="11">
        <v>16</v>
      </c>
      <c r="D68" s="12">
        <f t="shared" si="2"/>
        <v>21.952</v>
      </c>
      <c r="E68" s="13">
        <f t="shared" si="3"/>
        <v>1097.6</v>
      </c>
      <c r="F68" s="14" t="s">
        <v>2922</v>
      </c>
      <c r="G68" s="15"/>
      <c r="H68" s="17"/>
      <c r="I68" s="17"/>
    </row>
    <row r="69" ht="18" customHeight="1" spans="1:9">
      <c r="A69" s="9">
        <v>66</v>
      </c>
      <c r="B69" s="10" t="s">
        <v>2923</v>
      </c>
      <c r="C69" s="11">
        <v>20</v>
      </c>
      <c r="D69" s="12">
        <f t="shared" si="2"/>
        <v>27.44</v>
      </c>
      <c r="E69" s="13">
        <f t="shared" si="3"/>
        <v>1372</v>
      </c>
      <c r="F69" s="14" t="s">
        <v>2924</v>
      </c>
      <c r="G69" s="15"/>
      <c r="H69" s="17"/>
      <c r="I69" s="17"/>
    </row>
    <row r="70" ht="18" customHeight="1" spans="1:9">
      <c r="A70" s="9">
        <v>67</v>
      </c>
      <c r="B70" s="10" t="s">
        <v>2925</v>
      </c>
      <c r="C70" s="11">
        <v>30</v>
      </c>
      <c r="D70" s="12">
        <f t="shared" si="2"/>
        <v>41.16</v>
      </c>
      <c r="E70" s="13">
        <f t="shared" si="3"/>
        <v>2058</v>
      </c>
      <c r="F70" s="14" t="s">
        <v>2926</v>
      </c>
      <c r="G70" s="15"/>
      <c r="H70" s="17"/>
      <c r="I70" s="17"/>
    </row>
    <row r="71" ht="18" customHeight="1" spans="1:9">
      <c r="A71" s="16"/>
      <c r="B71" s="19"/>
      <c r="C71" s="20">
        <f>SUM(C4:C70)</f>
        <v>1254.5</v>
      </c>
      <c r="D71" s="12">
        <f t="shared" si="2"/>
        <v>1721.174</v>
      </c>
      <c r="E71" s="13">
        <f t="shared" si="3"/>
        <v>86058.7</v>
      </c>
      <c r="F71" s="15"/>
      <c r="G71" s="15"/>
      <c r="H71" s="17"/>
      <c r="I71" s="17"/>
    </row>
    <row r="72" ht="18.75" spans="1:7">
      <c r="A72" s="21" t="s">
        <v>41</v>
      </c>
      <c r="B72" s="21"/>
      <c r="C72" s="21"/>
      <c r="D72" s="22"/>
      <c r="E72" s="22"/>
      <c r="F72" s="22"/>
      <c r="G72" s="22"/>
    </row>
    <row r="73" ht="18.75" spans="1:7">
      <c r="A73" s="23" t="s">
        <v>42</v>
      </c>
      <c r="B73" s="23"/>
      <c r="C73" s="23"/>
      <c r="D73" s="23"/>
      <c r="E73" s="23"/>
      <c r="F73" s="23"/>
      <c r="G73" s="23"/>
    </row>
    <row r="74" ht="18.75" spans="1:7">
      <c r="A74" s="24" t="s">
        <v>43</v>
      </c>
      <c r="B74" s="24"/>
      <c r="C74" s="24"/>
      <c r="D74" s="24"/>
      <c r="E74" s="24"/>
      <c r="F74" s="24"/>
      <c r="G74" s="24"/>
    </row>
  </sheetData>
  <mergeCells count="5">
    <mergeCell ref="A1:I1"/>
    <mergeCell ref="A2:I2"/>
    <mergeCell ref="A72:C72"/>
    <mergeCell ref="A73:G73"/>
    <mergeCell ref="A74:G7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1"/>
  <sheetViews>
    <sheetView topLeftCell="A58" workbookViewId="0">
      <selection activeCell="N69" sqref="N69"/>
    </sheetView>
  </sheetViews>
  <sheetFormatPr defaultColWidth="9" defaultRowHeight="13.5"/>
  <cols>
    <col min="1" max="1" width="8.13333333333333" customWidth="1"/>
    <col min="2" max="2" width="11" customWidth="1"/>
    <col min="3" max="3" width="15.6333333333333" style="196" customWidth="1"/>
    <col min="4" max="4" width="12.75" customWidth="1"/>
    <col min="5" max="5" width="15.8833333333333" style="196" customWidth="1"/>
    <col min="6" max="6" width="24.1083333333333" style="196" customWidth="1"/>
    <col min="7" max="7" width="21.4416666666667" customWidth="1"/>
    <col min="8" max="8" width="18.25" customWidth="1"/>
    <col min="9" max="9" width="13.1083333333333" customWidth="1"/>
  </cols>
  <sheetData>
    <row r="1" ht="27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44</v>
      </c>
      <c r="B2" s="3"/>
      <c r="C2" s="3"/>
      <c r="D2" s="3"/>
      <c r="E2" s="3"/>
      <c r="F2" s="3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204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20.1" customHeight="1" spans="1:9">
      <c r="A4" s="138">
        <v>1</v>
      </c>
      <c r="B4" s="76" t="s">
        <v>46</v>
      </c>
      <c r="C4" s="10">
        <v>60</v>
      </c>
      <c r="D4" s="12">
        <f>C4*1.372</f>
        <v>82.32</v>
      </c>
      <c r="E4" s="13">
        <f>D4*50</f>
        <v>4116</v>
      </c>
      <c r="F4" s="127" t="s">
        <v>47</v>
      </c>
      <c r="G4" s="69"/>
      <c r="H4" s="16"/>
      <c r="I4" s="17"/>
    </row>
    <row r="5" ht="20.1" customHeight="1" spans="1:9">
      <c r="A5" s="70">
        <v>2</v>
      </c>
      <c r="B5" s="10" t="s">
        <v>48</v>
      </c>
      <c r="C5" s="10">
        <v>35</v>
      </c>
      <c r="D5" s="12">
        <f>C5*1.372</f>
        <v>48.02</v>
      </c>
      <c r="E5" s="13">
        <f>D5*50</f>
        <v>2401</v>
      </c>
      <c r="F5" s="127" t="s">
        <v>49</v>
      </c>
      <c r="G5" s="69"/>
      <c r="H5" s="17"/>
      <c r="I5" s="17"/>
    </row>
    <row r="6" ht="20.1" customHeight="1" spans="1:9">
      <c r="A6" s="138">
        <v>3</v>
      </c>
      <c r="B6" s="10" t="s">
        <v>50</v>
      </c>
      <c r="C6" s="10">
        <v>20</v>
      </c>
      <c r="D6" s="12">
        <f>C6*1.372</f>
        <v>27.44</v>
      </c>
      <c r="E6" s="13">
        <f>D6*50</f>
        <v>1372</v>
      </c>
      <c r="F6" s="127" t="s">
        <v>51</v>
      </c>
      <c r="G6" s="69"/>
      <c r="H6" s="17"/>
      <c r="I6" s="17"/>
    </row>
    <row r="7" ht="20.1" customHeight="1" spans="1:9">
      <c r="A7" s="70">
        <v>4</v>
      </c>
      <c r="B7" s="127" t="s">
        <v>52</v>
      </c>
      <c r="C7" s="10">
        <v>15</v>
      </c>
      <c r="D7" s="12">
        <f>C7*1.372</f>
        <v>20.58</v>
      </c>
      <c r="E7" s="13">
        <f>D7*50</f>
        <v>1029</v>
      </c>
      <c r="F7" s="127" t="s">
        <v>53</v>
      </c>
      <c r="G7" s="69"/>
      <c r="H7" s="17"/>
      <c r="I7" s="17"/>
    </row>
    <row r="8" ht="20.1" customHeight="1" spans="1:9">
      <c r="A8" s="138">
        <v>5</v>
      </c>
      <c r="B8" s="127" t="s">
        <v>54</v>
      </c>
      <c r="C8" s="10">
        <v>60</v>
      </c>
      <c r="D8" s="12">
        <f>C8*1.372</f>
        <v>82.32</v>
      </c>
      <c r="E8" s="13">
        <f>D8*50</f>
        <v>4116</v>
      </c>
      <c r="F8" s="127" t="s">
        <v>55</v>
      </c>
      <c r="G8" s="69"/>
      <c r="H8" s="104"/>
      <c r="I8" s="17"/>
    </row>
    <row r="9" ht="20.1" customHeight="1" spans="1:9">
      <c r="A9" s="249">
        <v>6</v>
      </c>
      <c r="B9" s="10" t="s">
        <v>56</v>
      </c>
      <c r="C9" s="10">
        <v>20</v>
      </c>
      <c r="D9" s="12">
        <f t="shared" ref="D9:D40" si="0">C9*1.372</f>
        <v>27.44</v>
      </c>
      <c r="E9" s="13">
        <f t="shared" ref="E9:E40" si="1">D9*50</f>
        <v>1372</v>
      </c>
      <c r="F9" s="127" t="s">
        <v>57</v>
      </c>
      <c r="G9" s="69"/>
      <c r="H9" s="104"/>
      <c r="I9" s="17"/>
    </row>
    <row r="10" ht="20.1" customHeight="1" spans="1:9">
      <c r="A10" s="249">
        <v>7</v>
      </c>
      <c r="B10" s="10" t="s">
        <v>58</v>
      </c>
      <c r="C10" s="10">
        <v>30</v>
      </c>
      <c r="D10" s="12">
        <f t="shared" si="0"/>
        <v>41.16</v>
      </c>
      <c r="E10" s="13">
        <f t="shared" si="1"/>
        <v>2058</v>
      </c>
      <c r="F10" s="127" t="s">
        <v>59</v>
      </c>
      <c r="G10" s="69"/>
      <c r="H10" s="104"/>
      <c r="I10" s="17"/>
    </row>
    <row r="11" ht="20.1" customHeight="1" spans="1:9">
      <c r="A11" s="249">
        <v>8</v>
      </c>
      <c r="B11" s="10" t="s">
        <v>60</v>
      </c>
      <c r="C11" s="10">
        <v>10</v>
      </c>
      <c r="D11" s="12">
        <f t="shared" si="0"/>
        <v>13.72</v>
      </c>
      <c r="E11" s="13">
        <f t="shared" si="1"/>
        <v>686</v>
      </c>
      <c r="F11" s="127" t="s">
        <v>61</v>
      </c>
      <c r="G11" s="69"/>
      <c r="H11" s="104"/>
      <c r="I11" s="17"/>
    </row>
    <row r="12" ht="20.1" customHeight="1" spans="1:9">
      <c r="A12" s="249">
        <v>9</v>
      </c>
      <c r="B12" s="10" t="s">
        <v>62</v>
      </c>
      <c r="C12" s="10">
        <v>24</v>
      </c>
      <c r="D12" s="12">
        <f t="shared" si="0"/>
        <v>32.928</v>
      </c>
      <c r="E12" s="13">
        <f t="shared" si="1"/>
        <v>1646.4</v>
      </c>
      <c r="F12" s="127" t="s">
        <v>63</v>
      </c>
      <c r="G12" s="69"/>
      <c r="H12" s="104"/>
      <c r="I12" s="17"/>
    </row>
    <row r="13" ht="20.1" customHeight="1" spans="1:9">
      <c r="A13" s="249">
        <v>10</v>
      </c>
      <c r="B13" s="10" t="s">
        <v>64</v>
      </c>
      <c r="C13" s="10">
        <v>35</v>
      </c>
      <c r="D13" s="12">
        <f t="shared" si="0"/>
        <v>48.02</v>
      </c>
      <c r="E13" s="13">
        <f t="shared" si="1"/>
        <v>2401</v>
      </c>
      <c r="F13" s="127" t="s">
        <v>65</v>
      </c>
      <c r="G13" s="69"/>
      <c r="H13" s="104"/>
      <c r="I13" s="17"/>
    </row>
    <row r="14" ht="20.1" customHeight="1" spans="1:9">
      <c r="A14" s="249">
        <v>11</v>
      </c>
      <c r="B14" s="76" t="s">
        <v>66</v>
      </c>
      <c r="C14" s="76">
        <v>30</v>
      </c>
      <c r="D14" s="12">
        <f t="shared" si="0"/>
        <v>41.16</v>
      </c>
      <c r="E14" s="13">
        <f t="shared" si="1"/>
        <v>2058</v>
      </c>
      <c r="F14" s="127" t="s">
        <v>67</v>
      </c>
      <c r="G14" s="69"/>
      <c r="H14" s="104"/>
      <c r="I14" s="17"/>
    </row>
    <row r="15" ht="20.1" customHeight="1" spans="1:9">
      <c r="A15" s="249">
        <v>12</v>
      </c>
      <c r="B15" s="76" t="s">
        <v>68</v>
      </c>
      <c r="C15" s="76">
        <v>13</v>
      </c>
      <c r="D15" s="12">
        <f t="shared" si="0"/>
        <v>17.836</v>
      </c>
      <c r="E15" s="13">
        <f t="shared" si="1"/>
        <v>891.8</v>
      </c>
      <c r="F15" s="127" t="s">
        <v>69</v>
      </c>
      <c r="G15" s="69"/>
      <c r="H15" s="104"/>
      <c r="I15" s="17"/>
    </row>
    <row r="16" ht="20.1" customHeight="1" spans="1:9">
      <c r="A16" s="249">
        <v>13</v>
      </c>
      <c r="B16" s="250" t="s">
        <v>70</v>
      </c>
      <c r="C16" s="76">
        <v>70</v>
      </c>
      <c r="D16" s="12">
        <f t="shared" si="0"/>
        <v>96.04</v>
      </c>
      <c r="E16" s="13">
        <f t="shared" si="1"/>
        <v>4802</v>
      </c>
      <c r="F16" s="127" t="s">
        <v>71</v>
      </c>
      <c r="G16" s="69"/>
      <c r="H16" s="104"/>
      <c r="I16" s="17"/>
    </row>
    <row r="17" ht="20.1" customHeight="1" spans="1:9">
      <c r="A17" s="249">
        <v>14</v>
      </c>
      <c r="B17" s="76" t="s">
        <v>72</v>
      </c>
      <c r="C17" s="76">
        <v>45</v>
      </c>
      <c r="D17" s="12">
        <f t="shared" si="0"/>
        <v>61.74</v>
      </c>
      <c r="E17" s="13">
        <f t="shared" si="1"/>
        <v>3087</v>
      </c>
      <c r="F17" s="127" t="s">
        <v>73</v>
      </c>
      <c r="G17" s="69"/>
      <c r="H17" s="104"/>
      <c r="I17" s="17"/>
    </row>
    <row r="18" ht="20.1" customHeight="1" spans="1:9">
      <c r="A18" s="249">
        <v>15</v>
      </c>
      <c r="B18" s="76" t="s">
        <v>74</v>
      </c>
      <c r="C18" s="76">
        <v>40</v>
      </c>
      <c r="D18" s="12">
        <f t="shared" si="0"/>
        <v>54.88</v>
      </c>
      <c r="E18" s="13">
        <f t="shared" si="1"/>
        <v>2744</v>
      </c>
      <c r="F18" s="127" t="s">
        <v>75</v>
      </c>
      <c r="G18" s="69"/>
      <c r="H18" s="104"/>
      <c r="I18" s="17"/>
    </row>
    <row r="19" ht="20.1" customHeight="1" spans="1:9">
      <c r="A19" s="249">
        <v>16</v>
      </c>
      <c r="B19" s="76" t="s">
        <v>76</v>
      </c>
      <c r="C19" s="76">
        <v>45</v>
      </c>
      <c r="D19" s="12">
        <f t="shared" si="0"/>
        <v>61.74</v>
      </c>
      <c r="E19" s="13">
        <f t="shared" si="1"/>
        <v>3087</v>
      </c>
      <c r="F19" s="127" t="s">
        <v>77</v>
      </c>
      <c r="G19" s="69"/>
      <c r="H19" s="104"/>
      <c r="I19" s="17"/>
    </row>
    <row r="20" ht="20.1" customHeight="1" spans="1:9">
      <c r="A20" s="249">
        <v>17</v>
      </c>
      <c r="B20" s="76" t="s">
        <v>78</v>
      </c>
      <c r="C20" s="76">
        <v>45</v>
      </c>
      <c r="D20" s="12">
        <f t="shared" si="0"/>
        <v>61.74</v>
      </c>
      <c r="E20" s="13">
        <f t="shared" si="1"/>
        <v>3087</v>
      </c>
      <c r="F20" s="127" t="s">
        <v>79</v>
      </c>
      <c r="G20" s="69"/>
      <c r="H20" s="104"/>
      <c r="I20" s="17"/>
    </row>
    <row r="21" ht="20.1" customHeight="1" spans="1:9">
      <c r="A21" s="249">
        <v>18</v>
      </c>
      <c r="B21" s="76" t="s">
        <v>80</v>
      </c>
      <c r="C21" s="76">
        <v>100</v>
      </c>
      <c r="D21" s="12">
        <f t="shared" si="0"/>
        <v>137.2</v>
      </c>
      <c r="E21" s="13">
        <f t="shared" si="1"/>
        <v>6860</v>
      </c>
      <c r="F21" s="127" t="s">
        <v>81</v>
      </c>
      <c r="G21" s="69"/>
      <c r="H21" s="104"/>
      <c r="I21" s="17"/>
    </row>
    <row r="22" ht="20.1" customHeight="1" spans="1:9">
      <c r="A22" s="249">
        <v>19</v>
      </c>
      <c r="B22" s="76" t="s">
        <v>82</v>
      </c>
      <c r="C22" s="76">
        <v>30</v>
      </c>
      <c r="D22" s="12">
        <f t="shared" si="0"/>
        <v>41.16</v>
      </c>
      <c r="E22" s="13">
        <f t="shared" si="1"/>
        <v>2058</v>
      </c>
      <c r="F22" s="127" t="s">
        <v>83</v>
      </c>
      <c r="G22" s="69"/>
      <c r="H22" s="104"/>
      <c r="I22" s="17"/>
    </row>
    <row r="23" ht="20.1" customHeight="1" spans="1:9">
      <c r="A23" s="249">
        <v>20</v>
      </c>
      <c r="B23" s="76" t="s">
        <v>84</v>
      </c>
      <c r="C23" s="76">
        <v>20</v>
      </c>
      <c r="D23" s="12">
        <f t="shared" si="0"/>
        <v>27.44</v>
      </c>
      <c r="E23" s="13">
        <f t="shared" si="1"/>
        <v>1372</v>
      </c>
      <c r="F23" s="127" t="s">
        <v>85</v>
      </c>
      <c r="G23" s="69"/>
      <c r="H23" s="104"/>
      <c r="I23" s="17"/>
    </row>
    <row r="24" ht="20.1" customHeight="1" spans="1:9">
      <c r="A24" s="249">
        <v>21</v>
      </c>
      <c r="B24" s="76" t="s">
        <v>86</v>
      </c>
      <c r="C24" s="76">
        <v>24</v>
      </c>
      <c r="D24" s="12">
        <f t="shared" si="0"/>
        <v>32.928</v>
      </c>
      <c r="E24" s="13">
        <f t="shared" si="1"/>
        <v>1646.4</v>
      </c>
      <c r="F24" s="127" t="s">
        <v>87</v>
      </c>
      <c r="G24" s="69"/>
      <c r="H24" s="104"/>
      <c r="I24" s="17"/>
    </row>
    <row r="25" ht="20.1" customHeight="1" spans="1:9">
      <c r="A25" s="249">
        <v>22</v>
      </c>
      <c r="B25" s="76" t="s">
        <v>88</v>
      </c>
      <c r="C25" s="76">
        <v>18</v>
      </c>
      <c r="D25" s="12">
        <f t="shared" si="0"/>
        <v>24.696</v>
      </c>
      <c r="E25" s="13">
        <f t="shared" si="1"/>
        <v>1234.8</v>
      </c>
      <c r="F25" s="127" t="s">
        <v>89</v>
      </c>
      <c r="G25" s="69"/>
      <c r="H25" s="104"/>
      <c r="I25" s="17"/>
    </row>
    <row r="26" ht="20.1" customHeight="1" spans="1:9">
      <c r="A26" s="249">
        <v>23</v>
      </c>
      <c r="B26" s="127" t="s">
        <v>90</v>
      </c>
      <c r="C26" s="76">
        <v>70</v>
      </c>
      <c r="D26" s="12">
        <f t="shared" si="0"/>
        <v>96.04</v>
      </c>
      <c r="E26" s="13">
        <f t="shared" si="1"/>
        <v>4802</v>
      </c>
      <c r="F26" s="127" t="s">
        <v>91</v>
      </c>
      <c r="G26" s="69"/>
      <c r="H26" s="104"/>
      <c r="I26" s="17"/>
    </row>
    <row r="27" ht="20.1" customHeight="1" spans="1:9">
      <c r="A27" s="249">
        <v>24</v>
      </c>
      <c r="B27" s="76" t="s">
        <v>92</v>
      </c>
      <c r="C27" s="76">
        <v>40</v>
      </c>
      <c r="D27" s="12">
        <f t="shared" si="0"/>
        <v>54.88</v>
      </c>
      <c r="E27" s="13">
        <f t="shared" si="1"/>
        <v>2744</v>
      </c>
      <c r="F27" s="127" t="s">
        <v>93</v>
      </c>
      <c r="G27" s="69"/>
      <c r="H27" s="104"/>
      <c r="I27" s="17"/>
    </row>
    <row r="28" ht="20.1" customHeight="1" spans="1:9">
      <c r="A28" s="249">
        <v>25</v>
      </c>
      <c r="B28" s="76" t="s">
        <v>94</v>
      </c>
      <c r="C28" s="76">
        <v>70</v>
      </c>
      <c r="D28" s="12">
        <f t="shared" si="0"/>
        <v>96.04</v>
      </c>
      <c r="E28" s="13">
        <f t="shared" si="1"/>
        <v>4802</v>
      </c>
      <c r="F28" s="127" t="s">
        <v>95</v>
      </c>
      <c r="G28" s="69"/>
      <c r="H28" s="104"/>
      <c r="I28" s="17"/>
    </row>
    <row r="29" ht="20.1" customHeight="1" spans="1:9">
      <c r="A29" s="249">
        <v>26</v>
      </c>
      <c r="B29" s="76" t="s">
        <v>96</v>
      </c>
      <c r="C29" s="76">
        <v>33</v>
      </c>
      <c r="D29" s="12">
        <f t="shared" si="0"/>
        <v>45.276</v>
      </c>
      <c r="E29" s="13">
        <f t="shared" si="1"/>
        <v>2263.8</v>
      </c>
      <c r="F29" s="127" t="s">
        <v>97</v>
      </c>
      <c r="G29" s="69"/>
      <c r="H29" s="104"/>
      <c r="I29" s="17"/>
    </row>
    <row r="30" ht="20.1" customHeight="1" spans="1:9">
      <c r="A30" s="249">
        <v>27</v>
      </c>
      <c r="B30" s="76" t="s">
        <v>98</v>
      </c>
      <c r="C30" s="76">
        <v>26</v>
      </c>
      <c r="D30" s="12">
        <f t="shared" si="0"/>
        <v>35.672</v>
      </c>
      <c r="E30" s="13">
        <f t="shared" si="1"/>
        <v>1783.6</v>
      </c>
      <c r="F30" s="127" t="s">
        <v>99</v>
      </c>
      <c r="G30" s="69"/>
      <c r="H30" s="104"/>
      <c r="I30" s="17"/>
    </row>
    <row r="31" ht="20.1" customHeight="1" spans="1:9">
      <c r="A31" s="249">
        <v>28</v>
      </c>
      <c r="B31" s="76" t="s">
        <v>100</v>
      </c>
      <c r="C31" s="76">
        <v>60</v>
      </c>
      <c r="D31" s="12">
        <f t="shared" si="0"/>
        <v>82.32</v>
      </c>
      <c r="E31" s="13">
        <f t="shared" si="1"/>
        <v>4116</v>
      </c>
      <c r="F31" s="127" t="s">
        <v>101</v>
      </c>
      <c r="G31" s="69"/>
      <c r="H31" s="104"/>
      <c r="I31" s="17"/>
    </row>
    <row r="32" ht="20.1" customHeight="1" spans="1:9">
      <c r="A32" s="249">
        <v>29</v>
      </c>
      <c r="B32" s="76" t="s">
        <v>102</v>
      </c>
      <c r="C32" s="76">
        <v>25</v>
      </c>
      <c r="D32" s="12">
        <f t="shared" si="0"/>
        <v>34.3</v>
      </c>
      <c r="E32" s="13">
        <f t="shared" si="1"/>
        <v>1715</v>
      </c>
      <c r="F32" s="127" t="s">
        <v>103</v>
      </c>
      <c r="G32" s="69"/>
      <c r="H32" s="104"/>
      <c r="I32" s="17"/>
    </row>
    <row r="33" ht="20.1" customHeight="1" spans="1:9">
      <c r="A33" s="249">
        <v>30</v>
      </c>
      <c r="B33" s="76" t="s">
        <v>104</v>
      </c>
      <c r="C33" s="76">
        <v>50</v>
      </c>
      <c r="D33" s="12">
        <f t="shared" si="0"/>
        <v>68.6</v>
      </c>
      <c r="E33" s="13">
        <f t="shared" si="1"/>
        <v>3430</v>
      </c>
      <c r="F33" s="127" t="s">
        <v>105</v>
      </c>
      <c r="G33" s="69"/>
      <c r="H33" s="104"/>
      <c r="I33" s="17"/>
    </row>
    <row r="34" ht="20.1" customHeight="1" spans="1:9">
      <c r="A34" s="249">
        <v>31</v>
      </c>
      <c r="B34" s="76" t="s">
        <v>106</v>
      </c>
      <c r="C34" s="76">
        <v>35</v>
      </c>
      <c r="D34" s="12">
        <f t="shared" si="0"/>
        <v>48.02</v>
      </c>
      <c r="E34" s="13">
        <f t="shared" si="1"/>
        <v>2401</v>
      </c>
      <c r="F34" s="127" t="s">
        <v>107</v>
      </c>
      <c r="G34" s="69"/>
      <c r="H34" s="104"/>
      <c r="I34" s="17"/>
    </row>
    <row r="35" ht="20.1" customHeight="1" spans="1:9">
      <c r="A35" s="249">
        <v>32</v>
      </c>
      <c r="B35" s="76" t="s">
        <v>108</v>
      </c>
      <c r="C35" s="76">
        <v>8</v>
      </c>
      <c r="D35" s="12">
        <f t="shared" si="0"/>
        <v>10.976</v>
      </c>
      <c r="E35" s="13">
        <f t="shared" si="1"/>
        <v>548.8</v>
      </c>
      <c r="F35" s="127" t="s">
        <v>109</v>
      </c>
      <c r="G35" s="69"/>
      <c r="H35" s="104"/>
      <c r="I35" s="17"/>
    </row>
    <row r="36" ht="20.1" customHeight="1" spans="1:9">
      <c r="A36" s="249">
        <v>33</v>
      </c>
      <c r="B36" s="76" t="s">
        <v>110</v>
      </c>
      <c r="C36" s="76">
        <v>20</v>
      </c>
      <c r="D36" s="12">
        <f t="shared" si="0"/>
        <v>27.44</v>
      </c>
      <c r="E36" s="13">
        <f t="shared" si="1"/>
        <v>1372</v>
      </c>
      <c r="F36" s="127" t="s">
        <v>111</v>
      </c>
      <c r="G36" s="69"/>
      <c r="H36" s="104"/>
      <c r="I36" s="17"/>
    </row>
    <row r="37" ht="20.1" customHeight="1" spans="1:9">
      <c r="A37" s="249">
        <v>34</v>
      </c>
      <c r="B37" s="76" t="s">
        <v>112</v>
      </c>
      <c r="C37" s="76">
        <v>20</v>
      </c>
      <c r="D37" s="12">
        <f t="shared" si="0"/>
        <v>27.44</v>
      </c>
      <c r="E37" s="13">
        <f t="shared" si="1"/>
        <v>1372</v>
      </c>
      <c r="F37" s="127" t="s">
        <v>113</v>
      </c>
      <c r="G37" s="69"/>
      <c r="H37" s="104"/>
      <c r="I37" s="17"/>
    </row>
    <row r="38" ht="20.1" customHeight="1" spans="1:9">
      <c r="A38" s="249">
        <v>35</v>
      </c>
      <c r="B38" s="76" t="s">
        <v>114</v>
      </c>
      <c r="C38" s="76">
        <v>42</v>
      </c>
      <c r="D38" s="12">
        <f t="shared" si="0"/>
        <v>57.624</v>
      </c>
      <c r="E38" s="13">
        <f t="shared" si="1"/>
        <v>2881.2</v>
      </c>
      <c r="F38" s="127" t="s">
        <v>115</v>
      </c>
      <c r="G38" s="69"/>
      <c r="H38" s="104"/>
      <c r="I38" s="17"/>
    </row>
    <row r="39" ht="20.1" customHeight="1" spans="1:9">
      <c r="A39" s="249">
        <v>36</v>
      </c>
      <c r="B39" s="76" t="s">
        <v>116</v>
      </c>
      <c r="C39" s="76">
        <v>15</v>
      </c>
      <c r="D39" s="12">
        <f t="shared" si="0"/>
        <v>20.58</v>
      </c>
      <c r="E39" s="13">
        <f t="shared" si="1"/>
        <v>1029</v>
      </c>
      <c r="F39" s="127" t="s">
        <v>117</v>
      </c>
      <c r="G39" s="69"/>
      <c r="H39" s="104"/>
      <c r="I39" s="17"/>
    </row>
    <row r="40" ht="20.1" customHeight="1" spans="1:9">
      <c r="A40" s="249">
        <v>37</v>
      </c>
      <c r="B40" s="76" t="s">
        <v>118</v>
      </c>
      <c r="C40" s="76">
        <v>50</v>
      </c>
      <c r="D40" s="12">
        <f t="shared" si="0"/>
        <v>68.6</v>
      </c>
      <c r="E40" s="13">
        <f t="shared" si="1"/>
        <v>3430</v>
      </c>
      <c r="F40" s="127" t="s">
        <v>119</v>
      </c>
      <c r="G40" s="69"/>
      <c r="H40" s="104"/>
      <c r="I40" s="17"/>
    </row>
    <row r="41" ht="20.1" customHeight="1" spans="1:9">
      <c r="A41" s="249">
        <v>38</v>
      </c>
      <c r="B41" s="76" t="s">
        <v>120</v>
      </c>
      <c r="C41" s="76">
        <v>45</v>
      </c>
      <c r="D41" s="12">
        <f t="shared" ref="D41:D75" si="2">C41*1.372</f>
        <v>61.74</v>
      </c>
      <c r="E41" s="13">
        <f t="shared" ref="E41:E75" si="3">D41*50</f>
        <v>3087</v>
      </c>
      <c r="F41" s="127" t="s">
        <v>121</v>
      </c>
      <c r="G41" s="69"/>
      <c r="H41" s="104"/>
      <c r="I41" s="17"/>
    </row>
    <row r="42" ht="20.1" customHeight="1" spans="1:9">
      <c r="A42" s="249">
        <v>39</v>
      </c>
      <c r="B42" s="76" t="s">
        <v>122</v>
      </c>
      <c r="C42" s="76">
        <v>40</v>
      </c>
      <c r="D42" s="12">
        <f t="shared" si="2"/>
        <v>54.88</v>
      </c>
      <c r="E42" s="13">
        <f t="shared" si="3"/>
        <v>2744</v>
      </c>
      <c r="F42" s="127" t="s">
        <v>123</v>
      </c>
      <c r="G42" s="69"/>
      <c r="H42" s="104"/>
      <c r="I42" s="17"/>
    </row>
    <row r="43" ht="20.1" customHeight="1" spans="1:9">
      <c r="A43" s="249">
        <v>40</v>
      </c>
      <c r="B43" s="76" t="s">
        <v>124</v>
      </c>
      <c r="C43" s="76">
        <v>20</v>
      </c>
      <c r="D43" s="12">
        <f t="shared" si="2"/>
        <v>27.44</v>
      </c>
      <c r="E43" s="13">
        <f t="shared" si="3"/>
        <v>1372</v>
      </c>
      <c r="F43" s="127" t="s">
        <v>125</v>
      </c>
      <c r="G43" s="69"/>
      <c r="H43" s="104"/>
      <c r="I43" s="17"/>
    </row>
    <row r="44" ht="20.1" customHeight="1" spans="1:9">
      <c r="A44" s="249">
        <v>41</v>
      </c>
      <c r="B44" s="76" t="s">
        <v>126</v>
      </c>
      <c r="C44" s="76">
        <v>18</v>
      </c>
      <c r="D44" s="12">
        <f t="shared" si="2"/>
        <v>24.696</v>
      </c>
      <c r="E44" s="13">
        <f t="shared" si="3"/>
        <v>1234.8</v>
      </c>
      <c r="F44" s="127" t="s">
        <v>127</v>
      </c>
      <c r="G44" s="69"/>
      <c r="H44" s="104"/>
      <c r="I44" s="17"/>
    </row>
    <row r="45" ht="20.1" customHeight="1" spans="1:9">
      <c r="A45" s="249">
        <v>42</v>
      </c>
      <c r="B45" s="76" t="s">
        <v>128</v>
      </c>
      <c r="C45" s="76">
        <v>20</v>
      </c>
      <c r="D45" s="12">
        <f t="shared" si="2"/>
        <v>27.44</v>
      </c>
      <c r="E45" s="13">
        <f t="shared" si="3"/>
        <v>1372</v>
      </c>
      <c r="F45" s="127" t="s">
        <v>129</v>
      </c>
      <c r="G45" s="69"/>
      <c r="H45" s="104"/>
      <c r="I45" s="17"/>
    </row>
    <row r="46" ht="20.1" customHeight="1" spans="1:9">
      <c r="A46" s="249">
        <v>43</v>
      </c>
      <c r="B46" s="76" t="s">
        <v>130</v>
      </c>
      <c r="C46" s="76">
        <v>25</v>
      </c>
      <c r="D46" s="12">
        <f t="shared" si="2"/>
        <v>34.3</v>
      </c>
      <c r="E46" s="13">
        <f t="shared" si="3"/>
        <v>1715</v>
      </c>
      <c r="F46" s="127" t="s">
        <v>131</v>
      </c>
      <c r="G46" s="69"/>
      <c r="H46" s="104"/>
      <c r="I46" s="17"/>
    </row>
    <row r="47" ht="20.1" customHeight="1" spans="1:9">
      <c r="A47" s="249">
        <v>44</v>
      </c>
      <c r="B47" s="76" t="s">
        <v>132</v>
      </c>
      <c r="C47" s="76">
        <v>45</v>
      </c>
      <c r="D47" s="12">
        <f t="shared" si="2"/>
        <v>61.74</v>
      </c>
      <c r="E47" s="13">
        <f t="shared" si="3"/>
        <v>3087</v>
      </c>
      <c r="F47" s="127" t="s">
        <v>133</v>
      </c>
      <c r="G47" s="69"/>
      <c r="H47" s="104"/>
      <c r="I47" s="17"/>
    </row>
    <row r="48" ht="20.1" customHeight="1" spans="1:9">
      <c r="A48" s="249">
        <v>45</v>
      </c>
      <c r="B48" s="76" t="s">
        <v>134</v>
      </c>
      <c r="C48" s="76">
        <v>50</v>
      </c>
      <c r="D48" s="12">
        <f t="shared" si="2"/>
        <v>68.6</v>
      </c>
      <c r="E48" s="13">
        <f t="shared" si="3"/>
        <v>3430</v>
      </c>
      <c r="F48" s="127" t="s">
        <v>135</v>
      </c>
      <c r="G48" s="69"/>
      <c r="H48" s="104"/>
      <c r="I48" s="17"/>
    </row>
    <row r="49" ht="20.1" customHeight="1" spans="1:9">
      <c r="A49" s="249">
        <v>46</v>
      </c>
      <c r="B49" s="76" t="s">
        <v>136</v>
      </c>
      <c r="C49" s="76">
        <v>30</v>
      </c>
      <c r="D49" s="12">
        <f t="shared" si="2"/>
        <v>41.16</v>
      </c>
      <c r="E49" s="13">
        <f t="shared" si="3"/>
        <v>2058</v>
      </c>
      <c r="F49" s="127" t="s">
        <v>137</v>
      </c>
      <c r="G49" s="69"/>
      <c r="H49" s="104"/>
      <c r="I49" s="17"/>
    </row>
    <row r="50" ht="20.1" customHeight="1" spans="1:9">
      <c r="A50" s="249">
        <v>47</v>
      </c>
      <c r="B50" s="76" t="s">
        <v>138</v>
      </c>
      <c r="C50" s="76">
        <v>20</v>
      </c>
      <c r="D50" s="12">
        <f t="shared" si="2"/>
        <v>27.44</v>
      </c>
      <c r="E50" s="13">
        <f t="shared" si="3"/>
        <v>1372</v>
      </c>
      <c r="F50" s="127" t="s">
        <v>139</v>
      </c>
      <c r="G50" s="69"/>
      <c r="H50" s="104"/>
      <c r="I50" s="17"/>
    </row>
    <row r="51" ht="20.1" customHeight="1" spans="1:9">
      <c r="A51" s="249">
        <v>48</v>
      </c>
      <c r="B51" s="76" t="s">
        <v>140</v>
      </c>
      <c r="C51" s="76">
        <v>25</v>
      </c>
      <c r="D51" s="12">
        <f t="shared" si="2"/>
        <v>34.3</v>
      </c>
      <c r="E51" s="13">
        <f t="shared" si="3"/>
        <v>1715</v>
      </c>
      <c r="F51" s="127" t="s">
        <v>141</v>
      </c>
      <c r="G51" s="69"/>
      <c r="H51" s="104"/>
      <c r="I51" s="17"/>
    </row>
    <row r="52" ht="20.1" customHeight="1" spans="1:9">
      <c r="A52" s="249">
        <v>49</v>
      </c>
      <c r="B52" s="76" t="s">
        <v>142</v>
      </c>
      <c r="C52" s="76">
        <v>20</v>
      </c>
      <c r="D52" s="12">
        <f t="shared" si="2"/>
        <v>27.44</v>
      </c>
      <c r="E52" s="13">
        <f t="shared" si="3"/>
        <v>1372</v>
      </c>
      <c r="F52" s="127" t="s">
        <v>143</v>
      </c>
      <c r="G52" s="69"/>
      <c r="H52" s="104"/>
      <c r="I52" s="17"/>
    </row>
    <row r="53" ht="20.1" customHeight="1" spans="1:9">
      <c r="A53" s="249">
        <v>50</v>
      </c>
      <c r="B53" s="76" t="s">
        <v>144</v>
      </c>
      <c r="C53" s="76">
        <v>27</v>
      </c>
      <c r="D53" s="12">
        <f t="shared" si="2"/>
        <v>37.044</v>
      </c>
      <c r="E53" s="13">
        <f t="shared" si="3"/>
        <v>1852.2</v>
      </c>
      <c r="F53" s="127" t="s">
        <v>145</v>
      </c>
      <c r="G53" s="69"/>
      <c r="H53" s="104"/>
      <c r="I53" s="17"/>
    </row>
    <row r="54" ht="20.1" customHeight="1" spans="1:9">
      <c r="A54" s="249">
        <v>51</v>
      </c>
      <c r="B54" s="76" t="s">
        <v>146</v>
      </c>
      <c r="C54" s="76">
        <v>70</v>
      </c>
      <c r="D54" s="12">
        <f t="shared" si="2"/>
        <v>96.04</v>
      </c>
      <c r="E54" s="13">
        <f t="shared" si="3"/>
        <v>4802</v>
      </c>
      <c r="F54" s="127" t="s">
        <v>147</v>
      </c>
      <c r="G54" s="69"/>
      <c r="H54" s="104"/>
      <c r="I54" s="17"/>
    </row>
    <row r="55" ht="20.1" customHeight="1" spans="1:9">
      <c r="A55" s="249">
        <v>52</v>
      </c>
      <c r="B55" s="76" t="s">
        <v>148</v>
      </c>
      <c r="C55" s="76">
        <v>40</v>
      </c>
      <c r="D55" s="12">
        <f t="shared" si="2"/>
        <v>54.88</v>
      </c>
      <c r="E55" s="13">
        <f t="shared" si="3"/>
        <v>2744</v>
      </c>
      <c r="F55" s="127" t="s">
        <v>149</v>
      </c>
      <c r="G55" s="69"/>
      <c r="H55" s="104"/>
      <c r="I55" s="17"/>
    </row>
    <row r="56" ht="20.1" customHeight="1" spans="1:9">
      <c r="A56" s="249">
        <v>53</v>
      </c>
      <c r="B56" s="76" t="s">
        <v>150</v>
      </c>
      <c r="C56" s="76">
        <v>40</v>
      </c>
      <c r="D56" s="12">
        <f t="shared" si="2"/>
        <v>54.88</v>
      </c>
      <c r="E56" s="13">
        <f t="shared" si="3"/>
        <v>2744</v>
      </c>
      <c r="F56" s="127" t="s">
        <v>151</v>
      </c>
      <c r="G56" s="69"/>
      <c r="H56" s="104"/>
      <c r="I56" s="17"/>
    </row>
    <row r="57" ht="20.1" customHeight="1" spans="1:9">
      <c r="A57" s="249">
        <v>54</v>
      </c>
      <c r="B57" s="76" t="s">
        <v>152</v>
      </c>
      <c r="C57" s="76">
        <v>50</v>
      </c>
      <c r="D57" s="12">
        <f t="shared" si="2"/>
        <v>68.6</v>
      </c>
      <c r="E57" s="13">
        <f t="shared" si="3"/>
        <v>3430</v>
      </c>
      <c r="F57" s="127" t="s">
        <v>153</v>
      </c>
      <c r="G57" s="69"/>
      <c r="H57" s="104"/>
      <c r="I57" s="17"/>
    </row>
    <row r="58" ht="20.1" customHeight="1" spans="1:9">
      <c r="A58" s="249">
        <v>55</v>
      </c>
      <c r="B58" s="127" t="s">
        <v>154</v>
      </c>
      <c r="C58" s="76">
        <v>71</v>
      </c>
      <c r="D58" s="12">
        <f t="shared" si="2"/>
        <v>97.412</v>
      </c>
      <c r="E58" s="13">
        <f t="shared" si="3"/>
        <v>4870.6</v>
      </c>
      <c r="F58" s="127" t="s">
        <v>155</v>
      </c>
      <c r="G58" s="69"/>
      <c r="H58" s="104"/>
      <c r="I58" s="17"/>
    </row>
    <row r="59" ht="20.1" customHeight="1" spans="1:9">
      <c r="A59" s="249">
        <v>56</v>
      </c>
      <c r="B59" s="76" t="s">
        <v>156</v>
      </c>
      <c r="C59" s="76">
        <v>50</v>
      </c>
      <c r="D59" s="12">
        <f t="shared" si="2"/>
        <v>68.6</v>
      </c>
      <c r="E59" s="13">
        <f t="shared" si="3"/>
        <v>3430</v>
      </c>
      <c r="F59" s="127" t="s">
        <v>157</v>
      </c>
      <c r="G59" s="69"/>
      <c r="H59" s="104"/>
      <c r="I59" s="17"/>
    </row>
    <row r="60" ht="20.1" customHeight="1" spans="1:9">
      <c r="A60" s="249">
        <v>57</v>
      </c>
      <c r="B60" s="76" t="s">
        <v>158</v>
      </c>
      <c r="C60" s="76">
        <v>20</v>
      </c>
      <c r="D60" s="12">
        <f t="shared" si="2"/>
        <v>27.44</v>
      </c>
      <c r="E60" s="13">
        <f t="shared" si="3"/>
        <v>1372</v>
      </c>
      <c r="F60" s="127" t="s">
        <v>159</v>
      </c>
      <c r="G60" s="69"/>
      <c r="H60" s="104"/>
      <c r="I60" s="17"/>
    </row>
    <row r="61" ht="20.1" customHeight="1" spans="1:9">
      <c r="A61" s="249">
        <v>58</v>
      </c>
      <c r="B61" s="76" t="s">
        <v>160</v>
      </c>
      <c r="C61" s="76">
        <v>25</v>
      </c>
      <c r="D61" s="12">
        <f t="shared" si="2"/>
        <v>34.3</v>
      </c>
      <c r="E61" s="13">
        <f t="shared" si="3"/>
        <v>1715</v>
      </c>
      <c r="F61" s="127" t="s">
        <v>161</v>
      </c>
      <c r="G61" s="69"/>
      <c r="H61" s="104"/>
      <c r="I61" s="17"/>
    </row>
    <row r="62" ht="20.1" customHeight="1" spans="1:9">
      <c r="A62" s="249">
        <v>59</v>
      </c>
      <c r="B62" s="76" t="s">
        <v>162</v>
      </c>
      <c r="C62" s="76">
        <v>70</v>
      </c>
      <c r="D62" s="12">
        <f t="shared" si="2"/>
        <v>96.04</v>
      </c>
      <c r="E62" s="13">
        <f t="shared" si="3"/>
        <v>4802</v>
      </c>
      <c r="F62" s="127" t="s">
        <v>163</v>
      </c>
      <c r="G62" s="69"/>
      <c r="H62" s="104"/>
      <c r="I62" s="17"/>
    </row>
    <row r="63" ht="20.1" customHeight="1" spans="1:9">
      <c r="A63" s="249">
        <v>60</v>
      </c>
      <c r="B63" s="76" t="s">
        <v>164</v>
      </c>
      <c r="C63" s="76">
        <v>50</v>
      </c>
      <c r="D63" s="12">
        <f t="shared" si="2"/>
        <v>68.6</v>
      </c>
      <c r="E63" s="13">
        <f t="shared" si="3"/>
        <v>3430</v>
      </c>
      <c r="F63" s="127" t="s">
        <v>165</v>
      </c>
      <c r="G63" s="69"/>
      <c r="H63" s="104"/>
      <c r="I63" s="17"/>
    </row>
    <row r="64" ht="20.1" customHeight="1" spans="1:9">
      <c r="A64" s="249">
        <v>61</v>
      </c>
      <c r="B64" s="76" t="s">
        <v>166</v>
      </c>
      <c r="C64" s="76">
        <v>20</v>
      </c>
      <c r="D64" s="12">
        <f t="shared" si="2"/>
        <v>27.44</v>
      </c>
      <c r="E64" s="13">
        <f t="shared" si="3"/>
        <v>1372</v>
      </c>
      <c r="F64" s="127" t="s">
        <v>167</v>
      </c>
      <c r="G64" s="69"/>
      <c r="H64" s="104"/>
      <c r="I64" s="17"/>
    </row>
    <row r="65" ht="20.1" customHeight="1" spans="1:9">
      <c r="A65" s="249">
        <v>62</v>
      </c>
      <c r="B65" s="76" t="s">
        <v>168</v>
      </c>
      <c r="C65" s="76">
        <v>30</v>
      </c>
      <c r="D65" s="12">
        <f t="shared" si="2"/>
        <v>41.16</v>
      </c>
      <c r="E65" s="13">
        <f t="shared" si="3"/>
        <v>2058</v>
      </c>
      <c r="F65" s="127" t="s">
        <v>169</v>
      </c>
      <c r="G65" s="69"/>
      <c r="H65" s="104"/>
      <c r="I65" s="17"/>
    </row>
    <row r="66" ht="20.1" customHeight="1" spans="1:9">
      <c r="A66" s="249">
        <v>63</v>
      </c>
      <c r="B66" s="76" t="s">
        <v>170</v>
      </c>
      <c r="C66" s="76">
        <v>20</v>
      </c>
      <c r="D66" s="12">
        <f t="shared" si="2"/>
        <v>27.44</v>
      </c>
      <c r="E66" s="13">
        <f t="shared" si="3"/>
        <v>1372</v>
      </c>
      <c r="F66" s="127" t="s">
        <v>171</v>
      </c>
      <c r="G66" s="69"/>
      <c r="H66" s="104"/>
      <c r="I66" s="17"/>
    </row>
    <row r="67" ht="20.1" customHeight="1" spans="1:9">
      <c r="A67" s="249">
        <v>64</v>
      </c>
      <c r="B67" s="76" t="s">
        <v>172</v>
      </c>
      <c r="C67" s="76">
        <v>40</v>
      </c>
      <c r="D67" s="12">
        <f t="shared" si="2"/>
        <v>54.88</v>
      </c>
      <c r="E67" s="13">
        <f t="shared" si="3"/>
        <v>2744</v>
      </c>
      <c r="F67" s="127" t="s">
        <v>173</v>
      </c>
      <c r="G67" s="69"/>
      <c r="H67" s="104"/>
      <c r="I67" s="17"/>
    </row>
    <row r="68" ht="20.1" customHeight="1" spans="1:9">
      <c r="A68" s="249">
        <v>65</v>
      </c>
      <c r="B68" s="76" t="s">
        <v>174</v>
      </c>
      <c r="C68" s="76">
        <v>20</v>
      </c>
      <c r="D68" s="12">
        <f t="shared" si="2"/>
        <v>27.44</v>
      </c>
      <c r="E68" s="13">
        <f t="shared" si="3"/>
        <v>1372</v>
      </c>
      <c r="F68" s="127" t="s">
        <v>175</v>
      </c>
      <c r="G68" s="69"/>
      <c r="H68" s="104"/>
      <c r="I68" s="17"/>
    </row>
    <row r="69" ht="20.1" customHeight="1" spans="1:9">
      <c r="A69" s="249">
        <v>66</v>
      </c>
      <c r="B69" s="76" t="s">
        <v>176</v>
      </c>
      <c r="C69" s="76">
        <v>25</v>
      </c>
      <c r="D69" s="12">
        <f t="shared" si="2"/>
        <v>34.3</v>
      </c>
      <c r="E69" s="13">
        <f t="shared" si="3"/>
        <v>1715</v>
      </c>
      <c r="F69" s="127" t="s">
        <v>177</v>
      </c>
      <c r="G69" s="69"/>
      <c r="H69" s="104"/>
      <c r="I69" s="17"/>
    </row>
    <row r="70" ht="20.1" customHeight="1" spans="1:9">
      <c r="A70" s="249">
        <v>67</v>
      </c>
      <c r="B70" s="76" t="s">
        <v>178</v>
      </c>
      <c r="C70" s="76">
        <v>30</v>
      </c>
      <c r="D70" s="12">
        <f t="shared" si="2"/>
        <v>41.16</v>
      </c>
      <c r="E70" s="13">
        <f t="shared" si="3"/>
        <v>2058</v>
      </c>
      <c r="F70" s="127" t="s">
        <v>179</v>
      </c>
      <c r="G70" s="69"/>
      <c r="H70" s="104"/>
      <c r="I70" s="17"/>
    </row>
    <row r="71" ht="20.1" customHeight="1" spans="1:9">
      <c r="A71" s="249">
        <v>68</v>
      </c>
      <c r="B71" s="76" t="s">
        <v>180</v>
      </c>
      <c r="C71" s="76">
        <v>20</v>
      </c>
      <c r="D71" s="12">
        <f t="shared" si="2"/>
        <v>27.44</v>
      </c>
      <c r="E71" s="13">
        <f t="shared" si="3"/>
        <v>1372</v>
      </c>
      <c r="F71" s="127" t="s">
        <v>181</v>
      </c>
      <c r="G71" s="69"/>
      <c r="H71" s="104"/>
      <c r="I71" s="17"/>
    </row>
    <row r="72" ht="20.1" customHeight="1" spans="1:9">
      <c r="A72" s="249">
        <v>69</v>
      </c>
      <c r="B72" s="76" t="s">
        <v>182</v>
      </c>
      <c r="C72" s="76">
        <v>35</v>
      </c>
      <c r="D72" s="12">
        <f t="shared" si="2"/>
        <v>48.02</v>
      </c>
      <c r="E72" s="13">
        <f t="shared" si="3"/>
        <v>2401</v>
      </c>
      <c r="F72" s="272" t="s">
        <v>183</v>
      </c>
      <c r="G72" s="69"/>
      <c r="H72" s="104"/>
      <c r="I72" s="17"/>
    </row>
    <row r="73" ht="20.1" customHeight="1" spans="1:9">
      <c r="A73" s="249">
        <v>70</v>
      </c>
      <c r="B73" s="76" t="s">
        <v>184</v>
      </c>
      <c r="C73" s="76">
        <v>30</v>
      </c>
      <c r="D73" s="12">
        <f t="shared" si="2"/>
        <v>41.16</v>
      </c>
      <c r="E73" s="13">
        <f t="shared" si="3"/>
        <v>2058</v>
      </c>
      <c r="F73" s="272" t="s">
        <v>185</v>
      </c>
      <c r="G73" s="69"/>
      <c r="H73" s="104"/>
      <c r="I73" s="17"/>
    </row>
    <row r="74" ht="20.1" customHeight="1" spans="1:9">
      <c r="A74" s="249">
        <v>71</v>
      </c>
      <c r="B74" s="114" t="s">
        <v>186</v>
      </c>
      <c r="C74" s="114">
        <v>600</v>
      </c>
      <c r="D74" s="83">
        <f t="shared" si="2"/>
        <v>823.2</v>
      </c>
      <c r="E74" s="84">
        <f t="shared" si="3"/>
        <v>41160</v>
      </c>
      <c r="F74" s="114" t="s">
        <v>187</v>
      </c>
      <c r="G74" s="213"/>
      <c r="H74" s="251"/>
      <c r="I74" s="91"/>
    </row>
    <row r="75" ht="20.1" customHeight="1" spans="1:9">
      <c r="A75" s="138" t="s">
        <v>31</v>
      </c>
      <c r="B75" s="76"/>
      <c r="C75" s="76">
        <f>SUM(C4:C74)</f>
        <v>3094</v>
      </c>
      <c r="D75" s="83">
        <f t="shared" si="2"/>
        <v>4244.968</v>
      </c>
      <c r="E75" s="84">
        <f t="shared" si="3"/>
        <v>212248.4</v>
      </c>
      <c r="F75" s="76"/>
      <c r="G75" s="69"/>
      <c r="H75" s="104"/>
      <c r="I75" s="17"/>
    </row>
    <row r="76" ht="20.1" customHeight="1" spans="1:9">
      <c r="A76" s="21" t="s">
        <v>41</v>
      </c>
      <c r="B76" s="21"/>
      <c r="C76" s="21"/>
      <c r="D76" s="22"/>
      <c r="E76" s="22"/>
      <c r="F76" s="22"/>
      <c r="G76" s="22"/>
      <c r="H76" s="252"/>
      <c r="I76" s="237"/>
    </row>
    <row r="77" ht="20.1" customHeight="1" spans="1:9">
      <c r="A77" s="23" t="s">
        <v>42</v>
      </c>
      <c r="B77" s="23"/>
      <c r="C77" s="23"/>
      <c r="D77" s="23"/>
      <c r="E77" s="23"/>
      <c r="F77" s="23"/>
      <c r="G77" s="23"/>
      <c r="H77" s="252"/>
      <c r="I77" s="237"/>
    </row>
    <row r="78" ht="20.1" customHeight="1" spans="1:9">
      <c r="A78" s="24" t="s">
        <v>43</v>
      </c>
      <c r="B78" s="24"/>
      <c r="C78" s="24"/>
      <c r="D78" s="24"/>
      <c r="E78" s="24"/>
      <c r="F78" s="24"/>
      <c r="G78" s="24"/>
      <c r="H78" s="252"/>
      <c r="I78" s="237"/>
    </row>
    <row r="79" ht="20.1" customHeight="1" spans="1:9">
      <c r="A79" s="249"/>
      <c r="B79" s="253"/>
      <c r="C79" s="239"/>
      <c r="D79" s="148"/>
      <c r="E79" s="254"/>
      <c r="F79" s="243"/>
      <c r="G79" s="243"/>
      <c r="H79" s="252"/>
      <c r="I79" s="237"/>
    </row>
    <row r="80" ht="20.1" customHeight="1" spans="1:9">
      <c r="A80" s="249"/>
      <c r="B80" s="253"/>
      <c r="C80" s="239"/>
      <c r="D80" s="148"/>
      <c r="E80" s="254"/>
      <c r="F80" s="243"/>
      <c r="G80" s="243"/>
      <c r="H80" s="252"/>
      <c r="I80" s="237"/>
    </row>
    <row r="81" ht="20.1" customHeight="1" spans="1:9">
      <c r="A81" s="249"/>
      <c r="B81" s="253"/>
      <c r="C81" s="239"/>
      <c r="D81" s="148"/>
      <c r="E81" s="254"/>
      <c r="F81" s="243"/>
      <c r="G81" s="243"/>
      <c r="H81" s="252"/>
      <c r="I81" s="237"/>
    </row>
  </sheetData>
  <mergeCells count="5">
    <mergeCell ref="A1:I1"/>
    <mergeCell ref="A2:I2"/>
    <mergeCell ref="A76:C76"/>
    <mergeCell ref="A77:G77"/>
    <mergeCell ref="A78:G78"/>
  </mergeCells>
  <pageMargins left="0.700694444444445" right="0.700694444444445" top="0.751388888888889" bottom="0.751388888888889" header="0.298611111111111" footer="0.298611111111111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workbookViewId="0">
      <selection activeCell="K17" sqref="K17"/>
    </sheetView>
  </sheetViews>
  <sheetFormatPr defaultColWidth="9" defaultRowHeight="13.5"/>
  <cols>
    <col min="2" max="2" width="15" customWidth="1"/>
    <col min="3" max="3" width="16" customWidth="1"/>
    <col min="4" max="4" width="12.3833333333333" customWidth="1"/>
    <col min="5" max="5" width="16.1333333333333" style="196" customWidth="1"/>
    <col min="6" max="6" width="21.775" style="196" customWidth="1"/>
    <col min="7" max="7" width="19.775" customWidth="1"/>
    <col min="8" max="8" width="16.3833333333333" customWidth="1"/>
    <col min="9" max="9" width="13.5583333333333" customWidth="1"/>
    <col min="10" max="10" width="16.3833333333333" customWidth="1"/>
    <col min="11" max="11" width="16.6333333333333" customWidth="1"/>
  </cols>
  <sheetData>
    <row r="1" ht="27" spans="1:9">
      <c r="A1" s="1" t="s">
        <v>32</v>
      </c>
      <c r="B1" s="1"/>
      <c r="C1" s="1"/>
      <c r="D1" s="1"/>
      <c r="E1" s="2"/>
      <c r="F1" s="2"/>
      <c r="G1" s="1"/>
      <c r="H1" s="1"/>
      <c r="I1" s="1"/>
    </row>
    <row r="2" ht="20.25" spans="1:9">
      <c r="A2" s="3" t="s">
        <v>188</v>
      </c>
      <c r="B2" s="3"/>
      <c r="C2" s="3"/>
      <c r="D2" s="3"/>
      <c r="E2" s="3"/>
      <c r="F2" s="3"/>
      <c r="G2" s="3"/>
      <c r="H2" s="3"/>
      <c r="I2" s="3"/>
    </row>
    <row r="3" ht="14.25" spans="1:9">
      <c r="A3" s="5" t="s">
        <v>1</v>
      </c>
      <c r="B3" s="5" t="s">
        <v>34</v>
      </c>
      <c r="C3" s="244" t="s">
        <v>4</v>
      </c>
      <c r="D3" s="204" t="s">
        <v>45</v>
      </c>
      <c r="E3" s="8" t="s">
        <v>35</v>
      </c>
      <c r="F3" s="223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53" t="s">
        <v>189</v>
      </c>
      <c r="C4" s="245">
        <v>100</v>
      </c>
      <c r="D4" s="121">
        <f>C4*1.372</f>
        <v>137.2</v>
      </c>
      <c r="E4" s="8">
        <f>D4*50</f>
        <v>6860</v>
      </c>
      <c r="F4" s="193" t="s">
        <v>190</v>
      </c>
      <c r="G4" s="188"/>
      <c r="H4" s="16"/>
      <c r="I4" s="5"/>
    </row>
    <row r="5" ht="14.25" spans="1:9">
      <c r="A5" s="80">
        <v>2</v>
      </c>
      <c r="B5" s="153" t="s">
        <v>191</v>
      </c>
      <c r="C5" s="245">
        <v>100</v>
      </c>
      <c r="D5" s="121">
        <f>C5*1.372</f>
        <v>137.2</v>
      </c>
      <c r="E5" s="8">
        <f>D5*50</f>
        <v>6860</v>
      </c>
      <c r="F5" s="193" t="s">
        <v>192</v>
      </c>
      <c r="G5" s="188"/>
      <c r="H5" s="17"/>
      <c r="I5" s="5"/>
    </row>
    <row r="6" ht="15" customHeight="1" spans="1:9">
      <c r="A6" s="16">
        <v>3</v>
      </c>
      <c r="B6" s="153" t="s">
        <v>193</v>
      </c>
      <c r="C6" s="245">
        <v>80</v>
      </c>
      <c r="D6" s="121">
        <f>C6*1.372</f>
        <v>109.76</v>
      </c>
      <c r="E6" s="8">
        <f>D6*50</f>
        <v>5488</v>
      </c>
      <c r="F6" s="193" t="s">
        <v>194</v>
      </c>
      <c r="G6" s="188"/>
      <c r="H6" s="17"/>
      <c r="I6" s="5"/>
    </row>
    <row r="7" ht="15" customHeight="1" spans="1:9">
      <c r="A7" s="80">
        <v>4</v>
      </c>
      <c r="B7" s="153" t="s">
        <v>195</v>
      </c>
      <c r="C7" s="245">
        <v>60</v>
      </c>
      <c r="D7" s="121">
        <f t="shared" ref="D7:D26" si="0">C7*1.372</f>
        <v>82.32</v>
      </c>
      <c r="E7" s="8">
        <f t="shared" ref="E7:E26" si="1">D7*50</f>
        <v>4116</v>
      </c>
      <c r="F7" s="193" t="s">
        <v>196</v>
      </c>
      <c r="G7" s="188"/>
      <c r="H7" s="17"/>
      <c r="I7" s="5"/>
    </row>
    <row r="8" ht="15" customHeight="1" spans="1:9">
      <c r="A8" s="16">
        <v>5</v>
      </c>
      <c r="B8" s="153" t="s">
        <v>197</v>
      </c>
      <c r="C8" s="245">
        <v>110</v>
      </c>
      <c r="D8" s="121">
        <f t="shared" si="0"/>
        <v>150.92</v>
      </c>
      <c r="E8" s="8">
        <f t="shared" si="1"/>
        <v>7546</v>
      </c>
      <c r="F8" s="193" t="s">
        <v>198</v>
      </c>
      <c r="G8" s="188"/>
      <c r="H8" s="17"/>
      <c r="I8" s="5"/>
    </row>
    <row r="9" ht="15" customHeight="1" spans="1:9">
      <c r="A9" s="80">
        <v>6</v>
      </c>
      <c r="B9" s="153" t="s">
        <v>199</v>
      </c>
      <c r="C9" s="245">
        <v>45</v>
      </c>
      <c r="D9" s="121">
        <f t="shared" si="0"/>
        <v>61.74</v>
      </c>
      <c r="E9" s="8">
        <f t="shared" si="1"/>
        <v>3087</v>
      </c>
      <c r="F9" s="193" t="s">
        <v>200</v>
      </c>
      <c r="G9" s="188"/>
      <c r="H9" s="17"/>
      <c r="I9" s="5"/>
    </row>
    <row r="10" ht="15" customHeight="1" spans="1:9">
      <c r="A10" s="16">
        <v>7</v>
      </c>
      <c r="B10" s="153" t="s">
        <v>201</v>
      </c>
      <c r="C10" s="245">
        <v>80</v>
      </c>
      <c r="D10" s="121">
        <f t="shared" si="0"/>
        <v>109.76</v>
      </c>
      <c r="E10" s="8">
        <f t="shared" si="1"/>
        <v>5488</v>
      </c>
      <c r="F10" s="193" t="s">
        <v>202</v>
      </c>
      <c r="G10" s="188"/>
      <c r="H10" s="17"/>
      <c r="I10" s="5"/>
    </row>
    <row r="11" ht="15" customHeight="1" spans="1:9">
      <c r="A11" s="80">
        <v>8</v>
      </c>
      <c r="B11" s="153" t="s">
        <v>203</v>
      </c>
      <c r="C11" s="245">
        <v>87.5</v>
      </c>
      <c r="D11" s="121">
        <f t="shared" si="0"/>
        <v>120.05</v>
      </c>
      <c r="E11" s="8">
        <f t="shared" si="1"/>
        <v>6002.5</v>
      </c>
      <c r="F11" s="193" t="s">
        <v>204</v>
      </c>
      <c r="G11" s="188"/>
      <c r="H11" s="17"/>
      <c r="I11" s="5"/>
    </row>
    <row r="12" ht="15" customHeight="1" spans="1:9">
      <c r="A12" s="16">
        <v>9</v>
      </c>
      <c r="B12" s="153" t="s">
        <v>205</v>
      </c>
      <c r="C12" s="245">
        <v>25</v>
      </c>
      <c r="D12" s="121">
        <f t="shared" si="0"/>
        <v>34.3</v>
      </c>
      <c r="E12" s="8">
        <f t="shared" si="1"/>
        <v>1715</v>
      </c>
      <c r="F12" s="193" t="s">
        <v>206</v>
      </c>
      <c r="G12" s="188"/>
      <c r="H12" s="17"/>
      <c r="I12" s="5"/>
    </row>
    <row r="13" ht="15" customHeight="1" spans="1:9">
      <c r="A13" s="80">
        <v>10</v>
      </c>
      <c r="B13" s="153" t="s">
        <v>207</v>
      </c>
      <c r="C13" s="245">
        <v>37.5</v>
      </c>
      <c r="D13" s="121">
        <f t="shared" si="0"/>
        <v>51.45</v>
      </c>
      <c r="E13" s="8">
        <f t="shared" si="1"/>
        <v>2572.5</v>
      </c>
      <c r="F13" s="193" t="s">
        <v>208</v>
      </c>
      <c r="G13" s="188"/>
      <c r="H13" s="17"/>
      <c r="I13" s="5"/>
    </row>
    <row r="14" ht="15" customHeight="1" spans="1:9">
      <c r="A14" s="16">
        <v>11</v>
      </c>
      <c r="B14" s="153" t="s">
        <v>209</v>
      </c>
      <c r="C14" s="245">
        <v>70</v>
      </c>
      <c r="D14" s="121">
        <f t="shared" si="0"/>
        <v>96.04</v>
      </c>
      <c r="E14" s="8">
        <f t="shared" si="1"/>
        <v>4802</v>
      </c>
      <c r="F14" s="193" t="s">
        <v>210</v>
      </c>
      <c r="G14" s="188"/>
      <c r="H14" s="17"/>
      <c r="I14" s="5"/>
    </row>
    <row r="15" ht="15" customHeight="1" spans="1:9">
      <c r="A15" s="80">
        <v>12</v>
      </c>
      <c r="B15" s="153" t="s">
        <v>211</v>
      </c>
      <c r="C15" s="245">
        <v>112.5</v>
      </c>
      <c r="D15" s="121">
        <f t="shared" si="0"/>
        <v>154.35</v>
      </c>
      <c r="E15" s="8">
        <f t="shared" si="1"/>
        <v>7717.5</v>
      </c>
      <c r="F15" s="193" t="s">
        <v>212</v>
      </c>
      <c r="G15" s="188"/>
      <c r="H15" s="17"/>
      <c r="I15" s="5"/>
    </row>
    <row r="16" ht="15" customHeight="1" spans="1:9">
      <c r="A16" s="16">
        <v>13</v>
      </c>
      <c r="B16" s="153" t="s">
        <v>213</v>
      </c>
      <c r="C16" s="245">
        <v>95</v>
      </c>
      <c r="D16" s="121">
        <f t="shared" si="0"/>
        <v>130.34</v>
      </c>
      <c r="E16" s="8">
        <f t="shared" si="1"/>
        <v>6517</v>
      </c>
      <c r="F16" s="193" t="s">
        <v>214</v>
      </c>
      <c r="G16" s="188"/>
      <c r="H16" s="17"/>
      <c r="I16" s="5"/>
    </row>
    <row r="17" ht="15" customHeight="1" spans="1:9">
      <c r="A17" s="80">
        <v>14</v>
      </c>
      <c r="B17" s="153" t="s">
        <v>215</v>
      </c>
      <c r="C17" s="245">
        <v>37.5</v>
      </c>
      <c r="D17" s="121">
        <f t="shared" si="0"/>
        <v>51.45</v>
      </c>
      <c r="E17" s="8">
        <f t="shared" si="1"/>
        <v>2572.5</v>
      </c>
      <c r="F17" s="193" t="s">
        <v>216</v>
      </c>
      <c r="G17" s="188"/>
      <c r="H17" s="17"/>
      <c r="I17" s="5"/>
    </row>
    <row r="18" ht="15" customHeight="1" spans="1:9">
      <c r="A18" s="16">
        <v>15</v>
      </c>
      <c r="B18" s="153" t="s">
        <v>217</v>
      </c>
      <c r="C18" s="245">
        <v>75</v>
      </c>
      <c r="D18" s="121">
        <f t="shared" si="0"/>
        <v>102.9</v>
      </c>
      <c r="E18" s="8">
        <f t="shared" si="1"/>
        <v>5145</v>
      </c>
      <c r="F18" s="193" t="s">
        <v>218</v>
      </c>
      <c r="G18" s="188"/>
      <c r="H18" s="17"/>
      <c r="I18" s="5"/>
    </row>
    <row r="19" ht="15" customHeight="1" spans="1:9">
      <c r="A19" s="80">
        <v>16</v>
      </c>
      <c r="B19" s="153" t="s">
        <v>219</v>
      </c>
      <c r="C19" s="245">
        <v>40</v>
      </c>
      <c r="D19" s="121">
        <f t="shared" si="0"/>
        <v>54.88</v>
      </c>
      <c r="E19" s="8">
        <f t="shared" si="1"/>
        <v>2744</v>
      </c>
      <c r="F19" s="193" t="s">
        <v>220</v>
      </c>
      <c r="G19" s="188"/>
      <c r="H19" s="17"/>
      <c r="I19" s="5"/>
    </row>
    <row r="20" ht="15" customHeight="1" spans="1:9">
      <c r="A20" s="16">
        <v>17</v>
      </c>
      <c r="B20" s="153" t="s">
        <v>221</v>
      </c>
      <c r="C20" s="245">
        <v>40</v>
      </c>
      <c r="D20" s="121">
        <f t="shared" si="0"/>
        <v>54.88</v>
      </c>
      <c r="E20" s="8">
        <f t="shared" si="1"/>
        <v>2744</v>
      </c>
      <c r="F20" s="193" t="s">
        <v>222</v>
      </c>
      <c r="G20" s="188"/>
      <c r="H20" s="17"/>
      <c r="I20" s="5"/>
    </row>
    <row r="21" ht="15" customHeight="1" spans="1:9">
      <c r="A21" s="80">
        <v>18</v>
      </c>
      <c r="B21" s="153" t="s">
        <v>223</v>
      </c>
      <c r="C21" s="245">
        <v>60</v>
      </c>
      <c r="D21" s="121">
        <f t="shared" si="0"/>
        <v>82.32</v>
      </c>
      <c r="E21" s="8">
        <f t="shared" si="1"/>
        <v>4116</v>
      </c>
      <c r="F21" s="193" t="s">
        <v>224</v>
      </c>
      <c r="G21" s="188"/>
      <c r="H21" s="17"/>
      <c r="I21" s="5"/>
    </row>
    <row r="22" ht="15" customHeight="1" spans="1:9">
      <c r="A22" s="16">
        <v>19</v>
      </c>
      <c r="B22" s="153" t="s">
        <v>225</v>
      </c>
      <c r="C22" s="245">
        <v>87.5</v>
      </c>
      <c r="D22" s="121">
        <f t="shared" si="0"/>
        <v>120.05</v>
      </c>
      <c r="E22" s="8">
        <f t="shared" si="1"/>
        <v>6002.5</v>
      </c>
      <c r="F22" s="193" t="s">
        <v>226</v>
      </c>
      <c r="G22" s="188"/>
      <c r="H22" s="17"/>
      <c r="I22" s="5"/>
    </row>
    <row r="23" ht="15" customHeight="1" spans="1:9">
      <c r="A23" s="80">
        <v>20</v>
      </c>
      <c r="B23" s="153" t="s">
        <v>227</v>
      </c>
      <c r="C23" s="245">
        <v>40</v>
      </c>
      <c r="D23" s="121">
        <f t="shared" si="0"/>
        <v>54.88</v>
      </c>
      <c r="E23" s="8">
        <f t="shared" si="1"/>
        <v>2744</v>
      </c>
      <c r="F23" s="193" t="s">
        <v>228</v>
      </c>
      <c r="G23" s="188"/>
      <c r="H23" s="17"/>
      <c r="I23" s="5"/>
    </row>
    <row r="24" ht="15" customHeight="1" spans="1:9">
      <c r="A24" s="16">
        <v>21</v>
      </c>
      <c r="B24" s="246" t="s">
        <v>229</v>
      </c>
      <c r="C24" s="245">
        <v>150</v>
      </c>
      <c r="D24" s="121">
        <f t="shared" si="0"/>
        <v>205.8</v>
      </c>
      <c r="E24" s="8">
        <f t="shared" si="1"/>
        <v>10290</v>
      </c>
      <c r="F24" s="193" t="s">
        <v>230</v>
      </c>
      <c r="G24" s="188"/>
      <c r="H24" s="17"/>
      <c r="I24" s="5"/>
    </row>
    <row r="25" ht="15" customHeight="1" spans="1:9">
      <c r="A25" s="80">
        <v>22</v>
      </c>
      <c r="B25" s="246" t="s">
        <v>231</v>
      </c>
      <c r="C25" s="245">
        <v>40</v>
      </c>
      <c r="D25" s="121">
        <f t="shared" si="0"/>
        <v>54.88</v>
      </c>
      <c r="E25" s="8">
        <f t="shared" si="1"/>
        <v>2744</v>
      </c>
      <c r="F25" s="193" t="s">
        <v>232</v>
      </c>
      <c r="G25" s="188"/>
      <c r="H25" s="17"/>
      <c r="I25" s="5"/>
    </row>
    <row r="26" ht="15" customHeight="1" spans="1:9">
      <c r="A26" s="16">
        <v>23</v>
      </c>
      <c r="B26" s="246" t="s">
        <v>233</v>
      </c>
      <c r="C26" s="245">
        <v>20</v>
      </c>
      <c r="D26" s="121">
        <f t="shared" si="0"/>
        <v>27.44</v>
      </c>
      <c r="E26" s="8">
        <f t="shared" si="1"/>
        <v>1372</v>
      </c>
      <c r="F26" s="193" t="s">
        <v>234</v>
      </c>
      <c r="G26" s="188"/>
      <c r="H26" s="17"/>
      <c r="I26" s="5"/>
    </row>
    <row r="27" ht="15" customHeight="1" spans="1:9">
      <c r="A27" s="16">
        <v>24</v>
      </c>
      <c r="B27" s="153" t="s">
        <v>235</v>
      </c>
      <c r="C27" s="17">
        <v>90</v>
      </c>
      <c r="D27" s="121">
        <f t="shared" ref="D27:D68" si="2">C27*1.372</f>
        <v>123.48</v>
      </c>
      <c r="E27" s="8">
        <f t="shared" ref="E27:E68" si="3">D27*50</f>
        <v>6174</v>
      </c>
      <c r="F27" s="193" t="s">
        <v>236</v>
      </c>
      <c r="G27" s="188"/>
      <c r="H27" s="17"/>
      <c r="I27" s="5"/>
    </row>
    <row r="28" ht="15" customHeight="1" spans="1:9">
      <c r="A28" s="80">
        <v>25</v>
      </c>
      <c r="B28" s="153" t="s">
        <v>237</v>
      </c>
      <c r="C28" s="17">
        <v>15</v>
      </c>
      <c r="D28" s="121">
        <f t="shared" si="2"/>
        <v>20.58</v>
      </c>
      <c r="E28" s="8">
        <f t="shared" si="3"/>
        <v>1029</v>
      </c>
      <c r="F28" s="247" t="s">
        <v>238</v>
      </c>
      <c r="G28" s="188"/>
      <c r="H28" s="17"/>
      <c r="I28" s="5"/>
    </row>
    <row r="29" ht="15" customHeight="1" spans="1:9">
      <c r="A29" s="16">
        <v>26</v>
      </c>
      <c r="B29" s="153" t="s">
        <v>239</v>
      </c>
      <c r="C29" s="17">
        <v>30</v>
      </c>
      <c r="D29" s="121">
        <f t="shared" si="2"/>
        <v>41.16</v>
      </c>
      <c r="E29" s="8">
        <f t="shared" si="3"/>
        <v>2058</v>
      </c>
      <c r="F29" s="193" t="s">
        <v>240</v>
      </c>
      <c r="G29" s="188"/>
      <c r="H29" s="17"/>
      <c r="I29" s="5"/>
    </row>
    <row r="30" ht="15" customHeight="1" spans="1:9">
      <c r="A30" s="16">
        <v>27</v>
      </c>
      <c r="B30" s="153" t="s">
        <v>241</v>
      </c>
      <c r="C30" s="17">
        <v>70</v>
      </c>
      <c r="D30" s="121">
        <f t="shared" si="2"/>
        <v>96.04</v>
      </c>
      <c r="E30" s="8">
        <f t="shared" si="3"/>
        <v>4802</v>
      </c>
      <c r="F30" s="193" t="s">
        <v>242</v>
      </c>
      <c r="G30" s="188"/>
      <c r="H30" s="17"/>
      <c r="I30" s="5"/>
    </row>
    <row r="31" ht="15" customHeight="1" spans="1:9">
      <c r="A31" s="80">
        <v>28</v>
      </c>
      <c r="B31" s="153" t="s">
        <v>243</v>
      </c>
      <c r="C31" s="17">
        <v>25</v>
      </c>
      <c r="D31" s="121">
        <f t="shared" si="2"/>
        <v>34.3</v>
      </c>
      <c r="E31" s="8">
        <f t="shared" si="3"/>
        <v>1715</v>
      </c>
      <c r="F31" s="193" t="s">
        <v>244</v>
      </c>
      <c r="G31" s="188"/>
      <c r="H31" s="17"/>
      <c r="I31" s="5"/>
    </row>
    <row r="32" ht="15" customHeight="1" spans="1:9">
      <c r="A32" s="16">
        <v>29</v>
      </c>
      <c r="B32" s="153" t="s">
        <v>245</v>
      </c>
      <c r="C32" s="17">
        <v>50</v>
      </c>
      <c r="D32" s="121">
        <f t="shared" si="2"/>
        <v>68.6</v>
      </c>
      <c r="E32" s="8">
        <f t="shared" si="3"/>
        <v>3430</v>
      </c>
      <c r="F32" s="193" t="s">
        <v>246</v>
      </c>
      <c r="G32" s="188"/>
      <c r="H32" s="17"/>
      <c r="I32" s="5"/>
    </row>
    <row r="33" ht="15" customHeight="1" spans="1:9">
      <c r="A33" s="16">
        <v>30</v>
      </c>
      <c r="B33" s="153" t="s">
        <v>247</v>
      </c>
      <c r="C33" s="17">
        <v>60</v>
      </c>
      <c r="D33" s="121">
        <f t="shared" si="2"/>
        <v>82.32</v>
      </c>
      <c r="E33" s="8">
        <f t="shared" si="3"/>
        <v>4116</v>
      </c>
      <c r="F33" s="193" t="s">
        <v>248</v>
      </c>
      <c r="G33" s="188"/>
      <c r="H33" s="17"/>
      <c r="I33" s="5"/>
    </row>
    <row r="34" ht="15" customHeight="1" spans="1:9">
      <c r="A34" s="80">
        <v>31</v>
      </c>
      <c r="B34" s="153" t="s">
        <v>249</v>
      </c>
      <c r="C34" s="17">
        <v>50</v>
      </c>
      <c r="D34" s="121">
        <f t="shared" si="2"/>
        <v>68.6</v>
      </c>
      <c r="E34" s="8">
        <f t="shared" si="3"/>
        <v>3430</v>
      </c>
      <c r="F34" s="193" t="s">
        <v>250</v>
      </c>
      <c r="G34" s="188"/>
      <c r="H34" s="17"/>
      <c r="I34" s="5"/>
    </row>
    <row r="35" ht="15" customHeight="1" spans="1:9">
      <c r="A35" s="16">
        <v>32</v>
      </c>
      <c r="B35" s="153" t="s">
        <v>251</v>
      </c>
      <c r="C35" s="17">
        <v>50</v>
      </c>
      <c r="D35" s="121">
        <f t="shared" si="2"/>
        <v>68.6</v>
      </c>
      <c r="E35" s="8">
        <f t="shared" si="3"/>
        <v>3430</v>
      </c>
      <c r="F35" s="193" t="s">
        <v>252</v>
      </c>
      <c r="G35" s="188"/>
      <c r="H35" s="17"/>
      <c r="I35" s="5"/>
    </row>
    <row r="36" ht="15" customHeight="1" spans="1:9">
      <c r="A36" s="16">
        <v>33</v>
      </c>
      <c r="B36" s="153" t="s">
        <v>253</v>
      </c>
      <c r="C36" s="17">
        <v>70</v>
      </c>
      <c r="D36" s="121">
        <f t="shared" si="2"/>
        <v>96.04</v>
      </c>
      <c r="E36" s="8">
        <f t="shared" si="3"/>
        <v>4802</v>
      </c>
      <c r="F36" s="193" t="s">
        <v>254</v>
      </c>
      <c r="G36" s="188"/>
      <c r="H36" s="17"/>
      <c r="I36" s="5"/>
    </row>
    <row r="37" ht="15" customHeight="1" spans="1:9">
      <c r="A37" s="80">
        <v>34</v>
      </c>
      <c r="B37" s="246" t="s">
        <v>255</v>
      </c>
      <c r="C37" s="17">
        <v>25</v>
      </c>
      <c r="D37" s="121">
        <f t="shared" si="2"/>
        <v>34.3</v>
      </c>
      <c r="E37" s="8">
        <f t="shared" si="3"/>
        <v>1715</v>
      </c>
      <c r="F37" s="193" t="s">
        <v>256</v>
      </c>
      <c r="G37" s="188"/>
      <c r="H37" s="17"/>
      <c r="I37" s="5"/>
    </row>
    <row r="38" ht="15" customHeight="1" spans="1:9">
      <c r="A38" s="16">
        <v>35</v>
      </c>
      <c r="B38" s="246" t="s">
        <v>257</v>
      </c>
      <c r="C38" s="17">
        <v>50</v>
      </c>
      <c r="D38" s="121">
        <f t="shared" si="2"/>
        <v>68.6</v>
      </c>
      <c r="E38" s="8">
        <f t="shared" si="3"/>
        <v>3430</v>
      </c>
      <c r="F38" s="193" t="s">
        <v>258</v>
      </c>
      <c r="G38" s="188"/>
      <c r="H38" s="17"/>
      <c r="I38" s="5"/>
    </row>
    <row r="39" ht="15" customHeight="1" spans="1:9">
      <c r="A39" s="16">
        <v>36</v>
      </c>
      <c r="B39" s="246" t="s">
        <v>259</v>
      </c>
      <c r="C39" s="17">
        <v>75</v>
      </c>
      <c r="D39" s="121">
        <f t="shared" si="2"/>
        <v>102.9</v>
      </c>
      <c r="E39" s="8">
        <f t="shared" si="3"/>
        <v>5145</v>
      </c>
      <c r="F39" s="193" t="s">
        <v>260</v>
      </c>
      <c r="G39" s="188"/>
      <c r="H39" s="17"/>
      <c r="I39" s="5"/>
    </row>
    <row r="40" ht="15" customHeight="1" spans="1:9">
      <c r="A40" s="80">
        <v>37</v>
      </c>
      <c r="B40" s="246" t="s">
        <v>261</v>
      </c>
      <c r="C40" s="17">
        <v>10</v>
      </c>
      <c r="D40" s="121">
        <f t="shared" si="2"/>
        <v>13.72</v>
      </c>
      <c r="E40" s="8">
        <f t="shared" si="3"/>
        <v>686</v>
      </c>
      <c r="F40" s="193" t="s">
        <v>262</v>
      </c>
      <c r="G40" s="188"/>
      <c r="H40" s="17"/>
      <c r="I40" s="5"/>
    </row>
    <row r="41" ht="15" customHeight="1" spans="1:9">
      <c r="A41" s="16">
        <v>38</v>
      </c>
      <c r="B41" s="246" t="s">
        <v>263</v>
      </c>
      <c r="C41" s="17">
        <v>60</v>
      </c>
      <c r="D41" s="121">
        <f t="shared" si="2"/>
        <v>82.32</v>
      </c>
      <c r="E41" s="8">
        <f t="shared" si="3"/>
        <v>4116</v>
      </c>
      <c r="F41" s="193" t="s">
        <v>264</v>
      </c>
      <c r="G41" s="188"/>
      <c r="H41" s="17"/>
      <c r="I41" s="5"/>
    </row>
    <row r="42" ht="15" customHeight="1" spans="1:9">
      <c r="A42" s="16">
        <v>39</v>
      </c>
      <c r="B42" s="246" t="s">
        <v>247</v>
      </c>
      <c r="C42" s="17">
        <v>80</v>
      </c>
      <c r="D42" s="121">
        <f t="shared" si="2"/>
        <v>109.76</v>
      </c>
      <c r="E42" s="8">
        <f t="shared" si="3"/>
        <v>5488</v>
      </c>
      <c r="F42" s="193" t="s">
        <v>265</v>
      </c>
      <c r="G42" s="188"/>
      <c r="H42" s="17"/>
      <c r="I42" s="5"/>
    </row>
    <row r="43" ht="15" customHeight="1" spans="1:9">
      <c r="A43" s="80">
        <v>40</v>
      </c>
      <c r="B43" s="246" t="s">
        <v>266</v>
      </c>
      <c r="C43" s="17">
        <v>120</v>
      </c>
      <c r="D43" s="121">
        <f t="shared" si="2"/>
        <v>164.64</v>
      </c>
      <c r="E43" s="8">
        <f t="shared" si="3"/>
        <v>8232</v>
      </c>
      <c r="F43" s="193" t="s">
        <v>267</v>
      </c>
      <c r="G43" s="188"/>
      <c r="H43" s="17"/>
      <c r="I43" s="5"/>
    </row>
    <row r="44" ht="15" customHeight="1" spans="1:9">
      <c r="A44" s="16">
        <v>41</v>
      </c>
      <c r="B44" s="246" t="s">
        <v>268</v>
      </c>
      <c r="C44" s="17">
        <v>115</v>
      </c>
      <c r="D44" s="121">
        <f t="shared" si="2"/>
        <v>157.78</v>
      </c>
      <c r="E44" s="8">
        <f t="shared" si="3"/>
        <v>7889</v>
      </c>
      <c r="F44" s="193" t="s">
        <v>269</v>
      </c>
      <c r="G44" s="188"/>
      <c r="H44" s="17"/>
      <c r="I44" s="5"/>
    </row>
    <row r="45" ht="15" customHeight="1" spans="1:9">
      <c r="A45" s="16">
        <v>42</v>
      </c>
      <c r="B45" s="246" t="s">
        <v>270</v>
      </c>
      <c r="C45" s="17">
        <v>20</v>
      </c>
      <c r="D45" s="121">
        <f t="shared" si="2"/>
        <v>27.44</v>
      </c>
      <c r="E45" s="8">
        <f t="shared" si="3"/>
        <v>1372</v>
      </c>
      <c r="F45" s="193" t="s">
        <v>271</v>
      </c>
      <c r="G45" s="188"/>
      <c r="H45" s="17"/>
      <c r="I45" s="5"/>
    </row>
    <row r="46" ht="15" customHeight="1" spans="1:9">
      <c r="A46" s="80">
        <v>43</v>
      </c>
      <c r="B46" s="246" t="s">
        <v>272</v>
      </c>
      <c r="C46" s="17">
        <v>60</v>
      </c>
      <c r="D46" s="121">
        <f t="shared" si="2"/>
        <v>82.32</v>
      </c>
      <c r="E46" s="8">
        <f t="shared" si="3"/>
        <v>4116</v>
      </c>
      <c r="F46" s="193" t="s">
        <v>273</v>
      </c>
      <c r="G46" s="188"/>
      <c r="H46" s="17"/>
      <c r="I46" s="5"/>
    </row>
    <row r="47" ht="15" customHeight="1" spans="1:9">
      <c r="A47" s="16">
        <v>44</v>
      </c>
      <c r="B47" s="246" t="s">
        <v>274</v>
      </c>
      <c r="C47" s="17">
        <v>15</v>
      </c>
      <c r="D47" s="121">
        <f t="shared" si="2"/>
        <v>20.58</v>
      </c>
      <c r="E47" s="8">
        <f t="shared" si="3"/>
        <v>1029</v>
      </c>
      <c r="F47" s="193" t="s">
        <v>275</v>
      </c>
      <c r="G47" s="188"/>
      <c r="H47" s="17"/>
      <c r="I47" s="5"/>
    </row>
    <row r="48" ht="15" customHeight="1" spans="1:9">
      <c r="A48" s="16">
        <v>45</v>
      </c>
      <c r="B48" s="246" t="s">
        <v>276</v>
      </c>
      <c r="C48" s="17">
        <v>25</v>
      </c>
      <c r="D48" s="121">
        <f t="shared" si="2"/>
        <v>34.3</v>
      </c>
      <c r="E48" s="8">
        <f t="shared" si="3"/>
        <v>1715</v>
      </c>
      <c r="F48" s="193" t="s">
        <v>277</v>
      </c>
      <c r="G48" s="188"/>
      <c r="H48" s="17"/>
      <c r="I48" s="5"/>
    </row>
    <row r="49" ht="15" customHeight="1" spans="1:9">
      <c r="A49" s="80">
        <v>46</v>
      </c>
      <c r="B49" s="246" t="s">
        <v>278</v>
      </c>
      <c r="C49" s="17">
        <v>50</v>
      </c>
      <c r="D49" s="121">
        <f t="shared" si="2"/>
        <v>68.6</v>
      </c>
      <c r="E49" s="8">
        <f t="shared" si="3"/>
        <v>3430</v>
      </c>
      <c r="F49" s="193" t="s">
        <v>279</v>
      </c>
      <c r="G49" s="188"/>
      <c r="H49" s="17"/>
      <c r="I49" s="5"/>
    </row>
    <row r="50" ht="15" customHeight="1" spans="1:9">
      <c r="A50" s="16">
        <v>47</v>
      </c>
      <c r="B50" s="246" t="s">
        <v>280</v>
      </c>
      <c r="C50" s="17">
        <v>12.5</v>
      </c>
      <c r="D50" s="121">
        <f t="shared" si="2"/>
        <v>17.15</v>
      </c>
      <c r="E50" s="8">
        <f t="shared" si="3"/>
        <v>857.5</v>
      </c>
      <c r="F50" s="193" t="s">
        <v>281</v>
      </c>
      <c r="G50" s="188"/>
      <c r="H50" s="17"/>
      <c r="I50" s="5"/>
    </row>
    <row r="51" ht="15" customHeight="1" spans="1:9">
      <c r="A51" s="16">
        <v>48</v>
      </c>
      <c r="B51" s="246" t="s">
        <v>282</v>
      </c>
      <c r="C51" s="17">
        <v>50</v>
      </c>
      <c r="D51" s="121">
        <f t="shared" si="2"/>
        <v>68.6</v>
      </c>
      <c r="E51" s="8">
        <f t="shared" si="3"/>
        <v>3430</v>
      </c>
      <c r="F51" s="193" t="s">
        <v>283</v>
      </c>
      <c r="G51" s="188"/>
      <c r="H51" s="17"/>
      <c r="I51" s="5"/>
    </row>
    <row r="52" ht="15" customHeight="1" spans="1:9">
      <c r="A52" s="80">
        <v>49</v>
      </c>
      <c r="B52" s="246" t="s">
        <v>284</v>
      </c>
      <c r="C52" s="17">
        <v>20</v>
      </c>
      <c r="D52" s="121">
        <f t="shared" si="2"/>
        <v>27.44</v>
      </c>
      <c r="E52" s="8">
        <f t="shared" si="3"/>
        <v>1372</v>
      </c>
      <c r="F52" s="193" t="s">
        <v>285</v>
      </c>
      <c r="G52" s="188"/>
      <c r="H52" s="17"/>
      <c r="I52" s="5"/>
    </row>
    <row r="53" ht="15" customHeight="1" spans="1:9">
      <c r="A53" s="16">
        <v>50</v>
      </c>
      <c r="B53" s="246" t="s">
        <v>286</v>
      </c>
      <c r="C53" s="17">
        <v>25</v>
      </c>
      <c r="D53" s="121">
        <f t="shared" si="2"/>
        <v>34.3</v>
      </c>
      <c r="E53" s="8">
        <f t="shared" si="3"/>
        <v>1715</v>
      </c>
      <c r="F53" s="193" t="s">
        <v>287</v>
      </c>
      <c r="G53" s="188"/>
      <c r="H53" s="17"/>
      <c r="I53" s="5"/>
    </row>
    <row r="54" ht="15" customHeight="1" spans="1:9">
      <c r="A54" s="16">
        <v>51</v>
      </c>
      <c r="B54" s="246" t="s">
        <v>288</v>
      </c>
      <c r="C54" s="17">
        <v>60</v>
      </c>
      <c r="D54" s="121">
        <f t="shared" si="2"/>
        <v>82.32</v>
      </c>
      <c r="E54" s="8">
        <f t="shared" si="3"/>
        <v>4116</v>
      </c>
      <c r="F54" s="193" t="s">
        <v>289</v>
      </c>
      <c r="G54" s="188"/>
      <c r="H54" s="17"/>
      <c r="I54" s="5"/>
    </row>
    <row r="55" ht="15" customHeight="1" spans="1:9">
      <c r="A55" s="80">
        <v>52</v>
      </c>
      <c r="B55" s="246" t="s">
        <v>290</v>
      </c>
      <c r="C55" s="17">
        <v>20</v>
      </c>
      <c r="D55" s="121">
        <f t="shared" si="2"/>
        <v>27.44</v>
      </c>
      <c r="E55" s="8">
        <f t="shared" si="3"/>
        <v>1372</v>
      </c>
      <c r="F55" s="193" t="s">
        <v>291</v>
      </c>
      <c r="G55" s="188"/>
      <c r="H55" s="17"/>
      <c r="I55" s="5"/>
    </row>
    <row r="56" ht="15" customHeight="1" spans="1:9">
      <c r="A56" s="16">
        <v>53</v>
      </c>
      <c r="B56" s="246" t="s">
        <v>292</v>
      </c>
      <c r="C56" s="17">
        <v>62.5</v>
      </c>
      <c r="D56" s="121">
        <f t="shared" si="2"/>
        <v>85.75</v>
      </c>
      <c r="E56" s="8">
        <f t="shared" si="3"/>
        <v>4287.5</v>
      </c>
      <c r="F56" s="193" t="s">
        <v>293</v>
      </c>
      <c r="G56" s="188"/>
      <c r="H56" s="17"/>
      <c r="I56" s="5"/>
    </row>
    <row r="57" ht="15" customHeight="1" spans="1:9">
      <c r="A57" s="16">
        <v>54</v>
      </c>
      <c r="B57" s="246" t="s">
        <v>294</v>
      </c>
      <c r="C57" s="17">
        <v>50</v>
      </c>
      <c r="D57" s="121">
        <f t="shared" si="2"/>
        <v>68.6</v>
      </c>
      <c r="E57" s="8">
        <f t="shared" si="3"/>
        <v>3430</v>
      </c>
      <c r="F57" s="193" t="s">
        <v>295</v>
      </c>
      <c r="G57" s="188"/>
      <c r="H57" s="17"/>
      <c r="I57" s="5"/>
    </row>
    <row r="58" ht="15" customHeight="1" spans="1:9">
      <c r="A58" s="80">
        <v>55</v>
      </c>
      <c r="B58" s="246" t="s">
        <v>296</v>
      </c>
      <c r="C58" s="17">
        <v>25</v>
      </c>
      <c r="D58" s="121">
        <f t="shared" si="2"/>
        <v>34.3</v>
      </c>
      <c r="E58" s="8">
        <f t="shared" si="3"/>
        <v>1715</v>
      </c>
      <c r="F58" s="193" t="s">
        <v>297</v>
      </c>
      <c r="G58" s="188"/>
      <c r="H58" s="17"/>
      <c r="I58" s="5"/>
    </row>
    <row r="59" ht="15" customHeight="1" spans="1:9">
      <c r="A59" s="16">
        <v>56</v>
      </c>
      <c r="B59" s="246" t="s">
        <v>298</v>
      </c>
      <c r="C59" s="17">
        <v>40</v>
      </c>
      <c r="D59" s="121">
        <f t="shared" si="2"/>
        <v>54.88</v>
      </c>
      <c r="E59" s="8">
        <f t="shared" si="3"/>
        <v>2744</v>
      </c>
      <c r="F59" s="193" t="s">
        <v>293</v>
      </c>
      <c r="G59" s="188"/>
      <c r="H59" s="17"/>
      <c r="I59" s="5"/>
    </row>
    <row r="60" ht="15" customHeight="1" spans="1:9">
      <c r="A60" s="16">
        <v>57</v>
      </c>
      <c r="B60" s="246" t="s">
        <v>299</v>
      </c>
      <c r="C60" s="17">
        <v>15</v>
      </c>
      <c r="D60" s="121">
        <f t="shared" si="2"/>
        <v>20.58</v>
      </c>
      <c r="E60" s="8">
        <f t="shared" si="3"/>
        <v>1029</v>
      </c>
      <c r="F60" s="193" t="s">
        <v>300</v>
      </c>
      <c r="G60" s="188"/>
      <c r="H60" s="17"/>
      <c r="I60" s="5"/>
    </row>
    <row r="61" ht="15" customHeight="1" spans="1:9">
      <c r="A61" s="16">
        <v>58</v>
      </c>
      <c r="B61" s="246" t="s">
        <v>301</v>
      </c>
      <c r="C61" s="17">
        <v>37.5</v>
      </c>
      <c r="D61" s="121">
        <f t="shared" si="2"/>
        <v>51.45</v>
      </c>
      <c r="E61" s="8">
        <f t="shared" si="3"/>
        <v>2572.5</v>
      </c>
      <c r="F61" s="193" t="s">
        <v>302</v>
      </c>
      <c r="G61" s="188"/>
      <c r="H61" s="17"/>
      <c r="I61" s="5"/>
    </row>
    <row r="62" ht="15" customHeight="1" spans="1:9">
      <c r="A62" s="16">
        <v>59</v>
      </c>
      <c r="B62" s="246" t="s">
        <v>303</v>
      </c>
      <c r="C62" s="17">
        <v>50</v>
      </c>
      <c r="D62" s="121">
        <f t="shared" si="2"/>
        <v>68.6</v>
      </c>
      <c r="E62" s="8">
        <f t="shared" si="3"/>
        <v>3430</v>
      </c>
      <c r="F62" s="193" t="s">
        <v>304</v>
      </c>
      <c r="G62" s="188"/>
      <c r="H62" s="17"/>
      <c r="I62" s="5"/>
    </row>
    <row r="63" ht="15" customHeight="1" spans="1:9">
      <c r="A63" s="16">
        <v>60</v>
      </c>
      <c r="B63" s="246" t="s">
        <v>305</v>
      </c>
      <c r="C63" s="17">
        <v>125</v>
      </c>
      <c r="D63" s="121">
        <f t="shared" si="2"/>
        <v>171.5</v>
      </c>
      <c r="E63" s="8">
        <f t="shared" si="3"/>
        <v>8575</v>
      </c>
      <c r="F63" s="193" t="s">
        <v>306</v>
      </c>
      <c r="G63" s="188"/>
      <c r="H63" s="17"/>
      <c r="I63" s="5"/>
    </row>
    <row r="64" ht="15" customHeight="1" spans="1:9">
      <c r="A64" s="16">
        <v>61</v>
      </c>
      <c r="B64" s="246" t="s">
        <v>307</v>
      </c>
      <c r="C64" s="17">
        <v>37.5</v>
      </c>
      <c r="D64" s="121">
        <f t="shared" si="2"/>
        <v>51.45</v>
      </c>
      <c r="E64" s="8">
        <f t="shared" si="3"/>
        <v>2572.5</v>
      </c>
      <c r="F64" s="193" t="s">
        <v>308</v>
      </c>
      <c r="G64" s="188"/>
      <c r="H64" s="17"/>
      <c r="I64" s="5"/>
    </row>
    <row r="65" ht="15" customHeight="1" spans="1:9">
      <c r="A65" s="16">
        <v>62</v>
      </c>
      <c r="B65" s="246" t="s">
        <v>309</v>
      </c>
      <c r="C65" s="17">
        <v>15</v>
      </c>
      <c r="D65" s="121">
        <f t="shared" si="2"/>
        <v>20.58</v>
      </c>
      <c r="E65" s="8">
        <f t="shared" si="3"/>
        <v>1029</v>
      </c>
      <c r="F65" s="193" t="s">
        <v>310</v>
      </c>
      <c r="G65" s="188"/>
      <c r="H65" s="17"/>
      <c r="I65" s="5"/>
    </row>
    <row r="66" ht="15" customHeight="1" spans="1:9">
      <c r="A66" s="16">
        <v>63</v>
      </c>
      <c r="B66" s="246" t="s">
        <v>311</v>
      </c>
      <c r="C66" s="17">
        <v>25</v>
      </c>
      <c r="D66" s="121">
        <f t="shared" si="2"/>
        <v>34.3</v>
      </c>
      <c r="E66" s="8">
        <f t="shared" si="3"/>
        <v>1715</v>
      </c>
      <c r="F66" s="193" t="s">
        <v>312</v>
      </c>
      <c r="G66" s="188"/>
      <c r="H66" s="17"/>
      <c r="I66" s="5"/>
    </row>
    <row r="67" ht="15" customHeight="1" spans="1:9">
      <c r="A67" s="16">
        <v>64</v>
      </c>
      <c r="B67" s="246" t="s">
        <v>313</v>
      </c>
      <c r="C67" s="17">
        <v>20</v>
      </c>
      <c r="D67" s="121">
        <f t="shared" si="2"/>
        <v>27.44</v>
      </c>
      <c r="E67" s="8">
        <f t="shared" si="3"/>
        <v>1372</v>
      </c>
      <c r="F67" s="193" t="s">
        <v>314</v>
      </c>
      <c r="G67" s="188"/>
      <c r="H67" s="17"/>
      <c r="I67" s="5"/>
    </row>
    <row r="68" ht="15" customHeight="1" spans="1:9">
      <c r="A68" s="16" t="s">
        <v>31</v>
      </c>
      <c r="B68" s="246"/>
      <c r="C68" s="245">
        <f>SUM(C4:C67)</f>
        <v>3497.5</v>
      </c>
      <c r="D68" s="121">
        <f t="shared" si="2"/>
        <v>4798.57</v>
      </c>
      <c r="E68" s="8">
        <f t="shared" si="3"/>
        <v>239928.5</v>
      </c>
      <c r="F68" s="193"/>
      <c r="G68" s="188"/>
      <c r="H68" s="17"/>
      <c r="I68" s="5"/>
    </row>
    <row r="69" ht="15" customHeight="1" spans="1:9">
      <c r="A69" s="21" t="s">
        <v>41</v>
      </c>
      <c r="B69" s="21"/>
      <c r="C69" s="21"/>
      <c r="D69" s="22"/>
      <c r="E69" s="22"/>
      <c r="F69" s="22"/>
      <c r="G69" s="22"/>
      <c r="H69" s="237"/>
      <c r="I69" s="222"/>
    </row>
    <row r="70" ht="15" customHeight="1" spans="1:9">
      <c r="A70" s="23" t="s">
        <v>42</v>
      </c>
      <c r="B70" s="23"/>
      <c r="C70" s="23"/>
      <c r="D70" s="23"/>
      <c r="E70" s="23"/>
      <c r="F70" s="23"/>
      <c r="G70" s="23"/>
      <c r="H70" s="237"/>
      <c r="I70" s="222"/>
    </row>
    <row r="71" ht="15" customHeight="1" spans="1:9">
      <c r="A71" s="24" t="s">
        <v>43</v>
      </c>
      <c r="B71" s="24"/>
      <c r="C71" s="24"/>
      <c r="D71" s="24"/>
      <c r="E71" s="24"/>
      <c r="F71" s="24"/>
      <c r="G71" s="24"/>
      <c r="H71" s="237"/>
      <c r="I71" s="222"/>
    </row>
    <row r="72" ht="15" customHeight="1" spans="1:9">
      <c r="A72" s="222"/>
      <c r="B72" s="238"/>
      <c r="C72" s="239"/>
      <c r="D72" s="240"/>
      <c r="E72" s="241"/>
      <c r="F72" s="248"/>
      <c r="G72" s="242"/>
      <c r="H72" s="237"/>
      <c r="I72" s="222"/>
    </row>
    <row r="73" ht="15" customHeight="1" spans="1:9">
      <c r="A73" s="222"/>
      <c r="B73" s="238"/>
      <c r="C73" s="239"/>
      <c r="D73" s="240"/>
      <c r="E73" s="241"/>
      <c r="F73" s="248"/>
      <c r="G73" s="242"/>
      <c r="H73" s="237"/>
      <c r="I73" s="222"/>
    </row>
    <row r="74" ht="18.75" spans="1:7">
      <c r="A74" s="21"/>
      <c r="B74" s="21"/>
      <c r="C74" s="21"/>
      <c r="D74" s="22"/>
      <c r="E74" s="22"/>
      <c r="F74" s="22"/>
      <c r="G74" s="22"/>
    </row>
  </sheetData>
  <mergeCells count="6">
    <mergeCell ref="A1:I1"/>
    <mergeCell ref="A2:I2"/>
    <mergeCell ref="A69:C69"/>
    <mergeCell ref="A70:G70"/>
    <mergeCell ref="A71:G71"/>
    <mergeCell ref="A74:C7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0"/>
  <sheetViews>
    <sheetView topLeftCell="A96" workbookViewId="0">
      <selection activeCell="J117" sqref="J117"/>
    </sheetView>
  </sheetViews>
  <sheetFormatPr defaultColWidth="9" defaultRowHeight="13.5"/>
  <cols>
    <col min="1" max="1" width="7.38333333333333" customWidth="1"/>
    <col min="3" max="3" width="14.6333333333333" style="196" customWidth="1"/>
    <col min="4" max="4" width="12.3833333333333" customWidth="1"/>
    <col min="5" max="5" width="18.75" style="196" customWidth="1"/>
    <col min="6" max="6" width="23" style="196" customWidth="1"/>
    <col min="7" max="7" width="20" customWidth="1"/>
    <col min="8" max="8" width="15.1083333333333" customWidth="1"/>
    <col min="9" max="9" width="12.3333333333333" customWidth="1"/>
  </cols>
  <sheetData>
    <row r="1" ht="39.75" customHeight="1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315</v>
      </c>
      <c r="B2" s="3"/>
      <c r="C2" s="3"/>
      <c r="D2" s="3"/>
      <c r="E2" s="4"/>
      <c r="F2" s="4"/>
      <c r="G2" s="3"/>
      <c r="H2" s="3"/>
      <c r="I2" s="3"/>
    </row>
    <row r="3" ht="38" customHeight="1" spans="1:9">
      <c r="A3" s="5" t="s">
        <v>1</v>
      </c>
      <c r="B3" s="5" t="s">
        <v>34</v>
      </c>
      <c r="C3" s="6" t="s">
        <v>4</v>
      </c>
      <c r="D3" s="204" t="s">
        <v>45</v>
      </c>
      <c r="E3" s="8" t="s">
        <v>35</v>
      </c>
      <c r="F3" s="223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16">
        <v>1</v>
      </c>
      <c r="B4" s="133" t="s">
        <v>316</v>
      </c>
      <c r="C4" s="133">
        <v>30</v>
      </c>
      <c r="D4" s="121">
        <f>C4*1.372</f>
        <v>41.16</v>
      </c>
      <c r="E4" s="8">
        <f>D4*50</f>
        <v>2058</v>
      </c>
      <c r="F4" s="124" t="s">
        <v>317</v>
      </c>
      <c r="G4" s="224"/>
      <c r="H4" s="225"/>
      <c r="I4" s="5"/>
    </row>
    <row r="5" ht="18" customHeight="1" spans="1:9">
      <c r="A5" s="80">
        <v>2</v>
      </c>
      <c r="B5" s="133" t="s">
        <v>318</v>
      </c>
      <c r="C5" s="133">
        <v>30</v>
      </c>
      <c r="D5" s="121">
        <f>C5*1.372</f>
        <v>41.16</v>
      </c>
      <c r="E5" s="8">
        <f>D5*50</f>
        <v>2058</v>
      </c>
      <c r="F5" s="124" t="s">
        <v>319</v>
      </c>
      <c r="G5" s="224"/>
      <c r="H5" s="225"/>
      <c r="I5" s="5"/>
    </row>
    <row r="6" ht="18" customHeight="1" spans="1:9">
      <c r="A6" s="16">
        <v>3</v>
      </c>
      <c r="B6" s="133" t="s">
        <v>320</v>
      </c>
      <c r="C6" s="133">
        <v>38</v>
      </c>
      <c r="D6" s="121">
        <f>C6*1.372</f>
        <v>52.136</v>
      </c>
      <c r="E6" s="8">
        <f>D6*50</f>
        <v>2606.8</v>
      </c>
      <c r="F6" s="124" t="s">
        <v>321</v>
      </c>
      <c r="G6" s="226"/>
      <c r="H6" s="91"/>
      <c r="I6" s="190"/>
    </row>
    <row r="7" ht="18" customHeight="1" spans="1:9">
      <c r="A7" s="80">
        <v>4</v>
      </c>
      <c r="B7" s="133" t="s">
        <v>322</v>
      </c>
      <c r="C7" s="133">
        <v>37.5</v>
      </c>
      <c r="D7" s="121">
        <f>C7*1.372</f>
        <v>51.45</v>
      </c>
      <c r="E7" s="8">
        <f>D7*50</f>
        <v>2572.5</v>
      </c>
      <c r="F7" s="227" t="s">
        <v>323</v>
      </c>
      <c r="G7" s="69"/>
      <c r="H7" s="17"/>
      <c r="I7" s="5"/>
    </row>
    <row r="8" ht="18" customHeight="1" spans="1:9">
      <c r="A8" s="16">
        <v>5</v>
      </c>
      <c r="B8" s="133" t="s">
        <v>324</v>
      </c>
      <c r="C8" s="133">
        <v>10</v>
      </c>
      <c r="D8" s="121">
        <f t="shared" ref="D8:D39" si="0">C8*1.372</f>
        <v>13.72</v>
      </c>
      <c r="E8" s="8">
        <f t="shared" ref="E8:E39" si="1">D8*50</f>
        <v>686</v>
      </c>
      <c r="F8" s="227" t="s">
        <v>325</v>
      </c>
      <c r="G8" s="69"/>
      <c r="H8" s="17"/>
      <c r="I8" s="5"/>
    </row>
    <row r="9" ht="18" customHeight="1" spans="1:9">
      <c r="A9" s="80">
        <v>6</v>
      </c>
      <c r="B9" s="133" t="s">
        <v>326</v>
      </c>
      <c r="C9" s="133">
        <v>15</v>
      </c>
      <c r="D9" s="121">
        <f t="shared" si="0"/>
        <v>20.58</v>
      </c>
      <c r="E9" s="8">
        <f t="shared" si="1"/>
        <v>1029</v>
      </c>
      <c r="F9" s="227" t="s">
        <v>327</v>
      </c>
      <c r="G9" s="69"/>
      <c r="H9" s="17"/>
      <c r="I9" s="5"/>
    </row>
    <row r="10" ht="18" customHeight="1" spans="1:9">
      <c r="A10" s="16">
        <v>7</v>
      </c>
      <c r="B10" s="133" t="s">
        <v>328</v>
      </c>
      <c r="C10" s="133">
        <v>20</v>
      </c>
      <c r="D10" s="121">
        <f t="shared" si="0"/>
        <v>27.44</v>
      </c>
      <c r="E10" s="8">
        <f t="shared" si="1"/>
        <v>1372</v>
      </c>
      <c r="F10" s="227" t="s">
        <v>329</v>
      </c>
      <c r="G10" s="69"/>
      <c r="H10" s="17"/>
      <c r="I10" s="5"/>
    </row>
    <row r="11" ht="18" customHeight="1" spans="1:9">
      <c r="A11" s="80">
        <v>8</v>
      </c>
      <c r="B11" s="133" t="s">
        <v>330</v>
      </c>
      <c r="C11" s="133">
        <v>20</v>
      </c>
      <c r="D11" s="121">
        <f t="shared" si="0"/>
        <v>27.44</v>
      </c>
      <c r="E11" s="8">
        <f t="shared" si="1"/>
        <v>1372</v>
      </c>
      <c r="F11" s="227" t="s">
        <v>331</v>
      </c>
      <c r="G11" s="69"/>
      <c r="H11" s="17"/>
      <c r="I11" s="5"/>
    </row>
    <row r="12" ht="18" customHeight="1" spans="1:9">
      <c r="A12" s="16">
        <v>9</v>
      </c>
      <c r="B12" s="133" t="s">
        <v>332</v>
      </c>
      <c r="C12" s="133">
        <v>34</v>
      </c>
      <c r="D12" s="121">
        <f t="shared" si="0"/>
        <v>46.648</v>
      </c>
      <c r="E12" s="8">
        <f t="shared" si="1"/>
        <v>2332.4</v>
      </c>
      <c r="F12" s="227" t="s">
        <v>333</v>
      </c>
      <c r="G12" s="69"/>
      <c r="H12" s="17"/>
      <c r="I12" s="5"/>
    </row>
    <row r="13" ht="18" customHeight="1" spans="1:9">
      <c r="A13" s="80">
        <v>10</v>
      </c>
      <c r="B13" s="133" t="s">
        <v>334</v>
      </c>
      <c r="C13" s="133">
        <v>25</v>
      </c>
      <c r="D13" s="121">
        <f t="shared" si="0"/>
        <v>34.3</v>
      </c>
      <c r="E13" s="8">
        <f t="shared" si="1"/>
        <v>1715</v>
      </c>
      <c r="F13" s="227" t="s">
        <v>335</v>
      </c>
      <c r="G13" s="69"/>
      <c r="H13" s="17"/>
      <c r="I13" s="5"/>
    </row>
    <row r="14" ht="18" customHeight="1" spans="1:9">
      <c r="A14" s="16">
        <v>11</v>
      </c>
      <c r="B14" s="19" t="s">
        <v>336</v>
      </c>
      <c r="C14" s="19">
        <v>20</v>
      </c>
      <c r="D14" s="121">
        <f t="shared" si="0"/>
        <v>27.44</v>
      </c>
      <c r="E14" s="8">
        <f t="shared" si="1"/>
        <v>1372</v>
      </c>
      <c r="F14" s="227" t="s">
        <v>337</v>
      </c>
      <c r="G14" s="69"/>
      <c r="H14" s="17"/>
      <c r="I14" s="5"/>
    </row>
    <row r="15" ht="18" customHeight="1" spans="1:9">
      <c r="A15" s="80">
        <v>12</v>
      </c>
      <c r="B15" s="19" t="s">
        <v>338</v>
      </c>
      <c r="C15" s="19">
        <v>30</v>
      </c>
      <c r="D15" s="121">
        <f t="shared" si="0"/>
        <v>41.16</v>
      </c>
      <c r="E15" s="8">
        <f t="shared" si="1"/>
        <v>2058</v>
      </c>
      <c r="F15" s="227" t="s">
        <v>339</v>
      </c>
      <c r="G15" s="69"/>
      <c r="H15" s="17"/>
      <c r="I15" s="5"/>
    </row>
    <row r="16" ht="18" customHeight="1" spans="1:9">
      <c r="A16" s="16">
        <v>13</v>
      </c>
      <c r="B16" s="19" t="s">
        <v>340</v>
      </c>
      <c r="C16" s="19">
        <v>20</v>
      </c>
      <c r="D16" s="121">
        <f t="shared" si="0"/>
        <v>27.44</v>
      </c>
      <c r="E16" s="8">
        <f t="shared" si="1"/>
        <v>1372</v>
      </c>
      <c r="F16" s="227" t="s">
        <v>341</v>
      </c>
      <c r="G16" s="69"/>
      <c r="H16" s="17"/>
      <c r="I16" s="5"/>
    </row>
    <row r="17" ht="18" customHeight="1" spans="1:9">
      <c r="A17" s="80">
        <v>14</v>
      </c>
      <c r="B17" s="19" t="s">
        <v>342</v>
      </c>
      <c r="C17" s="19">
        <v>15</v>
      </c>
      <c r="D17" s="121">
        <f t="shared" si="0"/>
        <v>20.58</v>
      </c>
      <c r="E17" s="8">
        <f t="shared" si="1"/>
        <v>1029</v>
      </c>
      <c r="F17" s="227" t="s">
        <v>343</v>
      </c>
      <c r="G17" s="69"/>
      <c r="H17" s="17"/>
      <c r="I17" s="5"/>
    </row>
    <row r="18" ht="18" customHeight="1" spans="1:9">
      <c r="A18" s="16">
        <v>15</v>
      </c>
      <c r="B18" s="19" t="s">
        <v>344</v>
      </c>
      <c r="C18" s="19">
        <v>18</v>
      </c>
      <c r="D18" s="121">
        <f t="shared" si="0"/>
        <v>24.696</v>
      </c>
      <c r="E18" s="8">
        <f t="shared" si="1"/>
        <v>1234.8</v>
      </c>
      <c r="F18" s="227" t="s">
        <v>345</v>
      </c>
      <c r="G18" s="69"/>
      <c r="H18" s="17"/>
      <c r="I18" s="5"/>
    </row>
    <row r="19" ht="18" customHeight="1" spans="1:9">
      <c r="A19" s="80">
        <v>16</v>
      </c>
      <c r="B19" s="19" t="s">
        <v>346</v>
      </c>
      <c r="C19" s="19">
        <v>20</v>
      </c>
      <c r="D19" s="121">
        <f t="shared" si="0"/>
        <v>27.44</v>
      </c>
      <c r="E19" s="8">
        <f t="shared" si="1"/>
        <v>1372</v>
      </c>
      <c r="F19" s="227" t="s">
        <v>347</v>
      </c>
      <c r="G19" s="69"/>
      <c r="H19" s="17"/>
      <c r="I19" s="5"/>
    </row>
    <row r="20" ht="18" customHeight="1" spans="1:9">
      <c r="A20" s="16">
        <v>17</v>
      </c>
      <c r="B20" s="19" t="s">
        <v>348</v>
      </c>
      <c r="C20" s="19">
        <v>30</v>
      </c>
      <c r="D20" s="121">
        <f t="shared" si="0"/>
        <v>41.16</v>
      </c>
      <c r="E20" s="8">
        <f t="shared" si="1"/>
        <v>2058</v>
      </c>
      <c r="F20" s="227" t="s">
        <v>349</v>
      </c>
      <c r="G20" s="69"/>
      <c r="H20" s="17"/>
      <c r="I20" s="5"/>
    </row>
    <row r="21" ht="18" customHeight="1" spans="1:9">
      <c r="A21" s="80">
        <v>18</v>
      </c>
      <c r="B21" s="19" t="s">
        <v>350</v>
      </c>
      <c r="C21" s="19">
        <v>25</v>
      </c>
      <c r="D21" s="121">
        <f t="shared" si="0"/>
        <v>34.3</v>
      </c>
      <c r="E21" s="8">
        <f t="shared" si="1"/>
        <v>1715</v>
      </c>
      <c r="F21" s="227" t="s">
        <v>351</v>
      </c>
      <c r="G21" s="69"/>
      <c r="H21" s="17"/>
      <c r="I21" s="5"/>
    </row>
    <row r="22" ht="18" customHeight="1" spans="1:9">
      <c r="A22" s="16">
        <v>19</v>
      </c>
      <c r="B22" s="19" t="s">
        <v>352</v>
      </c>
      <c r="C22" s="19">
        <v>15</v>
      </c>
      <c r="D22" s="121">
        <f t="shared" si="0"/>
        <v>20.58</v>
      </c>
      <c r="E22" s="8">
        <f t="shared" si="1"/>
        <v>1029</v>
      </c>
      <c r="F22" s="227" t="s">
        <v>353</v>
      </c>
      <c r="G22" s="69"/>
      <c r="H22" s="17"/>
      <c r="I22" s="5"/>
    </row>
    <row r="23" ht="18" customHeight="1" spans="1:9">
      <c r="A23" s="80">
        <v>20</v>
      </c>
      <c r="B23" s="19" t="s">
        <v>354</v>
      </c>
      <c r="C23" s="19">
        <v>15</v>
      </c>
      <c r="D23" s="121">
        <f t="shared" si="0"/>
        <v>20.58</v>
      </c>
      <c r="E23" s="8">
        <f t="shared" si="1"/>
        <v>1029</v>
      </c>
      <c r="F23" s="227" t="s">
        <v>355</v>
      </c>
      <c r="G23" s="69"/>
      <c r="H23" s="17"/>
      <c r="I23" s="5"/>
    </row>
    <row r="24" ht="18" customHeight="1" spans="1:9">
      <c r="A24" s="16">
        <v>21</v>
      </c>
      <c r="B24" s="19" t="s">
        <v>356</v>
      </c>
      <c r="C24" s="19">
        <v>32</v>
      </c>
      <c r="D24" s="121">
        <f t="shared" si="0"/>
        <v>43.904</v>
      </c>
      <c r="E24" s="8">
        <f t="shared" si="1"/>
        <v>2195.2</v>
      </c>
      <c r="F24" s="227" t="s">
        <v>357</v>
      </c>
      <c r="G24" s="69"/>
      <c r="H24" s="17"/>
      <c r="I24" s="5"/>
    </row>
    <row r="25" ht="18" customHeight="1" spans="1:9">
      <c r="A25" s="80">
        <v>22</v>
      </c>
      <c r="B25" s="19" t="s">
        <v>358</v>
      </c>
      <c r="C25" s="19">
        <v>30</v>
      </c>
      <c r="D25" s="121">
        <f t="shared" si="0"/>
        <v>41.16</v>
      </c>
      <c r="E25" s="8">
        <f t="shared" si="1"/>
        <v>2058</v>
      </c>
      <c r="F25" s="227" t="s">
        <v>359</v>
      </c>
      <c r="G25" s="69"/>
      <c r="H25" s="17"/>
      <c r="I25" s="5"/>
    </row>
    <row r="26" ht="18" customHeight="1" spans="1:9">
      <c r="A26" s="16">
        <v>23</v>
      </c>
      <c r="B26" s="19" t="s">
        <v>360</v>
      </c>
      <c r="C26" s="19">
        <v>10</v>
      </c>
      <c r="D26" s="121">
        <f t="shared" si="0"/>
        <v>13.72</v>
      </c>
      <c r="E26" s="8">
        <f t="shared" si="1"/>
        <v>686</v>
      </c>
      <c r="F26" s="227" t="s">
        <v>361</v>
      </c>
      <c r="G26" s="69"/>
      <c r="H26" s="17"/>
      <c r="I26" s="5"/>
    </row>
    <row r="27" ht="18" customHeight="1" spans="1:9">
      <c r="A27" s="80">
        <v>24</v>
      </c>
      <c r="B27" s="19" t="s">
        <v>362</v>
      </c>
      <c r="C27" s="19">
        <v>30</v>
      </c>
      <c r="D27" s="121">
        <f t="shared" si="0"/>
        <v>41.16</v>
      </c>
      <c r="E27" s="8">
        <f t="shared" si="1"/>
        <v>2058</v>
      </c>
      <c r="F27" s="227" t="s">
        <v>363</v>
      </c>
      <c r="G27" s="69"/>
      <c r="H27" s="17"/>
      <c r="I27" s="5"/>
    </row>
    <row r="28" ht="18" customHeight="1" spans="1:9">
      <c r="A28" s="16">
        <v>25</v>
      </c>
      <c r="B28" s="19" t="s">
        <v>364</v>
      </c>
      <c r="C28" s="19">
        <v>10</v>
      </c>
      <c r="D28" s="121">
        <f t="shared" si="0"/>
        <v>13.72</v>
      </c>
      <c r="E28" s="8">
        <f t="shared" si="1"/>
        <v>686</v>
      </c>
      <c r="F28" s="227" t="s">
        <v>365</v>
      </c>
      <c r="G28" s="69"/>
      <c r="H28" s="17"/>
      <c r="I28" s="5"/>
    </row>
    <row r="29" ht="18" customHeight="1" spans="1:9">
      <c r="A29" s="80">
        <v>26</v>
      </c>
      <c r="B29" s="19" t="s">
        <v>366</v>
      </c>
      <c r="C29" s="19">
        <v>18</v>
      </c>
      <c r="D29" s="121">
        <f t="shared" si="0"/>
        <v>24.696</v>
      </c>
      <c r="E29" s="8">
        <f t="shared" si="1"/>
        <v>1234.8</v>
      </c>
      <c r="F29" s="227" t="s">
        <v>367</v>
      </c>
      <c r="G29" s="69"/>
      <c r="H29" s="17"/>
      <c r="I29" s="5"/>
    </row>
    <row r="30" ht="18" customHeight="1" spans="1:9">
      <c r="A30" s="16">
        <v>27</v>
      </c>
      <c r="B30" s="19" t="s">
        <v>368</v>
      </c>
      <c r="C30" s="19">
        <v>30</v>
      </c>
      <c r="D30" s="121">
        <f t="shared" si="0"/>
        <v>41.16</v>
      </c>
      <c r="E30" s="8">
        <f t="shared" si="1"/>
        <v>2058</v>
      </c>
      <c r="F30" s="227" t="s">
        <v>369</v>
      </c>
      <c r="G30" s="69"/>
      <c r="H30" s="17"/>
      <c r="I30" s="5"/>
    </row>
    <row r="31" ht="18" customHeight="1" spans="1:9">
      <c r="A31" s="80">
        <v>28</v>
      </c>
      <c r="B31" s="19" t="s">
        <v>370</v>
      </c>
      <c r="C31" s="19">
        <v>30</v>
      </c>
      <c r="D31" s="121">
        <f t="shared" si="0"/>
        <v>41.16</v>
      </c>
      <c r="E31" s="8">
        <f t="shared" si="1"/>
        <v>2058</v>
      </c>
      <c r="F31" s="227" t="s">
        <v>371</v>
      </c>
      <c r="G31" s="69"/>
      <c r="H31" s="17"/>
      <c r="I31" s="5"/>
    </row>
    <row r="32" ht="18" customHeight="1" spans="1:9">
      <c r="A32" s="16">
        <v>29</v>
      </c>
      <c r="B32" s="19" t="s">
        <v>372</v>
      </c>
      <c r="C32" s="19">
        <v>50</v>
      </c>
      <c r="D32" s="121">
        <f t="shared" si="0"/>
        <v>68.6</v>
      </c>
      <c r="E32" s="8">
        <f t="shared" si="1"/>
        <v>3430</v>
      </c>
      <c r="F32" s="227" t="s">
        <v>373</v>
      </c>
      <c r="G32" s="69"/>
      <c r="H32" s="17"/>
      <c r="I32" s="5"/>
    </row>
    <row r="33" ht="18" customHeight="1" spans="1:9">
      <c r="A33" s="80">
        <v>30</v>
      </c>
      <c r="B33" s="19" t="s">
        <v>374</v>
      </c>
      <c r="C33" s="19">
        <v>5</v>
      </c>
      <c r="D33" s="121">
        <f t="shared" si="0"/>
        <v>6.86</v>
      </c>
      <c r="E33" s="8">
        <f t="shared" si="1"/>
        <v>343</v>
      </c>
      <c r="F33" s="227" t="s">
        <v>375</v>
      </c>
      <c r="G33" s="69"/>
      <c r="H33" s="17"/>
      <c r="I33" s="5"/>
    </row>
    <row r="34" ht="18" customHeight="1" spans="1:9">
      <c r="A34" s="16">
        <v>31</v>
      </c>
      <c r="B34" s="19" t="s">
        <v>376</v>
      </c>
      <c r="C34" s="19">
        <v>15</v>
      </c>
      <c r="D34" s="121">
        <f t="shared" si="0"/>
        <v>20.58</v>
      </c>
      <c r="E34" s="8">
        <f t="shared" si="1"/>
        <v>1029</v>
      </c>
      <c r="F34" s="227" t="s">
        <v>377</v>
      </c>
      <c r="G34" s="69"/>
      <c r="H34" s="17"/>
      <c r="I34" s="5"/>
    </row>
    <row r="35" ht="18" customHeight="1" spans="1:9">
      <c r="A35" s="80">
        <v>32</v>
      </c>
      <c r="B35" s="19" t="s">
        <v>378</v>
      </c>
      <c r="C35" s="19">
        <v>44</v>
      </c>
      <c r="D35" s="121">
        <f t="shared" si="0"/>
        <v>60.368</v>
      </c>
      <c r="E35" s="8">
        <f t="shared" si="1"/>
        <v>3018.4</v>
      </c>
      <c r="F35" s="227" t="s">
        <v>379</v>
      </c>
      <c r="G35" s="69"/>
      <c r="H35" s="17"/>
      <c r="I35" s="5"/>
    </row>
    <row r="36" ht="18" customHeight="1" spans="1:9">
      <c r="A36" s="16">
        <v>33</v>
      </c>
      <c r="B36" s="19" t="s">
        <v>380</v>
      </c>
      <c r="C36" s="19">
        <v>60</v>
      </c>
      <c r="D36" s="121">
        <f t="shared" si="0"/>
        <v>82.32</v>
      </c>
      <c r="E36" s="8">
        <f t="shared" si="1"/>
        <v>4116</v>
      </c>
      <c r="F36" s="227" t="s">
        <v>381</v>
      </c>
      <c r="G36" s="69"/>
      <c r="H36" s="17"/>
      <c r="I36" s="5"/>
    </row>
    <row r="37" ht="18" customHeight="1" spans="1:9">
      <c r="A37" s="80">
        <v>34</v>
      </c>
      <c r="B37" s="19" t="s">
        <v>382</v>
      </c>
      <c r="C37" s="19">
        <v>20</v>
      </c>
      <c r="D37" s="121">
        <f t="shared" si="0"/>
        <v>27.44</v>
      </c>
      <c r="E37" s="8">
        <f t="shared" si="1"/>
        <v>1372</v>
      </c>
      <c r="F37" s="227" t="s">
        <v>383</v>
      </c>
      <c r="G37" s="69"/>
      <c r="H37" s="17"/>
      <c r="I37" s="5"/>
    </row>
    <row r="38" ht="18" customHeight="1" spans="1:9">
      <c r="A38" s="16">
        <v>35</v>
      </c>
      <c r="B38" s="19" t="s">
        <v>384</v>
      </c>
      <c r="C38" s="19">
        <v>30</v>
      </c>
      <c r="D38" s="121">
        <f t="shared" si="0"/>
        <v>41.16</v>
      </c>
      <c r="E38" s="8">
        <f t="shared" si="1"/>
        <v>2058</v>
      </c>
      <c r="F38" s="227" t="s">
        <v>385</v>
      </c>
      <c r="G38" s="69"/>
      <c r="H38" s="17"/>
      <c r="I38" s="5"/>
    </row>
    <row r="39" ht="18" customHeight="1" spans="1:9">
      <c r="A39" s="80">
        <v>36</v>
      </c>
      <c r="B39" s="19" t="s">
        <v>386</v>
      </c>
      <c r="C39" s="19">
        <v>50</v>
      </c>
      <c r="D39" s="121">
        <f t="shared" si="0"/>
        <v>68.6</v>
      </c>
      <c r="E39" s="8">
        <f t="shared" si="1"/>
        <v>3430</v>
      </c>
      <c r="F39" s="227" t="s">
        <v>387</v>
      </c>
      <c r="G39" s="69"/>
      <c r="H39" s="17"/>
      <c r="I39" s="5"/>
    </row>
    <row r="40" ht="18" customHeight="1" spans="1:9">
      <c r="A40" s="16">
        <v>37</v>
      </c>
      <c r="B40" s="19" t="s">
        <v>388</v>
      </c>
      <c r="C40" s="19">
        <v>13</v>
      </c>
      <c r="D40" s="121">
        <f t="shared" ref="D40:D71" si="2">C40*1.372</f>
        <v>17.836</v>
      </c>
      <c r="E40" s="8">
        <f t="shared" ref="E40:E71" si="3">D40*50</f>
        <v>891.8</v>
      </c>
      <c r="F40" s="227" t="s">
        <v>389</v>
      </c>
      <c r="G40" s="69"/>
      <c r="H40" s="17"/>
      <c r="I40" s="5"/>
    </row>
    <row r="41" ht="18" customHeight="1" spans="1:9">
      <c r="A41" s="80">
        <v>38</v>
      </c>
      <c r="B41" s="19" t="s">
        <v>390</v>
      </c>
      <c r="C41" s="19">
        <v>10</v>
      </c>
      <c r="D41" s="121">
        <f t="shared" si="2"/>
        <v>13.72</v>
      </c>
      <c r="E41" s="8">
        <f t="shared" si="3"/>
        <v>686</v>
      </c>
      <c r="F41" s="227" t="s">
        <v>391</v>
      </c>
      <c r="G41" s="69"/>
      <c r="H41" s="17"/>
      <c r="I41" s="5"/>
    </row>
    <row r="42" ht="18" customHeight="1" spans="1:9">
      <c r="A42" s="16">
        <v>39</v>
      </c>
      <c r="B42" s="19" t="s">
        <v>392</v>
      </c>
      <c r="C42" s="19">
        <v>20</v>
      </c>
      <c r="D42" s="121">
        <f t="shared" si="2"/>
        <v>27.44</v>
      </c>
      <c r="E42" s="8">
        <f t="shared" si="3"/>
        <v>1372</v>
      </c>
      <c r="F42" s="227" t="s">
        <v>393</v>
      </c>
      <c r="G42" s="69"/>
      <c r="H42" s="17"/>
      <c r="I42" s="5"/>
    </row>
    <row r="43" ht="18" customHeight="1" spans="1:9">
      <c r="A43" s="80">
        <v>40</v>
      </c>
      <c r="B43" s="19" t="s">
        <v>394</v>
      </c>
      <c r="C43" s="19">
        <v>50</v>
      </c>
      <c r="D43" s="121">
        <f t="shared" si="2"/>
        <v>68.6</v>
      </c>
      <c r="E43" s="8">
        <f t="shared" si="3"/>
        <v>3430</v>
      </c>
      <c r="F43" s="227" t="s">
        <v>395</v>
      </c>
      <c r="G43" s="69"/>
      <c r="H43" s="17"/>
      <c r="I43" s="5"/>
    </row>
    <row r="44" ht="18" customHeight="1" spans="1:9">
      <c r="A44" s="16">
        <v>41</v>
      </c>
      <c r="B44" s="19" t="s">
        <v>396</v>
      </c>
      <c r="C44" s="19">
        <v>17</v>
      </c>
      <c r="D44" s="121">
        <f t="shared" si="2"/>
        <v>23.324</v>
      </c>
      <c r="E44" s="8">
        <f t="shared" si="3"/>
        <v>1166.2</v>
      </c>
      <c r="F44" s="227" t="s">
        <v>397</v>
      </c>
      <c r="G44" s="69"/>
      <c r="H44" s="17"/>
      <c r="I44" s="5"/>
    </row>
    <row r="45" ht="18" customHeight="1" spans="1:9">
      <c r="A45" s="80">
        <v>42</v>
      </c>
      <c r="B45" s="19" t="s">
        <v>398</v>
      </c>
      <c r="C45" s="19">
        <v>15</v>
      </c>
      <c r="D45" s="121">
        <f t="shared" si="2"/>
        <v>20.58</v>
      </c>
      <c r="E45" s="8">
        <f t="shared" si="3"/>
        <v>1029</v>
      </c>
      <c r="F45" s="227" t="s">
        <v>399</v>
      </c>
      <c r="G45" s="69"/>
      <c r="H45" s="17"/>
      <c r="I45" s="5"/>
    </row>
    <row r="46" ht="18" customHeight="1" spans="1:9">
      <c r="A46" s="16">
        <v>43</v>
      </c>
      <c r="B46" s="19" t="s">
        <v>400</v>
      </c>
      <c r="C46" s="19">
        <v>13</v>
      </c>
      <c r="D46" s="121">
        <f t="shared" si="2"/>
        <v>17.836</v>
      </c>
      <c r="E46" s="8">
        <f t="shared" si="3"/>
        <v>891.8</v>
      </c>
      <c r="F46" s="227" t="s">
        <v>401</v>
      </c>
      <c r="G46" s="69"/>
      <c r="H46" s="17"/>
      <c r="I46" s="5"/>
    </row>
    <row r="47" ht="18" customHeight="1" spans="1:9">
      <c r="A47" s="80">
        <v>44</v>
      </c>
      <c r="B47" s="19" t="s">
        <v>402</v>
      </c>
      <c r="C47" s="19">
        <v>30</v>
      </c>
      <c r="D47" s="121">
        <f t="shared" si="2"/>
        <v>41.16</v>
      </c>
      <c r="E47" s="8">
        <f t="shared" si="3"/>
        <v>2058</v>
      </c>
      <c r="F47" s="228" t="s">
        <v>403</v>
      </c>
      <c r="G47" s="69"/>
      <c r="H47" s="17"/>
      <c r="I47" s="5"/>
    </row>
    <row r="48" ht="18" customHeight="1" spans="1:9">
      <c r="A48" s="16">
        <v>45</v>
      </c>
      <c r="B48" s="229" t="s">
        <v>404</v>
      </c>
      <c r="C48" s="19">
        <v>76</v>
      </c>
      <c r="D48" s="121">
        <f t="shared" si="2"/>
        <v>104.272</v>
      </c>
      <c r="E48" s="8">
        <f t="shared" si="3"/>
        <v>5213.6</v>
      </c>
      <c r="F48" s="227" t="s">
        <v>405</v>
      </c>
      <c r="G48" s="69"/>
      <c r="H48" s="17"/>
      <c r="I48" s="5"/>
    </row>
    <row r="49" ht="18" customHeight="1" spans="1:9">
      <c r="A49" s="80">
        <v>46</v>
      </c>
      <c r="B49" s="229" t="s">
        <v>406</v>
      </c>
      <c r="C49" s="19">
        <v>15</v>
      </c>
      <c r="D49" s="121">
        <f t="shared" si="2"/>
        <v>20.58</v>
      </c>
      <c r="E49" s="8">
        <f t="shared" si="3"/>
        <v>1029</v>
      </c>
      <c r="F49" s="227" t="s">
        <v>407</v>
      </c>
      <c r="G49" s="69"/>
      <c r="H49" s="17"/>
      <c r="I49" s="5"/>
    </row>
    <row r="50" ht="18" customHeight="1" spans="1:9">
      <c r="A50" s="16">
        <v>47</v>
      </c>
      <c r="B50" s="19" t="s">
        <v>408</v>
      </c>
      <c r="C50" s="19">
        <v>40</v>
      </c>
      <c r="D50" s="121">
        <f t="shared" si="2"/>
        <v>54.88</v>
      </c>
      <c r="E50" s="8">
        <f t="shared" si="3"/>
        <v>2744</v>
      </c>
      <c r="F50" s="227" t="s">
        <v>409</v>
      </c>
      <c r="G50" s="69"/>
      <c r="H50" s="17"/>
      <c r="I50" s="5"/>
    </row>
    <row r="51" ht="18" customHeight="1" spans="1:9">
      <c r="A51" s="80">
        <v>48</v>
      </c>
      <c r="B51" s="19" t="s">
        <v>410</v>
      </c>
      <c r="C51" s="19">
        <v>80</v>
      </c>
      <c r="D51" s="121">
        <f t="shared" si="2"/>
        <v>109.76</v>
      </c>
      <c r="E51" s="8">
        <f t="shared" si="3"/>
        <v>5488</v>
      </c>
      <c r="F51" s="227" t="s">
        <v>411</v>
      </c>
      <c r="G51" s="69"/>
      <c r="H51" s="17"/>
      <c r="I51" s="5"/>
    </row>
    <row r="52" ht="18" customHeight="1" spans="1:9">
      <c r="A52" s="16">
        <v>49</v>
      </c>
      <c r="B52" s="19" t="s">
        <v>412</v>
      </c>
      <c r="C52" s="19">
        <v>25</v>
      </c>
      <c r="D52" s="121">
        <f t="shared" si="2"/>
        <v>34.3</v>
      </c>
      <c r="E52" s="8">
        <f t="shared" si="3"/>
        <v>1715</v>
      </c>
      <c r="F52" s="227" t="s">
        <v>413</v>
      </c>
      <c r="G52" s="69"/>
      <c r="H52" s="17"/>
      <c r="I52" s="5"/>
    </row>
    <row r="53" ht="18" customHeight="1" spans="1:9">
      <c r="A53" s="80">
        <v>50</v>
      </c>
      <c r="B53" s="19" t="s">
        <v>414</v>
      </c>
      <c r="C53" s="19">
        <v>12</v>
      </c>
      <c r="D53" s="121">
        <f t="shared" si="2"/>
        <v>16.464</v>
      </c>
      <c r="E53" s="8">
        <f t="shared" si="3"/>
        <v>823.2</v>
      </c>
      <c r="F53" s="227" t="s">
        <v>415</v>
      </c>
      <c r="G53" s="69"/>
      <c r="H53" s="17"/>
      <c r="I53" s="5"/>
    </row>
    <row r="54" ht="18" customHeight="1" spans="1:9">
      <c r="A54" s="16">
        <v>51</v>
      </c>
      <c r="B54" s="19" t="s">
        <v>348</v>
      </c>
      <c r="C54" s="19">
        <v>20</v>
      </c>
      <c r="D54" s="121">
        <f t="shared" si="2"/>
        <v>27.44</v>
      </c>
      <c r="E54" s="8">
        <f t="shared" si="3"/>
        <v>1372</v>
      </c>
      <c r="F54" s="227" t="s">
        <v>416</v>
      </c>
      <c r="G54" s="69"/>
      <c r="H54" s="17"/>
      <c r="I54" s="5"/>
    </row>
    <row r="55" ht="18" customHeight="1" spans="1:9">
      <c r="A55" s="80">
        <v>52</v>
      </c>
      <c r="B55" s="19" t="s">
        <v>417</v>
      </c>
      <c r="C55" s="19">
        <v>12</v>
      </c>
      <c r="D55" s="121">
        <f t="shared" si="2"/>
        <v>16.464</v>
      </c>
      <c r="E55" s="8">
        <f t="shared" si="3"/>
        <v>823.2</v>
      </c>
      <c r="F55" s="227" t="s">
        <v>418</v>
      </c>
      <c r="G55" s="69"/>
      <c r="H55" s="17"/>
      <c r="I55" s="5"/>
    </row>
    <row r="56" ht="18" customHeight="1" spans="1:9">
      <c r="A56" s="16">
        <v>53</v>
      </c>
      <c r="B56" s="19" t="s">
        <v>419</v>
      </c>
      <c r="C56" s="19">
        <v>25</v>
      </c>
      <c r="D56" s="121">
        <f t="shared" si="2"/>
        <v>34.3</v>
      </c>
      <c r="E56" s="8">
        <f t="shared" si="3"/>
        <v>1715</v>
      </c>
      <c r="F56" s="227" t="s">
        <v>420</v>
      </c>
      <c r="G56" s="69"/>
      <c r="H56" s="17"/>
      <c r="I56" s="5"/>
    </row>
    <row r="57" ht="18" customHeight="1" spans="1:9">
      <c r="A57" s="80">
        <v>54</v>
      </c>
      <c r="B57" s="19" t="s">
        <v>421</v>
      </c>
      <c r="C57" s="19">
        <v>30</v>
      </c>
      <c r="D57" s="121">
        <f t="shared" si="2"/>
        <v>41.16</v>
      </c>
      <c r="E57" s="8">
        <f t="shared" si="3"/>
        <v>2058</v>
      </c>
      <c r="F57" s="227" t="s">
        <v>422</v>
      </c>
      <c r="G57" s="69"/>
      <c r="H57" s="17"/>
      <c r="I57" s="5"/>
    </row>
    <row r="58" ht="18" customHeight="1" spans="1:9">
      <c r="A58" s="16">
        <v>55</v>
      </c>
      <c r="B58" s="19" t="s">
        <v>423</v>
      </c>
      <c r="C58" s="19">
        <v>12</v>
      </c>
      <c r="D58" s="121">
        <f t="shared" si="2"/>
        <v>16.464</v>
      </c>
      <c r="E58" s="8">
        <f t="shared" si="3"/>
        <v>823.2</v>
      </c>
      <c r="F58" s="227" t="s">
        <v>424</v>
      </c>
      <c r="G58" s="69"/>
      <c r="H58" s="17"/>
      <c r="I58" s="5"/>
    </row>
    <row r="59" ht="18" customHeight="1" spans="1:9">
      <c r="A59" s="80">
        <v>56</v>
      </c>
      <c r="B59" s="19" t="s">
        <v>425</v>
      </c>
      <c r="C59" s="19">
        <v>20</v>
      </c>
      <c r="D59" s="121">
        <f t="shared" si="2"/>
        <v>27.44</v>
      </c>
      <c r="E59" s="8">
        <f t="shared" si="3"/>
        <v>1372</v>
      </c>
      <c r="F59" s="230" t="s">
        <v>426</v>
      </c>
      <c r="G59" s="69"/>
      <c r="H59" s="17"/>
      <c r="I59" s="5"/>
    </row>
    <row r="60" ht="18" customHeight="1" spans="1:9">
      <c r="A60" s="16">
        <v>57</v>
      </c>
      <c r="B60" s="19" t="s">
        <v>427</v>
      </c>
      <c r="C60" s="19">
        <v>25</v>
      </c>
      <c r="D60" s="121">
        <f t="shared" si="2"/>
        <v>34.3</v>
      </c>
      <c r="E60" s="8">
        <f t="shared" si="3"/>
        <v>1715</v>
      </c>
      <c r="F60" s="227" t="s">
        <v>428</v>
      </c>
      <c r="G60" s="69"/>
      <c r="H60" s="17"/>
      <c r="I60" s="5"/>
    </row>
    <row r="61" ht="18" customHeight="1" spans="1:9">
      <c r="A61" s="80">
        <v>58</v>
      </c>
      <c r="B61" s="19" t="s">
        <v>429</v>
      </c>
      <c r="C61" s="19">
        <v>80</v>
      </c>
      <c r="D61" s="121">
        <f t="shared" si="2"/>
        <v>109.76</v>
      </c>
      <c r="E61" s="8">
        <f t="shared" si="3"/>
        <v>5488</v>
      </c>
      <c r="F61" s="227" t="s">
        <v>430</v>
      </c>
      <c r="G61" s="69"/>
      <c r="H61" s="17"/>
      <c r="I61" s="5"/>
    </row>
    <row r="62" ht="18" customHeight="1" spans="1:9">
      <c r="A62" s="16">
        <v>59</v>
      </c>
      <c r="B62" s="19" t="s">
        <v>431</v>
      </c>
      <c r="C62" s="19">
        <v>130</v>
      </c>
      <c r="D62" s="121">
        <f t="shared" si="2"/>
        <v>178.36</v>
      </c>
      <c r="E62" s="8">
        <f t="shared" si="3"/>
        <v>8918</v>
      </c>
      <c r="F62" s="227" t="s">
        <v>432</v>
      </c>
      <c r="G62" s="69"/>
      <c r="H62" s="17"/>
      <c r="I62" s="5"/>
    </row>
    <row r="63" ht="18" customHeight="1" spans="1:9">
      <c r="A63" s="80">
        <v>60</v>
      </c>
      <c r="B63" s="19" t="s">
        <v>433</v>
      </c>
      <c r="C63" s="19">
        <v>20</v>
      </c>
      <c r="D63" s="121">
        <f t="shared" si="2"/>
        <v>27.44</v>
      </c>
      <c r="E63" s="8">
        <f t="shared" si="3"/>
        <v>1372</v>
      </c>
      <c r="F63" s="227" t="s">
        <v>434</v>
      </c>
      <c r="G63" s="69"/>
      <c r="H63" s="17"/>
      <c r="I63" s="5"/>
    </row>
    <row r="64" ht="18" customHeight="1" spans="1:9">
      <c r="A64" s="16">
        <v>61</v>
      </c>
      <c r="B64" s="19" t="s">
        <v>435</v>
      </c>
      <c r="C64" s="19">
        <v>35</v>
      </c>
      <c r="D64" s="121">
        <f t="shared" si="2"/>
        <v>48.02</v>
      </c>
      <c r="E64" s="8">
        <f t="shared" si="3"/>
        <v>2401</v>
      </c>
      <c r="F64" s="227" t="s">
        <v>436</v>
      </c>
      <c r="G64" s="69"/>
      <c r="H64" s="17"/>
      <c r="I64" s="5"/>
    </row>
    <row r="65" ht="18" customHeight="1" spans="1:9">
      <c r="A65" s="80">
        <v>62</v>
      </c>
      <c r="B65" s="19" t="s">
        <v>437</v>
      </c>
      <c r="C65" s="19">
        <v>50</v>
      </c>
      <c r="D65" s="121">
        <f t="shared" si="2"/>
        <v>68.6</v>
      </c>
      <c r="E65" s="8">
        <f t="shared" si="3"/>
        <v>3430</v>
      </c>
      <c r="F65" s="227" t="s">
        <v>438</v>
      </c>
      <c r="G65" s="69"/>
      <c r="H65" s="17"/>
      <c r="I65" s="5"/>
    </row>
    <row r="66" ht="18" customHeight="1" spans="1:9">
      <c r="A66" s="16">
        <v>63</v>
      </c>
      <c r="B66" s="19" t="s">
        <v>439</v>
      </c>
      <c r="C66" s="19">
        <v>100</v>
      </c>
      <c r="D66" s="121">
        <f t="shared" si="2"/>
        <v>137.2</v>
      </c>
      <c r="E66" s="8">
        <f t="shared" si="3"/>
        <v>6860</v>
      </c>
      <c r="F66" s="227" t="s">
        <v>440</v>
      </c>
      <c r="G66" s="69"/>
      <c r="H66" s="17"/>
      <c r="I66" s="5"/>
    </row>
    <row r="67" ht="18" customHeight="1" spans="1:9">
      <c r="A67" s="80">
        <v>64</v>
      </c>
      <c r="B67" s="19" t="s">
        <v>441</v>
      </c>
      <c r="C67" s="19">
        <v>10</v>
      </c>
      <c r="D67" s="121">
        <f t="shared" si="2"/>
        <v>13.72</v>
      </c>
      <c r="E67" s="8">
        <f t="shared" si="3"/>
        <v>686</v>
      </c>
      <c r="F67" s="227" t="s">
        <v>442</v>
      </c>
      <c r="G67" s="69"/>
      <c r="H67" s="17"/>
      <c r="I67" s="5"/>
    </row>
    <row r="68" ht="18" customHeight="1" spans="1:9">
      <c r="A68" s="16">
        <v>65</v>
      </c>
      <c r="B68" s="19" t="s">
        <v>443</v>
      </c>
      <c r="C68" s="19">
        <v>20</v>
      </c>
      <c r="D68" s="121">
        <f t="shared" si="2"/>
        <v>27.44</v>
      </c>
      <c r="E68" s="8">
        <f t="shared" si="3"/>
        <v>1372</v>
      </c>
      <c r="F68" s="227" t="s">
        <v>444</v>
      </c>
      <c r="G68" s="69"/>
      <c r="H68" s="17"/>
      <c r="I68" s="5"/>
    </row>
    <row r="69" ht="18" customHeight="1" spans="1:9">
      <c r="A69" s="80">
        <v>66</v>
      </c>
      <c r="B69" s="19" t="s">
        <v>445</v>
      </c>
      <c r="C69" s="19">
        <v>15</v>
      </c>
      <c r="D69" s="121">
        <f t="shared" si="2"/>
        <v>20.58</v>
      </c>
      <c r="E69" s="8">
        <f t="shared" si="3"/>
        <v>1029</v>
      </c>
      <c r="F69" s="227" t="s">
        <v>446</v>
      </c>
      <c r="G69" s="69"/>
      <c r="H69" s="17"/>
      <c r="I69" s="5"/>
    </row>
    <row r="70" ht="18" customHeight="1" spans="1:9">
      <c r="A70" s="16">
        <v>67</v>
      </c>
      <c r="B70" s="19" t="s">
        <v>447</v>
      </c>
      <c r="C70" s="19">
        <v>56</v>
      </c>
      <c r="D70" s="121">
        <f t="shared" si="2"/>
        <v>76.832</v>
      </c>
      <c r="E70" s="8">
        <f t="shared" si="3"/>
        <v>3841.6</v>
      </c>
      <c r="F70" s="227" t="s">
        <v>448</v>
      </c>
      <c r="G70" s="69"/>
      <c r="H70" s="17"/>
      <c r="I70" s="5"/>
    </row>
    <row r="71" ht="18" customHeight="1" spans="1:9">
      <c r="A71" s="80">
        <v>68</v>
      </c>
      <c r="B71" s="19" t="s">
        <v>449</v>
      </c>
      <c r="C71" s="231">
        <v>30</v>
      </c>
      <c r="D71" s="121">
        <f t="shared" si="2"/>
        <v>41.16</v>
      </c>
      <c r="E71" s="8">
        <f t="shared" si="3"/>
        <v>2058</v>
      </c>
      <c r="F71" s="227" t="s">
        <v>450</v>
      </c>
      <c r="G71" s="69"/>
      <c r="H71" s="17"/>
      <c r="I71" s="5"/>
    </row>
    <row r="72" ht="18" customHeight="1" spans="1:9">
      <c r="A72" s="16">
        <v>69</v>
      </c>
      <c r="B72" s="19" t="s">
        <v>451</v>
      </c>
      <c r="C72" s="19">
        <v>10</v>
      </c>
      <c r="D72" s="121">
        <f t="shared" ref="D72:D114" si="4">C72*1.372</f>
        <v>13.72</v>
      </c>
      <c r="E72" s="8">
        <f t="shared" ref="E72:E114" si="5">D72*50</f>
        <v>686</v>
      </c>
      <c r="F72" s="227" t="s">
        <v>452</v>
      </c>
      <c r="G72" s="69"/>
      <c r="H72" s="17"/>
      <c r="I72" s="5"/>
    </row>
    <row r="73" ht="18" customHeight="1" spans="1:9">
      <c r="A73" s="80">
        <v>70</v>
      </c>
      <c r="B73" s="19" t="s">
        <v>453</v>
      </c>
      <c r="C73" s="19">
        <v>15</v>
      </c>
      <c r="D73" s="121">
        <f t="shared" si="4"/>
        <v>20.58</v>
      </c>
      <c r="E73" s="8">
        <f t="shared" si="5"/>
        <v>1029</v>
      </c>
      <c r="F73" s="227" t="s">
        <v>454</v>
      </c>
      <c r="G73" s="69"/>
      <c r="H73" s="17"/>
      <c r="I73" s="5"/>
    </row>
    <row r="74" ht="18" customHeight="1" spans="1:9">
      <c r="A74" s="16">
        <v>71</v>
      </c>
      <c r="B74" s="19" t="s">
        <v>455</v>
      </c>
      <c r="C74" s="19">
        <v>80</v>
      </c>
      <c r="D74" s="121">
        <f t="shared" si="4"/>
        <v>109.76</v>
      </c>
      <c r="E74" s="8">
        <f t="shared" si="5"/>
        <v>5488</v>
      </c>
      <c r="F74" s="227" t="s">
        <v>456</v>
      </c>
      <c r="G74" s="69"/>
      <c r="H74" s="17"/>
      <c r="I74" s="5"/>
    </row>
    <row r="75" ht="18" customHeight="1" spans="1:9">
      <c r="A75" s="80">
        <v>72</v>
      </c>
      <c r="B75" s="19" t="s">
        <v>457</v>
      </c>
      <c r="C75" s="19">
        <v>80</v>
      </c>
      <c r="D75" s="121">
        <f t="shared" si="4"/>
        <v>109.76</v>
      </c>
      <c r="E75" s="8">
        <f t="shared" si="5"/>
        <v>5488</v>
      </c>
      <c r="F75" s="227" t="s">
        <v>458</v>
      </c>
      <c r="G75" s="69"/>
      <c r="H75" s="17"/>
      <c r="I75" s="5"/>
    </row>
    <row r="76" ht="18" customHeight="1" spans="1:9">
      <c r="A76" s="16">
        <v>73</v>
      </c>
      <c r="B76" s="19" t="s">
        <v>459</v>
      </c>
      <c r="C76" s="19">
        <v>40</v>
      </c>
      <c r="D76" s="121">
        <f t="shared" si="4"/>
        <v>54.88</v>
      </c>
      <c r="E76" s="8">
        <f t="shared" si="5"/>
        <v>2744</v>
      </c>
      <c r="F76" s="227" t="s">
        <v>460</v>
      </c>
      <c r="G76" s="69"/>
      <c r="H76" s="17"/>
      <c r="I76" s="5"/>
    </row>
    <row r="77" ht="18" customHeight="1" spans="1:9">
      <c r="A77" s="80">
        <v>74</v>
      </c>
      <c r="B77" s="19" t="s">
        <v>461</v>
      </c>
      <c r="C77" s="19">
        <v>20</v>
      </c>
      <c r="D77" s="121">
        <f t="shared" si="4"/>
        <v>27.44</v>
      </c>
      <c r="E77" s="8">
        <f t="shared" si="5"/>
        <v>1372</v>
      </c>
      <c r="F77" s="227" t="s">
        <v>462</v>
      </c>
      <c r="G77" s="69"/>
      <c r="H77" s="17"/>
      <c r="I77" s="5"/>
    </row>
    <row r="78" ht="18" customHeight="1" spans="1:9">
      <c r="A78" s="16">
        <v>75</v>
      </c>
      <c r="B78" s="19" t="s">
        <v>463</v>
      </c>
      <c r="C78" s="19">
        <v>20</v>
      </c>
      <c r="D78" s="121">
        <f t="shared" si="4"/>
        <v>27.44</v>
      </c>
      <c r="E78" s="8">
        <f t="shared" si="5"/>
        <v>1372</v>
      </c>
      <c r="F78" s="227" t="s">
        <v>464</v>
      </c>
      <c r="G78" s="69"/>
      <c r="H78" s="17"/>
      <c r="I78" s="5"/>
    </row>
    <row r="79" ht="18" customHeight="1" spans="1:9">
      <c r="A79" s="80">
        <v>76</v>
      </c>
      <c r="B79" s="19" t="s">
        <v>465</v>
      </c>
      <c r="C79" s="19">
        <v>25</v>
      </c>
      <c r="D79" s="121">
        <f t="shared" si="4"/>
        <v>34.3</v>
      </c>
      <c r="E79" s="8">
        <f t="shared" si="5"/>
        <v>1715</v>
      </c>
      <c r="F79" s="227" t="s">
        <v>466</v>
      </c>
      <c r="G79" s="69"/>
      <c r="H79" s="17"/>
      <c r="I79" s="5"/>
    </row>
    <row r="80" ht="18" customHeight="1" spans="1:9">
      <c r="A80" s="16">
        <v>77</v>
      </c>
      <c r="B80" s="19" t="s">
        <v>467</v>
      </c>
      <c r="C80" s="19">
        <v>20</v>
      </c>
      <c r="D80" s="121">
        <f t="shared" si="4"/>
        <v>27.44</v>
      </c>
      <c r="E80" s="8">
        <f t="shared" si="5"/>
        <v>1372</v>
      </c>
      <c r="F80" s="227" t="s">
        <v>468</v>
      </c>
      <c r="G80" s="69"/>
      <c r="H80" s="17"/>
      <c r="I80" s="5"/>
    </row>
    <row r="81" ht="18" customHeight="1" spans="1:9">
      <c r="A81" s="80">
        <v>78</v>
      </c>
      <c r="B81" s="19" t="s">
        <v>469</v>
      </c>
      <c r="C81" s="19">
        <v>30</v>
      </c>
      <c r="D81" s="121">
        <f t="shared" si="4"/>
        <v>41.16</v>
      </c>
      <c r="E81" s="8">
        <f t="shared" si="5"/>
        <v>2058</v>
      </c>
      <c r="F81" s="227" t="s">
        <v>470</v>
      </c>
      <c r="G81" s="69"/>
      <c r="H81" s="17"/>
      <c r="I81" s="5"/>
    </row>
    <row r="82" ht="18" customHeight="1" spans="1:9">
      <c r="A82" s="16">
        <v>79</v>
      </c>
      <c r="B82" s="19" t="s">
        <v>471</v>
      </c>
      <c r="C82" s="19">
        <v>15</v>
      </c>
      <c r="D82" s="121">
        <f t="shared" si="4"/>
        <v>20.58</v>
      </c>
      <c r="E82" s="8">
        <f t="shared" si="5"/>
        <v>1029</v>
      </c>
      <c r="F82" s="227" t="s">
        <v>472</v>
      </c>
      <c r="G82" s="69"/>
      <c r="H82" s="17"/>
      <c r="I82" s="5"/>
    </row>
    <row r="83" ht="18" customHeight="1" spans="1:9">
      <c r="A83" s="80">
        <v>80</v>
      </c>
      <c r="B83" s="19" t="s">
        <v>473</v>
      </c>
      <c r="C83" s="19">
        <v>50</v>
      </c>
      <c r="D83" s="121">
        <f t="shared" si="4"/>
        <v>68.6</v>
      </c>
      <c r="E83" s="8">
        <f t="shared" si="5"/>
        <v>3430</v>
      </c>
      <c r="F83" s="227" t="s">
        <v>474</v>
      </c>
      <c r="G83" s="69"/>
      <c r="H83" s="17"/>
      <c r="I83" s="5"/>
    </row>
    <row r="84" ht="18" customHeight="1" spans="1:9">
      <c r="A84" s="16">
        <v>81</v>
      </c>
      <c r="B84" s="19" t="s">
        <v>475</v>
      </c>
      <c r="C84" s="19">
        <v>20</v>
      </c>
      <c r="D84" s="121">
        <f t="shared" si="4"/>
        <v>27.44</v>
      </c>
      <c r="E84" s="8">
        <f t="shared" si="5"/>
        <v>1372</v>
      </c>
      <c r="F84" s="227" t="s">
        <v>476</v>
      </c>
      <c r="G84" s="69"/>
      <c r="H84" s="17"/>
      <c r="I84" s="5"/>
    </row>
    <row r="85" ht="18" customHeight="1" spans="1:9">
      <c r="A85" s="80">
        <v>82</v>
      </c>
      <c r="B85" s="19" t="s">
        <v>477</v>
      </c>
      <c r="C85" s="19">
        <v>20</v>
      </c>
      <c r="D85" s="121">
        <f t="shared" si="4"/>
        <v>27.44</v>
      </c>
      <c r="E85" s="8">
        <f t="shared" si="5"/>
        <v>1372</v>
      </c>
      <c r="F85" s="227" t="s">
        <v>478</v>
      </c>
      <c r="G85" s="69"/>
      <c r="H85" s="17"/>
      <c r="I85" s="5"/>
    </row>
    <row r="86" ht="18" customHeight="1" spans="1:9">
      <c r="A86" s="16">
        <v>83</v>
      </c>
      <c r="B86" s="19" t="s">
        <v>479</v>
      </c>
      <c r="C86" s="19">
        <v>100</v>
      </c>
      <c r="D86" s="121">
        <f t="shared" si="4"/>
        <v>137.2</v>
      </c>
      <c r="E86" s="8">
        <f t="shared" si="5"/>
        <v>6860</v>
      </c>
      <c r="F86" s="227" t="s">
        <v>480</v>
      </c>
      <c r="G86" s="69"/>
      <c r="H86" s="17"/>
      <c r="I86" s="5"/>
    </row>
    <row r="87" ht="18" customHeight="1" spans="1:9">
      <c r="A87" s="80">
        <v>84</v>
      </c>
      <c r="B87" s="229" t="s">
        <v>481</v>
      </c>
      <c r="C87" s="19">
        <v>23</v>
      </c>
      <c r="D87" s="121">
        <f t="shared" si="4"/>
        <v>31.556</v>
      </c>
      <c r="E87" s="8">
        <f t="shared" si="5"/>
        <v>1577.8</v>
      </c>
      <c r="F87" s="227" t="s">
        <v>482</v>
      </c>
      <c r="G87" s="69"/>
      <c r="H87" s="17"/>
      <c r="I87" s="5"/>
    </row>
    <row r="88" ht="18" customHeight="1" spans="1:9">
      <c r="A88" s="16">
        <v>85</v>
      </c>
      <c r="B88" s="19" t="s">
        <v>483</v>
      </c>
      <c r="C88" s="19">
        <v>30</v>
      </c>
      <c r="D88" s="121">
        <f t="shared" si="4"/>
        <v>41.16</v>
      </c>
      <c r="E88" s="8">
        <f t="shared" si="5"/>
        <v>2058</v>
      </c>
      <c r="F88" s="227" t="s">
        <v>484</v>
      </c>
      <c r="G88" s="69"/>
      <c r="H88" s="17"/>
      <c r="I88" s="5"/>
    </row>
    <row r="89" ht="18" customHeight="1" spans="1:9">
      <c r="A89" s="80">
        <v>86</v>
      </c>
      <c r="B89" s="19" t="s">
        <v>485</v>
      </c>
      <c r="C89" s="19">
        <v>10</v>
      </c>
      <c r="D89" s="121">
        <f t="shared" si="4"/>
        <v>13.72</v>
      </c>
      <c r="E89" s="8">
        <f t="shared" si="5"/>
        <v>686</v>
      </c>
      <c r="F89" s="227" t="s">
        <v>486</v>
      </c>
      <c r="G89" s="69"/>
      <c r="H89" s="17"/>
      <c r="I89" s="5"/>
    </row>
    <row r="90" ht="18" customHeight="1" spans="1:9">
      <c r="A90" s="16">
        <v>87</v>
      </c>
      <c r="B90" s="19" t="s">
        <v>487</v>
      </c>
      <c r="C90" s="19">
        <v>20</v>
      </c>
      <c r="D90" s="121">
        <f t="shared" si="4"/>
        <v>27.44</v>
      </c>
      <c r="E90" s="8">
        <f t="shared" si="5"/>
        <v>1372</v>
      </c>
      <c r="F90" s="227" t="s">
        <v>488</v>
      </c>
      <c r="G90" s="69"/>
      <c r="H90" s="17"/>
      <c r="I90" s="5"/>
    </row>
    <row r="91" ht="18" customHeight="1" spans="1:9">
      <c r="A91" s="80">
        <v>88</v>
      </c>
      <c r="B91" s="19" t="s">
        <v>298</v>
      </c>
      <c r="C91" s="19">
        <v>80</v>
      </c>
      <c r="D91" s="121">
        <f t="shared" si="4"/>
        <v>109.76</v>
      </c>
      <c r="E91" s="8">
        <f t="shared" si="5"/>
        <v>5488</v>
      </c>
      <c r="F91" s="232" t="s">
        <v>489</v>
      </c>
      <c r="G91" s="69"/>
      <c r="H91" s="17"/>
      <c r="I91" s="5"/>
    </row>
    <row r="92" ht="18" customHeight="1" spans="1:9">
      <c r="A92" s="16">
        <v>89</v>
      </c>
      <c r="B92" s="19" t="s">
        <v>490</v>
      </c>
      <c r="C92" s="19">
        <v>40</v>
      </c>
      <c r="D92" s="121">
        <f t="shared" si="4"/>
        <v>54.88</v>
      </c>
      <c r="E92" s="8">
        <f t="shared" si="5"/>
        <v>2744</v>
      </c>
      <c r="F92" s="232" t="s">
        <v>491</v>
      </c>
      <c r="G92" s="69"/>
      <c r="H92" s="17"/>
      <c r="I92" s="5"/>
    </row>
    <row r="93" ht="18" customHeight="1" spans="1:9">
      <c r="A93" s="80">
        <v>90</v>
      </c>
      <c r="B93" s="19" t="s">
        <v>492</v>
      </c>
      <c r="C93" s="19">
        <v>50</v>
      </c>
      <c r="D93" s="121">
        <f t="shared" si="4"/>
        <v>68.6</v>
      </c>
      <c r="E93" s="8">
        <f t="shared" si="5"/>
        <v>3430</v>
      </c>
      <c r="F93" s="232" t="s">
        <v>493</v>
      </c>
      <c r="G93" s="69"/>
      <c r="H93" s="17"/>
      <c r="I93" s="5"/>
    </row>
    <row r="94" ht="18" customHeight="1" spans="1:9">
      <c r="A94" s="16">
        <v>91</v>
      </c>
      <c r="B94" s="19" t="s">
        <v>494</v>
      </c>
      <c r="C94" s="19">
        <v>50</v>
      </c>
      <c r="D94" s="121">
        <f t="shared" si="4"/>
        <v>68.6</v>
      </c>
      <c r="E94" s="8">
        <f t="shared" si="5"/>
        <v>3430</v>
      </c>
      <c r="F94" s="232" t="s">
        <v>495</v>
      </c>
      <c r="G94" s="69"/>
      <c r="H94" s="17"/>
      <c r="I94" s="5"/>
    </row>
    <row r="95" ht="18" customHeight="1" spans="1:9">
      <c r="A95" s="80">
        <v>92</v>
      </c>
      <c r="B95" s="19" t="s">
        <v>496</v>
      </c>
      <c r="C95" s="19">
        <v>45</v>
      </c>
      <c r="D95" s="121">
        <f t="shared" si="4"/>
        <v>61.74</v>
      </c>
      <c r="E95" s="8">
        <f t="shared" si="5"/>
        <v>3087</v>
      </c>
      <c r="F95" s="232" t="s">
        <v>497</v>
      </c>
      <c r="G95" s="69"/>
      <c r="H95" s="17"/>
      <c r="I95" s="5"/>
    </row>
    <row r="96" ht="18" customHeight="1" spans="1:9">
      <c r="A96" s="16">
        <v>93</v>
      </c>
      <c r="B96" s="19" t="s">
        <v>498</v>
      </c>
      <c r="C96" s="19">
        <v>20</v>
      </c>
      <c r="D96" s="121">
        <f t="shared" si="4"/>
        <v>27.44</v>
      </c>
      <c r="E96" s="8">
        <f t="shared" si="5"/>
        <v>1372</v>
      </c>
      <c r="F96" s="232" t="s">
        <v>499</v>
      </c>
      <c r="G96" s="69"/>
      <c r="H96" s="17"/>
      <c r="I96" s="5"/>
    </row>
    <row r="97" ht="18" customHeight="1" spans="1:9">
      <c r="A97" s="80">
        <v>94</v>
      </c>
      <c r="B97" s="19" t="s">
        <v>500</v>
      </c>
      <c r="C97" s="19">
        <v>11</v>
      </c>
      <c r="D97" s="121">
        <f t="shared" si="4"/>
        <v>15.092</v>
      </c>
      <c r="E97" s="8">
        <f t="shared" si="5"/>
        <v>754.6</v>
      </c>
      <c r="F97" s="232" t="s">
        <v>501</v>
      </c>
      <c r="G97" s="69"/>
      <c r="H97" s="17"/>
      <c r="I97" s="5"/>
    </row>
    <row r="98" ht="18" customHeight="1" spans="1:9">
      <c r="A98" s="16">
        <v>95</v>
      </c>
      <c r="B98" s="19" t="s">
        <v>502</v>
      </c>
      <c r="C98" s="19">
        <v>30</v>
      </c>
      <c r="D98" s="121">
        <f t="shared" si="4"/>
        <v>41.16</v>
      </c>
      <c r="E98" s="8">
        <f t="shared" si="5"/>
        <v>2058</v>
      </c>
      <c r="F98" s="232" t="s">
        <v>503</v>
      </c>
      <c r="G98" s="69"/>
      <c r="H98" s="17"/>
      <c r="I98" s="5"/>
    </row>
    <row r="99" ht="18" customHeight="1" spans="1:9">
      <c r="A99" s="80">
        <v>96</v>
      </c>
      <c r="B99" s="19" t="s">
        <v>504</v>
      </c>
      <c r="C99" s="19">
        <v>30</v>
      </c>
      <c r="D99" s="121">
        <f t="shared" si="4"/>
        <v>41.16</v>
      </c>
      <c r="E99" s="8">
        <f t="shared" si="5"/>
        <v>2058</v>
      </c>
      <c r="F99" s="233" t="s">
        <v>505</v>
      </c>
      <c r="G99" s="69"/>
      <c r="H99" s="17"/>
      <c r="I99" s="5"/>
    </row>
    <row r="100" ht="18" customHeight="1" spans="1:9">
      <c r="A100" s="16">
        <v>97</v>
      </c>
      <c r="B100" s="19" t="s">
        <v>506</v>
      </c>
      <c r="C100" s="19">
        <v>3</v>
      </c>
      <c r="D100" s="121">
        <f t="shared" si="4"/>
        <v>4.116</v>
      </c>
      <c r="E100" s="8">
        <f t="shared" si="5"/>
        <v>205.8</v>
      </c>
      <c r="F100" s="234" t="s">
        <v>507</v>
      </c>
      <c r="G100" s="69"/>
      <c r="H100" s="17"/>
      <c r="I100" s="5"/>
    </row>
    <row r="101" ht="18" customHeight="1" spans="1:9">
      <c r="A101" s="80">
        <v>98</v>
      </c>
      <c r="B101" s="19" t="s">
        <v>508</v>
      </c>
      <c r="C101" s="19">
        <v>10</v>
      </c>
      <c r="D101" s="121">
        <f t="shared" si="4"/>
        <v>13.72</v>
      </c>
      <c r="E101" s="8">
        <f t="shared" si="5"/>
        <v>686</v>
      </c>
      <c r="F101" s="232" t="s">
        <v>509</v>
      </c>
      <c r="G101" s="69"/>
      <c r="H101" s="17"/>
      <c r="I101" s="5"/>
    </row>
    <row r="102" ht="18" customHeight="1" spans="1:9">
      <c r="A102" s="16">
        <v>99</v>
      </c>
      <c r="B102" s="19" t="s">
        <v>510</v>
      </c>
      <c r="C102" s="19">
        <v>40</v>
      </c>
      <c r="D102" s="121">
        <f t="shared" si="4"/>
        <v>54.88</v>
      </c>
      <c r="E102" s="8">
        <f t="shared" si="5"/>
        <v>2744</v>
      </c>
      <c r="F102" s="234" t="s">
        <v>511</v>
      </c>
      <c r="G102" s="69"/>
      <c r="H102" s="17"/>
      <c r="I102" s="5"/>
    </row>
    <row r="103" ht="18" customHeight="1" spans="1:9">
      <c r="A103" s="80">
        <v>100</v>
      </c>
      <c r="B103" s="19" t="s">
        <v>512</v>
      </c>
      <c r="C103" s="19">
        <v>41</v>
      </c>
      <c r="D103" s="121">
        <f t="shared" si="4"/>
        <v>56.252</v>
      </c>
      <c r="E103" s="8">
        <f t="shared" si="5"/>
        <v>2812.6</v>
      </c>
      <c r="F103" s="234" t="s">
        <v>513</v>
      </c>
      <c r="G103" s="69"/>
      <c r="H103" s="17"/>
      <c r="I103" s="5"/>
    </row>
    <row r="104" ht="18" customHeight="1" spans="1:9">
      <c r="A104" s="16">
        <v>101</v>
      </c>
      <c r="B104" s="19" t="s">
        <v>514</v>
      </c>
      <c r="C104" s="19">
        <v>20</v>
      </c>
      <c r="D104" s="121">
        <f t="shared" si="4"/>
        <v>27.44</v>
      </c>
      <c r="E104" s="8">
        <f t="shared" si="5"/>
        <v>1372</v>
      </c>
      <c r="F104" s="234" t="s">
        <v>515</v>
      </c>
      <c r="G104" s="69"/>
      <c r="H104" s="17"/>
      <c r="I104" s="5"/>
    </row>
    <row r="105" ht="18" customHeight="1" spans="1:9">
      <c r="A105" s="80">
        <v>102</v>
      </c>
      <c r="B105" s="19" t="s">
        <v>516</v>
      </c>
      <c r="C105" s="19">
        <v>30</v>
      </c>
      <c r="D105" s="121">
        <f t="shared" si="4"/>
        <v>41.16</v>
      </c>
      <c r="E105" s="8">
        <f t="shared" si="5"/>
        <v>2058</v>
      </c>
      <c r="F105" s="232" t="s">
        <v>517</v>
      </c>
      <c r="G105" s="69"/>
      <c r="H105" s="17"/>
      <c r="I105" s="5"/>
    </row>
    <row r="106" ht="18" customHeight="1" spans="1:9">
      <c r="A106" s="16">
        <v>103</v>
      </c>
      <c r="B106" s="19" t="s">
        <v>518</v>
      </c>
      <c r="C106" s="19">
        <v>40</v>
      </c>
      <c r="D106" s="121">
        <f t="shared" si="4"/>
        <v>54.88</v>
      </c>
      <c r="E106" s="8">
        <f t="shared" si="5"/>
        <v>2744</v>
      </c>
      <c r="F106" s="234" t="s">
        <v>519</v>
      </c>
      <c r="G106" s="69"/>
      <c r="H106" s="17"/>
      <c r="I106" s="5"/>
    </row>
    <row r="107" ht="18" customHeight="1" spans="1:9">
      <c r="A107" s="80">
        <v>104</v>
      </c>
      <c r="B107" s="19" t="s">
        <v>520</v>
      </c>
      <c r="C107" s="19">
        <v>50</v>
      </c>
      <c r="D107" s="121">
        <f t="shared" si="4"/>
        <v>68.6</v>
      </c>
      <c r="E107" s="8">
        <f t="shared" si="5"/>
        <v>3430</v>
      </c>
      <c r="F107" s="227" t="s">
        <v>521</v>
      </c>
      <c r="G107" s="69"/>
      <c r="H107" s="17"/>
      <c r="I107" s="5"/>
    </row>
    <row r="108" ht="18" customHeight="1" spans="1:9">
      <c r="A108" s="16">
        <v>105</v>
      </c>
      <c r="B108" s="19" t="s">
        <v>522</v>
      </c>
      <c r="C108" s="19">
        <v>30</v>
      </c>
      <c r="D108" s="121">
        <f t="shared" si="4"/>
        <v>41.16</v>
      </c>
      <c r="E108" s="8">
        <f t="shared" si="5"/>
        <v>2058</v>
      </c>
      <c r="F108" s="227" t="s">
        <v>523</v>
      </c>
      <c r="G108" s="69"/>
      <c r="H108" s="17"/>
      <c r="I108" s="5"/>
    </row>
    <row r="109" ht="18" customHeight="1" spans="1:9">
      <c r="A109" s="80">
        <v>106</v>
      </c>
      <c r="B109" s="19" t="s">
        <v>524</v>
      </c>
      <c r="C109" s="19">
        <v>16</v>
      </c>
      <c r="D109" s="121">
        <f t="shared" si="4"/>
        <v>21.952</v>
      </c>
      <c r="E109" s="8">
        <f t="shared" si="5"/>
        <v>1097.6</v>
      </c>
      <c r="F109" s="227" t="s">
        <v>525</v>
      </c>
      <c r="G109" s="69"/>
      <c r="H109" s="17"/>
      <c r="I109" s="5"/>
    </row>
    <row r="110" ht="18" customHeight="1" spans="1:9">
      <c r="A110" s="16">
        <v>107</v>
      </c>
      <c r="B110" s="19" t="s">
        <v>526</v>
      </c>
      <c r="C110" s="19">
        <v>140</v>
      </c>
      <c r="D110" s="121">
        <f t="shared" si="4"/>
        <v>192.08</v>
      </c>
      <c r="E110" s="8">
        <f t="shared" si="5"/>
        <v>9604</v>
      </c>
      <c r="F110" s="227" t="s">
        <v>527</v>
      </c>
      <c r="G110" s="69"/>
      <c r="H110" s="17"/>
      <c r="I110" s="5"/>
    </row>
    <row r="111" ht="18" customHeight="1" spans="1:9">
      <c r="A111" s="80">
        <v>108</v>
      </c>
      <c r="B111" s="19" t="s">
        <v>528</v>
      </c>
      <c r="C111" s="19">
        <v>5</v>
      </c>
      <c r="D111" s="121">
        <f t="shared" si="4"/>
        <v>6.86</v>
      </c>
      <c r="E111" s="8">
        <f t="shared" si="5"/>
        <v>343</v>
      </c>
      <c r="F111" s="232" t="s">
        <v>529</v>
      </c>
      <c r="G111" s="69"/>
      <c r="H111" s="17"/>
      <c r="I111" s="5"/>
    </row>
    <row r="112" ht="18" customHeight="1" spans="1:9">
      <c r="A112" s="16">
        <v>109</v>
      </c>
      <c r="B112" s="19" t="s">
        <v>530</v>
      </c>
      <c r="C112" s="19">
        <v>18</v>
      </c>
      <c r="D112" s="121">
        <f t="shared" si="4"/>
        <v>24.696</v>
      </c>
      <c r="E112" s="8">
        <f t="shared" si="5"/>
        <v>1234.8</v>
      </c>
      <c r="F112" s="227" t="s">
        <v>531</v>
      </c>
      <c r="G112" s="69"/>
      <c r="H112" s="17"/>
      <c r="I112" s="5"/>
    </row>
    <row r="113" ht="18" customHeight="1" spans="1:9">
      <c r="A113" s="183">
        <v>110</v>
      </c>
      <c r="B113" s="184" t="s">
        <v>532</v>
      </c>
      <c r="C113" s="184">
        <v>20</v>
      </c>
      <c r="D113" s="216">
        <f t="shared" si="4"/>
        <v>27.44</v>
      </c>
      <c r="E113" s="185">
        <f t="shared" si="5"/>
        <v>1372</v>
      </c>
      <c r="F113" s="235" t="s">
        <v>533</v>
      </c>
      <c r="G113" s="213"/>
      <c r="H113" s="91"/>
      <c r="I113" s="190"/>
    </row>
    <row r="114" ht="18" customHeight="1" spans="1:9">
      <c r="A114" s="80" t="s">
        <v>31</v>
      </c>
      <c r="B114" s="19"/>
      <c r="C114" s="19">
        <f>SUM(C4:C113)</f>
        <v>3484.5</v>
      </c>
      <c r="D114" s="121">
        <f t="shared" si="4"/>
        <v>4780.734</v>
      </c>
      <c r="E114" s="8">
        <f t="shared" si="5"/>
        <v>239036.7</v>
      </c>
      <c r="F114" s="236"/>
      <c r="G114" s="69"/>
      <c r="H114" s="17"/>
      <c r="I114" s="5"/>
    </row>
    <row r="115" ht="18" customHeight="1" spans="1:9">
      <c r="A115" s="21" t="s">
        <v>41</v>
      </c>
      <c r="B115" s="21"/>
      <c r="C115" s="21"/>
      <c r="D115" s="22"/>
      <c r="E115" s="22"/>
      <c r="F115" s="22"/>
      <c r="G115" s="22"/>
      <c r="H115" s="237"/>
      <c r="I115" s="222"/>
    </row>
    <row r="116" ht="18" customHeight="1" spans="1:9">
      <c r="A116" s="23" t="s">
        <v>42</v>
      </c>
      <c r="B116" s="23"/>
      <c r="C116" s="23"/>
      <c r="D116" s="23"/>
      <c r="E116" s="23"/>
      <c r="F116" s="23"/>
      <c r="G116" s="23"/>
      <c r="H116" s="237"/>
      <c r="I116" s="222"/>
    </row>
    <row r="117" ht="18" customHeight="1" spans="1:9">
      <c r="A117" s="24" t="s">
        <v>43</v>
      </c>
      <c r="B117" s="24"/>
      <c r="C117" s="24"/>
      <c r="D117" s="24"/>
      <c r="E117" s="24"/>
      <c r="F117" s="24"/>
      <c r="G117" s="24"/>
      <c r="H117" s="237"/>
      <c r="I117" s="222"/>
    </row>
    <row r="118" ht="18" customHeight="1" spans="1:9">
      <c r="A118" s="222"/>
      <c r="B118" s="238"/>
      <c r="C118" s="239"/>
      <c r="D118" s="240"/>
      <c r="E118" s="241"/>
      <c r="F118" s="242"/>
      <c r="G118" s="243"/>
      <c r="H118" s="237"/>
      <c r="I118" s="222"/>
    </row>
    <row r="119" ht="18" customHeight="1" spans="1:9">
      <c r="A119" s="222"/>
      <c r="B119" s="238"/>
      <c r="C119" s="239"/>
      <c r="D119" s="240"/>
      <c r="E119" s="241"/>
      <c r="F119" s="242"/>
      <c r="G119" s="243"/>
      <c r="H119" s="237"/>
      <c r="I119" s="222"/>
    </row>
    <row r="120" ht="18" customHeight="1" spans="1:9">
      <c r="A120" s="222"/>
      <c r="B120" s="238"/>
      <c r="C120" s="239"/>
      <c r="D120" s="240"/>
      <c r="E120" s="241"/>
      <c r="F120" s="242"/>
      <c r="G120" s="243"/>
      <c r="H120" s="237"/>
      <c r="I120" s="222"/>
    </row>
  </sheetData>
  <mergeCells count="5">
    <mergeCell ref="A1:I1"/>
    <mergeCell ref="A2:I2"/>
    <mergeCell ref="A115:C115"/>
    <mergeCell ref="A116:G116"/>
    <mergeCell ref="A117:G117"/>
  </mergeCells>
  <pageMargins left="0.751388888888889" right="0.751388888888889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workbookViewId="0">
      <selection activeCell="M9" sqref="M9"/>
    </sheetView>
  </sheetViews>
  <sheetFormatPr defaultColWidth="9" defaultRowHeight="13.5"/>
  <cols>
    <col min="1" max="1" width="7.38333333333333" customWidth="1"/>
    <col min="2" max="2" width="13.4416666666667" customWidth="1"/>
    <col min="3" max="3" width="17.25" style="196" customWidth="1"/>
    <col min="4" max="4" width="12.8833333333333" customWidth="1"/>
    <col min="5" max="5" width="16.1083333333333" style="196" customWidth="1"/>
    <col min="6" max="6" width="21.5583333333333" style="196" customWidth="1"/>
    <col min="7" max="7" width="21" customWidth="1"/>
    <col min="8" max="8" width="15.225" customWidth="1"/>
    <col min="9" max="9" width="11.5583333333333" customWidth="1"/>
  </cols>
  <sheetData>
    <row r="1" ht="27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534</v>
      </c>
      <c r="B2" s="3"/>
      <c r="C2" s="3"/>
      <c r="D2" s="3"/>
      <c r="E2" s="3"/>
      <c r="F2" s="3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204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4.25" spans="1:9">
      <c r="A4" s="16">
        <v>1</v>
      </c>
      <c r="B4" s="134" t="s">
        <v>535</v>
      </c>
      <c r="C4" s="134">
        <v>13</v>
      </c>
      <c r="D4" s="121">
        <f>C4*1.372</f>
        <v>17.836</v>
      </c>
      <c r="E4" s="8">
        <f>D4*50</f>
        <v>891.8</v>
      </c>
      <c r="F4" s="273" t="s">
        <v>536</v>
      </c>
      <c r="G4" s="71"/>
      <c r="H4" s="218"/>
      <c r="I4" s="5"/>
    </row>
    <row r="5" ht="14.25" spans="1:9">
      <c r="A5" s="80">
        <v>2</v>
      </c>
      <c r="B5" s="134" t="s">
        <v>537</v>
      </c>
      <c r="C5" s="134">
        <v>20</v>
      </c>
      <c r="D5" s="121">
        <f>C5*1.372</f>
        <v>27.44</v>
      </c>
      <c r="E5" s="8">
        <f>D5*50</f>
        <v>1372</v>
      </c>
      <c r="F5" s="219" t="s">
        <v>538</v>
      </c>
      <c r="G5" s="219"/>
      <c r="H5" s="218"/>
      <c r="I5" s="5"/>
    </row>
    <row r="6" ht="14.25" spans="1:9">
      <c r="A6" s="16">
        <v>3</v>
      </c>
      <c r="B6" s="220" t="s">
        <v>539</v>
      </c>
      <c r="C6" s="134">
        <v>40</v>
      </c>
      <c r="D6" s="121">
        <f t="shared" ref="D6:D37" si="0">C6*1.372</f>
        <v>54.88</v>
      </c>
      <c r="E6" s="8">
        <f t="shared" ref="E6:E37" si="1">D6*50</f>
        <v>2744</v>
      </c>
      <c r="F6" s="219" t="s">
        <v>540</v>
      </c>
      <c r="G6" s="219"/>
      <c r="H6" s="218"/>
      <c r="I6" s="5"/>
    </row>
    <row r="7" ht="14.25" spans="1:9">
      <c r="A7" s="80">
        <v>4</v>
      </c>
      <c r="B7" s="134" t="s">
        <v>541</v>
      </c>
      <c r="C7" s="134">
        <v>60</v>
      </c>
      <c r="D7" s="121">
        <f t="shared" si="0"/>
        <v>82.32</v>
      </c>
      <c r="E7" s="8">
        <f t="shared" si="1"/>
        <v>4116</v>
      </c>
      <c r="F7" s="219" t="s">
        <v>542</v>
      </c>
      <c r="G7" s="219"/>
      <c r="H7" s="218"/>
      <c r="I7" s="5"/>
    </row>
    <row r="8" ht="14.25" spans="1:9">
      <c r="A8" s="16">
        <v>5</v>
      </c>
      <c r="B8" s="134" t="s">
        <v>543</v>
      </c>
      <c r="C8" s="134">
        <v>12</v>
      </c>
      <c r="D8" s="121">
        <f t="shared" si="0"/>
        <v>16.464</v>
      </c>
      <c r="E8" s="8">
        <f t="shared" si="1"/>
        <v>823.2</v>
      </c>
      <c r="F8" s="219" t="s">
        <v>544</v>
      </c>
      <c r="G8" s="219"/>
      <c r="H8" s="218"/>
      <c r="I8" s="5"/>
    </row>
    <row r="9" ht="14.25" spans="1:9">
      <c r="A9" s="80">
        <v>6</v>
      </c>
      <c r="B9" s="134" t="s">
        <v>545</v>
      </c>
      <c r="C9" s="134">
        <v>20</v>
      </c>
      <c r="D9" s="121">
        <f t="shared" si="0"/>
        <v>27.44</v>
      </c>
      <c r="E9" s="8">
        <f t="shared" si="1"/>
        <v>1372</v>
      </c>
      <c r="F9" s="219" t="s">
        <v>546</v>
      </c>
      <c r="G9" s="219"/>
      <c r="H9" s="218"/>
      <c r="I9" s="5"/>
    </row>
    <row r="10" ht="14.25" spans="1:9">
      <c r="A10" s="16">
        <v>7</v>
      </c>
      <c r="B10" s="134" t="s">
        <v>547</v>
      </c>
      <c r="C10" s="134">
        <v>12</v>
      </c>
      <c r="D10" s="121">
        <f t="shared" si="0"/>
        <v>16.464</v>
      </c>
      <c r="E10" s="8">
        <f t="shared" si="1"/>
        <v>823.2</v>
      </c>
      <c r="F10" s="219" t="s">
        <v>548</v>
      </c>
      <c r="G10" s="219"/>
      <c r="H10" s="218"/>
      <c r="I10" s="5"/>
    </row>
    <row r="11" ht="18" customHeight="1" spans="1:9">
      <c r="A11" s="80">
        <v>8</v>
      </c>
      <c r="B11" s="134" t="s">
        <v>350</v>
      </c>
      <c r="C11" s="134">
        <v>25</v>
      </c>
      <c r="D11" s="121">
        <f t="shared" si="0"/>
        <v>34.3</v>
      </c>
      <c r="E11" s="8">
        <f t="shared" si="1"/>
        <v>1715</v>
      </c>
      <c r="F11" s="219" t="s">
        <v>549</v>
      </c>
      <c r="G11" s="219"/>
      <c r="H11" s="218"/>
      <c r="I11" s="5"/>
    </row>
    <row r="12" ht="14.25" spans="1:9">
      <c r="A12" s="16">
        <v>9</v>
      </c>
      <c r="B12" s="134" t="s">
        <v>550</v>
      </c>
      <c r="C12" s="134">
        <v>75</v>
      </c>
      <c r="D12" s="121">
        <f t="shared" si="0"/>
        <v>102.9</v>
      </c>
      <c r="E12" s="8">
        <f t="shared" si="1"/>
        <v>5145</v>
      </c>
      <c r="F12" s="219" t="s">
        <v>551</v>
      </c>
      <c r="G12" s="219"/>
      <c r="H12" s="218"/>
      <c r="I12" s="5"/>
    </row>
    <row r="13" ht="19" customHeight="1" spans="1:9">
      <c r="A13" s="80">
        <v>10</v>
      </c>
      <c r="B13" s="134" t="s">
        <v>552</v>
      </c>
      <c r="C13" s="134">
        <v>10</v>
      </c>
      <c r="D13" s="121">
        <f t="shared" si="0"/>
        <v>13.72</v>
      </c>
      <c r="E13" s="8">
        <f t="shared" si="1"/>
        <v>686</v>
      </c>
      <c r="F13" s="219" t="s">
        <v>553</v>
      </c>
      <c r="G13" s="219"/>
      <c r="H13" s="218"/>
      <c r="I13" s="5"/>
    </row>
    <row r="14" ht="14.25" spans="1:9">
      <c r="A14" s="16">
        <v>11</v>
      </c>
      <c r="B14" s="134" t="s">
        <v>554</v>
      </c>
      <c r="C14" s="134">
        <v>50</v>
      </c>
      <c r="D14" s="121">
        <f t="shared" si="0"/>
        <v>68.6</v>
      </c>
      <c r="E14" s="8">
        <f t="shared" si="1"/>
        <v>3430</v>
      </c>
      <c r="F14" s="219" t="s">
        <v>555</v>
      </c>
      <c r="G14" s="219"/>
      <c r="H14" s="218"/>
      <c r="I14" s="5"/>
    </row>
    <row r="15" ht="14.25" spans="1:9">
      <c r="A15" s="80">
        <v>12</v>
      </c>
      <c r="B15" s="134" t="s">
        <v>556</v>
      </c>
      <c r="C15" s="134">
        <v>42</v>
      </c>
      <c r="D15" s="121">
        <f t="shared" si="0"/>
        <v>57.624</v>
      </c>
      <c r="E15" s="8">
        <f t="shared" si="1"/>
        <v>2881.2</v>
      </c>
      <c r="F15" s="219" t="s">
        <v>557</v>
      </c>
      <c r="G15" s="219"/>
      <c r="H15" s="218"/>
      <c r="I15" s="5"/>
    </row>
    <row r="16" ht="14.25" spans="1:9">
      <c r="A16" s="16">
        <v>13</v>
      </c>
      <c r="B16" s="220" t="s">
        <v>558</v>
      </c>
      <c r="C16" s="134">
        <v>20</v>
      </c>
      <c r="D16" s="121">
        <f t="shared" si="0"/>
        <v>27.44</v>
      </c>
      <c r="E16" s="8">
        <f t="shared" si="1"/>
        <v>1372</v>
      </c>
      <c r="F16" s="219" t="s">
        <v>559</v>
      </c>
      <c r="G16" s="219"/>
      <c r="H16" s="218"/>
      <c r="I16" s="5"/>
    </row>
    <row r="17" ht="17" customHeight="1" spans="1:9">
      <c r="A17" s="80">
        <v>14</v>
      </c>
      <c r="B17" s="134" t="s">
        <v>560</v>
      </c>
      <c r="C17" s="134">
        <v>37</v>
      </c>
      <c r="D17" s="121">
        <f t="shared" si="0"/>
        <v>50.764</v>
      </c>
      <c r="E17" s="8">
        <f t="shared" si="1"/>
        <v>2538.2</v>
      </c>
      <c r="F17" s="219" t="s">
        <v>561</v>
      </c>
      <c r="G17" s="219"/>
      <c r="H17" s="218"/>
      <c r="I17" s="5"/>
    </row>
    <row r="18" ht="14.25" spans="1:9">
      <c r="A18" s="16">
        <v>15</v>
      </c>
      <c r="B18" s="134" t="s">
        <v>562</v>
      </c>
      <c r="C18" s="134">
        <v>27</v>
      </c>
      <c r="D18" s="121">
        <f t="shared" si="0"/>
        <v>37.044</v>
      </c>
      <c r="E18" s="8">
        <f t="shared" si="1"/>
        <v>1852.2</v>
      </c>
      <c r="F18" s="219" t="s">
        <v>563</v>
      </c>
      <c r="G18" s="219"/>
      <c r="H18" s="218"/>
      <c r="I18" s="5"/>
    </row>
    <row r="19" ht="16" customHeight="1" spans="1:9">
      <c r="A19" s="80">
        <v>16</v>
      </c>
      <c r="B19" s="134" t="s">
        <v>564</v>
      </c>
      <c r="C19" s="134">
        <v>25</v>
      </c>
      <c r="D19" s="121">
        <f t="shared" si="0"/>
        <v>34.3</v>
      </c>
      <c r="E19" s="8">
        <f t="shared" si="1"/>
        <v>1715</v>
      </c>
      <c r="F19" s="219" t="s">
        <v>565</v>
      </c>
      <c r="G19" s="219"/>
      <c r="H19" s="218"/>
      <c r="I19" s="5"/>
    </row>
    <row r="20" ht="14.25" spans="1:9">
      <c r="A20" s="16">
        <v>17</v>
      </c>
      <c r="B20" s="134" t="s">
        <v>566</v>
      </c>
      <c r="C20" s="134">
        <v>65</v>
      </c>
      <c r="D20" s="121">
        <f t="shared" si="0"/>
        <v>89.18</v>
      </c>
      <c r="E20" s="8">
        <f t="shared" si="1"/>
        <v>4459</v>
      </c>
      <c r="F20" s="219" t="s">
        <v>567</v>
      </c>
      <c r="G20" s="219"/>
      <c r="H20" s="218"/>
      <c r="I20" s="5"/>
    </row>
    <row r="21" ht="14.25" spans="1:9">
      <c r="A21" s="80">
        <v>18</v>
      </c>
      <c r="B21" s="220" t="s">
        <v>568</v>
      </c>
      <c r="C21" s="134">
        <v>37</v>
      </c>
      <c r="D21" s="121">
        <f t="shared" si="0"/>
        <v>50.764</v>
      </c>
      <c r="E21" s="8">
        <f t="shared" si="1"/>
        <v>2538.2</v>
      </c>
      <c r="F21" s="219" t="s">
        <v>569</v>
      </c>
      <c r="G21" s="219"/>
      <c r="H21" s="218"/>
      <c r="I21" s="5"/>
    </row>
    <row r="22" ht="14.25" spans="1:9">
      <c r="A22" s="16">
        <v>19</v>
      </c>
      <c r="B22" s="134" t="s">
        <v>570</v>
      </c>
      <c r="C22" s="134">
        <v>50</v>
      </c>
      <c r="D22" s="121">
        <f t="shared" si="0"/>
        <v>68.6</v>
      </c>
      <c r="E22" s="8">
        <f t="shared" si="1"/>
        <v>3430</v>
      </c>
      <c r="F22" s="219" t="s">
        <v>571</v>
      </c>
      <c r="G22" s="219"/>
      <c r="H22" s="218"/>
      <c r="I22" s="5"/>
    </row>
    <row r="23" ht="14.25" spans="1:9">
      <c r="A23" s="80">
        <v>20</v>
      </c>
      <c r="B23" s="134" t="s">
        <v>572</v>
      </c>
      <c r="C23" s="134">
        <v>20</v>
      </c>
      <c r="D23" s="121">
        <f t="shared" si="0"/>
        <v>27.44</v>
      </c>
      <c r="E23" s="8">
        <f t="shared" si="1"/>
        <v>1372</v>
      </c>
      <c r="F23" s="219" t="s">
        <v>573</v>
      </c>
      <c r="G23" s="219"/>
      <c r="H23" s="218"/>
      <c r="I23" s="5"/>
    </row>
    <row r="24" ht="14.25" spans="1:9">
      <c r="A24" s="16">
        <v>21</v>
      </c>
      <c r="B24" s="134" t="s">
        <v>574</v>
      </c>
      <c r="C24" s="134">
        <v>50</v>
      </c>
      <c r="D24" s="121">
        <f t="shared" si="0"/>
        <v>68.6</v>
      </c>
      <c r="E24" s="8">
        <f t="shared" si="1"/>
        <v>3430</v>
      </c>
      <c r="F24" s="219" t="s">
        <v>575</v>
      </c>
      <c r="G24" s="219"/>
      <c r="H24" s="218"/>
      <c r="I24" s="5"/>
    </row>
    <row r="25" ht="14.25" spans="1:9">
      <c r="A25" s="80">
        <v>22</v>
      </c>
      <c r="B25" s="220" t="s">
        <v>576</v>
      </c>
      <c r="C25" s="134">
        <v>37</v>
      </c>
      <c r="D25" s="121">
        <f t="shared" si="0"/>
        <v>50.764</v>
      </c>
      <c r="E25" s="8">
        <f t="shared" si="1"/>
        <v>2538.2</v>
      </c>
      <c r="F25" s="219" t="s">
        <v>577</v>
      </c>
      <c r="G25" s="219"/>
      <c r="H25" s="218"/>
      <c r="I25" s="5"/>
    </row>
    <row r="26" ht="14.25" spans="1:9">
      <c r="A26" s="16">
        <v>23</v>
      </c>
      <c r="B26" s="134" t="s">
        <v>578</v>
      </c>
      <c r="C26" s="134">
        <v>25</v>
      </c>
      <c r="D26" s="121">
        <f t="shared" si="0"/>
        <v>34.3</v>
      </c>
      <c r="E26" s="8">
        <f t="shared" si="1"/>
        <v>1715</v>
      </c>
      <c r="F26" s="219" t="s">
        <v>579</v>
      </c>
      <c r="G26" s="219"/>
      <c r="H26" s="218"/>
      <c r="I26" s="5"/>
    </row>
    <row r="27" ht="14.25" spans="1:9">
      <c r="A27" s="80">
        <v>24</v>
      </c>
      <c r="B27" s="134" t="s">
        <v>386</v>
      </c>
      <c r="C27" s="134">
        <v>40</v>
      </c>
      <c r="D27" s="121">
        <f t="shared" si="0"/>
        <v>54.88</v>
      </c>
      <c r="E27" s="8">
        <f t="shared" si="1"/>
        <v>2744</v>
      </c>
      <c r="F27" s="219" t="s">
        <v>580</v>
      </c>
      <c r="G27" s="219"/>
      <c r="H27" s="218"/>
      <c r="I27" s="5"/>
    </row>
    <row r="28" ht="21" customHeight="1" spans="1:9">
      <c r="A28" s="16">
        <v>25</v>
      </c>
      <c r="B28" s="134" t="s">
        <v>581</v>
      </c>
      <c r="C28" s="134">
        <v>75</v>
      </c>
      <c r="D28" s="121">
        <f t="shared" si="0"/>
        <v>102.9</v>
      </c>
      <c r="E28" s="8">
        <f t="shared" si="1"/>
        <v>5145</v>
      </c>
      <c r="F28" s="219" t="s">
        <v>582</v>
      </c>
      <c r="G28" s="219"/>
      <c r="H28" s="218"/>
      <c r="I28" s="5"/>
    </row>
    <row r="29" ht="14.25" spans="1:9">
      <c r="A29" s="80">
        <v>26</v>
      </c>
      <c r="B29" s="220" t="s">
        <v>583</v>
      </c>
      <c r="C29" s="134">
        <v>37</v>
      </c>
      <c r="D29" s="121">
        <f t="shared" si="0"/>
        <v>50.764</v>
      </c>
      <c r="E29" s="8">
        <f t="shared" si="1"/>
        <v>2538.2</v>
      </c>
      <c r="F29" s="219" t="s">
        <v>584</v>
      </c>
      <c r="G29" s="219"/>
      <c r="H29" s="218"/>
      <c r="I29" s="5"/>
    </row>
    <row r="30" ht="14.25" spans="1:9">
      <c r="A30" s="16">
        <v>27</v>
      </c>
      <c r="B30" s="134" t="s">
        <v>585</v>
      </c>
      <c r="C30" s="134">
        <v>62</v>
      </c>
      <c r="D30" s="121">
        <f t="shared" si="0"/>
        <v>85.064</v>
      </c>
      <c r="E30" s="8">
        <f t="shared" si="1"/>
        <v>4253.2</v>
      </c>
      <c r="F30" s="219" t="s">
        <v>586</v>
      </c>
      <c r="G30" s="219"/>
      <c r="H30" s="218"/>
      <c r="I30" s="5"/>
    </row>
    <row r="31" ht="18" customHeight="1" spans="1:9">
      <c r="A31" s="80">
        <v>28</v>
      </c>
      <c r="B31" s="134" t="s">
        <v>587</v>
      </c>
      <c r="C31" s="134">
        <v>62</v>
      </c>
      <c r="D31" s="121">
        <f t="shared" si="0"/>
        <v>85.064</v>
      </c>
      <c r="E31" s="8">
        <f t="shared" si="1"/>
        <v>4253.2</v>
      </c>
      <c r="F31" s="219" t="s">
        <v>588</v>
      </c>
      <c r="G31" s="219"/>
      <c r="H31" s="218"/>
      <c r="I31" s="5"/>
    </row>
    <row r="32" ht="14.25" spans="1:9">
      <c r="A32" s="16">
        <v>29</v>
      </c>
      <c r="B32" s="220" t="s">
        <v>589</v>
      </c>
      <c r="C32" s="134">
        <v>27</v>
      </c>
      <c r="D32" s="121">
        <f t="shared" si="0"/>
        <v>37.044</v>
      </c>
      <c r="E32" s="8">
        <f t="shared" si="1"/>
        <v>1852.2</v>
      </c>
      <c r="F32" s="219" t="s">
        <v>590</v>
      </c>
      <c r="G32" s="219"/>
      <c r="H32" s="218"/>
      <c r="I32" s="5"/>
    </row>
    <row r="33" ht="14.25" spans="1:9">
      <c r="A33" s="80">
        <v>30</v>
      </c>
      <c r="B33" s="134" t="s">
        <v>591</v>
      </c>
      <c r="C33" s="134">
        <v>8</v>
      </c>
      <c r="D33" s="121">
        <f t="shared" si="0"/>
        <v>10.976</v>
      </c>
      <c r="E33" s="8">
        <f t="shared" si="1"/>
        <v>548.8</v>
      </c>
      <c r="F33" s="219" t="s">
        <v>592</v>
      </c>
      <c r="G33" s="219"/>
      <c r="H33" s="218"/>
      <c r="I33" s="5"/>
    </row>
    <row r="34" ht="14.25" spans="1:9">
      <c r="A34" s="16">
        <v>31</v>
      </c>
      <c r="B34" s="220" t="s">
        <v>593</v>
      </c>
      <c r="C34" s="134">
        <v>50</v>
      </c>
      <c r="D34" s="121">
        <f t="shared" si="0"/>
        <v>68.6</v>
      </c>
      <c r="E34" s="8">
        <f t="shared" si="1"/>
        <v>3430</v>
      </c>
      <c r="F34" s="219" t="s">
        <v>594</v>
      </c>
      <c r="G34" s="219"/>
      <c r="H34" s="218"/>
      <c r="I34" s="5"/>
    </row>
    <row r="35" ht="14.25" spans="1:9">
      <c r="A35" s="80">
        <v>32</v>
      </c>
      <c r="B35" s="134" t="s">
        <v>595</v>
      </c>
      <c r="C35" s="134">
        <v>20</v>
      </c>
      <c r="D35" s="121">
        <f t="shared" si="0"/>
        <v>27.44</v>
      </c>
      <c r="E35" s="8">
        <f t="shared" si="1"/>
        <v>1372</v>
      </c>
      <c r="F35" s="219" t="s">
        <v>596</v>
      </c>
      <c r="G35" s="219"/>
      <c r="H35" s="218"/>
      <c r="I35" s="5"/>
    </row>
    <row r="36" ht="14.25" spans="1:9">
      <c r="A36" s="16">
        <v>33</v>
      </c>
      <c r="B36" s="134" t="s">
        <v>597</v>
      </c>
      <c r="C36" s="134">
        <v>62</v>
      </c>
      <c r="D36" s="121">
        <f t="shared" si="0"/>
        <v>85.064</v>
      </c>
      <c r="E36" s="8">
        <f t="shared" si="1"/>
        <v>4253.2</v>
      </c>
      <c r="F36" s="219" t="s">
        <v>598</v>
      </c>
      <c r="G36" s="219"/>
      <c r="H36" s="218"/>
      <c r="I36" s="5"/>
    </row>
    <row r="37" ht="14.25" spans="1:9">
      <c r="A37" s="80">
        <v>34</v>
      </c>
      <c r="B37" s="134" t="s">
        <v>599</v>
      </c>
      <c r="C37" s="134">
        <v>20</v>
      </c>
      <c r="D37" s="121">
        <f t="shared" si="0"/>
        <v>27.44</v>
      </c>
      <c r="E37" s="8">
        <f t="shared" si="1"/>
        <v>1372</v>
      </c>
      <c r="F37" s="219" t="s">
        <v>600</v>
      </c>
      <c r="G37" s="219"/>
      <c r="H37" s="218"/>
      <c r="I37" s="5"/>
    </row>
    <row r="38" ht="14.25" spans="1:9">
      <c r="A38" s="16">
        <v>35</v>
      </c>
      <c r="B38" s="134" t="s">
        <v>601</v>
      </c>
      <c r="C38" s="134">
        <v>75</v>
      </c>
      <c r="D38" s="121">
        <f t="shared" ref="D38:D85" si="2">C38*1.372</f>
        <v>102.9</v>
      </c>
      <c r="E38" s="8">
        <f t="shared" ref="E38:E85" si="3">D38*50</f>
        <v>5145</v>
      </c>
      <c r="F38" s="219" t="s">
        <v>602</v>
      </c>
      <c r="G38" s="219"/>
      <c r="H38" s="218"/>
      <c r="I38" s="5"/>
    </row>
    <row r="39" ht="14.25" spans="1:9">
      <c r="A39" s="80">
        <v>36</v>
      </c>
      <c r="B39" s="134" t="s">
        <v>603</v>
      </c>
      <c r="C39" s="134">
        <v>60</v>
      </c>
      <c r="D39" s="121">
        <f t="shared" si="2"/>
        <v>82.32</v>
      </c>
      <c r="E39" s="8">
        <f t="shared" si="3"/>
        <v>4116</v>
      </c>
      <c r="F39" s="219" t="s">
        <v>604</v>
      </c>
      <c r="G39" s="219"/>
      <c r="H39" s="218"/>
      <c r="I39" s="5"/>
    </row>
    <row r="40" ht="14.25" spans="1:9">
      <c r="A40" s="16">
        <v>37</v>
      </c>
      <c r="B40" s="134" t="s">
        <v>605</v>
      </c>
      <c r="C40" s="134">
        <v>25</v>
      </c>
      <c r="D40" s="121">
        <f t="shared" si="2"/>
        <v>34.3</v>
      </c>
      <c r="E40" s="8">
        <f t="shared" si="3"/>
        <v>1715</v>
      </c>
      <c r="F40" s="219" t="s">
        <v>606</v>
      </c>
      <c r="G40" s="219"/>
      <c r="H40" s="218"/>
      <c r="I40" s="5"/>
    </row>
    <row r="41" ht="14.25" spans="1:9">
      <c r="A41" s="80">
        <v>38</v>
      </c>
      <c r="B41" s="134" t="s">
        <v>607</v>
      </c>
      <c r="C41" s="134">
        <v>40</v>
      </c>
      <c r="D41" s="121">
        <f t="shared" si="2"/>
        <v>54.88</v>
      </c>
      <c r="E41" s="8">
        <f t="shared" si="3"/>
        <v>2744</v>
      </c>
      <c r="F41" s="219" t="s">
        <v>608</v>
      </c>
      <c r="G41" s="219"/>
      <c r="H41" s="218"/>
      <c r="I41" s="5"/>
    </row>
    <row r="42" ht="14.25" spans="1:9">
      <c r="A42" s="16">
        <v>39</v>
      </c>
      <c r="B42" s="134" t="s">
        <v>120</v>
      </c>
      <c r="C42" s="134">
        <v>25</v>
      </c>
      <c r="D42" s="121">
        <f t="shared" si="2"/>
        <v>34.3</v>
      </c>
      <c r="E42" s="8">
        <f t="shared" si="3"/>
        <v>1715</v>
      </c>
      <c r="F42" s="219" t="s">
        <v>609</v>
      </c>
      <c r="G42" s="219"/>
      <c r="H42" s="218"/>
      <c r="I42" s="5"/>
    </row>
    <row r="43" ht="14.25" spans="1:9">
      <c r="A43" s="80">
        <v>40</v>
      </c>
      <c r="B43" s="220" t="s">
        <v>610</v>
      </c>
      <c r="C43" s="134">
        <v>50</v>
      </c>
      <c r="D43" s="121">
        <f t="shared" si="2"/>
        <v>68.6</v>
      </c>
      <c r="E43" s="8">
        <f t="shared" si="3"/>
        <v>3430</v>
      </c>
      <c r="F43" s="219" t="s">
        <v>611</v>
      </c>
      <c r="G43" s="219"/>
      <c r="H43" s="218"/>
      <c r="I43" s="5"/>
    </row>
    <row r="44" ht="14.25" spans="1:9">
      <c r="A44" s="16">
        <v>41</v>
      </c>
      <c r="B44" s="220" t="s">
        <v>612</v>
      </c>
      <c r="C44" s="134">
        <v>18</v>
      </c>
      <c r="D44" s="121">
        <f t="shared" si="2"/>
        <v>24.696</v>
      </c>
      <c r="E44" s="8">
        <f t="shared" si="3"/>
        <v>1234.8</v>
      </c>
      <c r="F44" s="219" t="s">
        <v>613</v>
      </c>
      <c r="G44" s="219"/>
      <c r="H44" s="218"/>
      <c r="I44" s="5"/>
    </row>
    <row r="45" ht="17" customHeight="1" spans="1:9">
      <c r="A45" s="80">
        <v>42</v>
      </c>
      <c r="B45" s="134" t="s">
        <v>614</v>
      </c>
      <c r="C45" s="134">
        <v>50</v>
      </c>
      <c r="D45" s="121">
        <f t="shared" si="2"/>
        <v>68.6</v>
      </c>
      <c r="E45" s="8">
        <f t="shared" si="3"/>
        <v>3430</v>
      </c>
      <c r="F45" s="219" t="s">
        <v>615</v>
      </c>
      <c r="G45" s="219"/>
      <c r="H45" s="218"/>
      <c r="I45" s="5"/>
    </row>
    <row r="46" ht="14.25" spans="1:9">
      <c r="A46" s="16">
        <v>43</v>
      </c>
      <c r="B46" s="220" t="s">
        <v>616</v>
      </c>
      <c r="C46" s="134">
        <v>75</v>
      </c>
      <c r="D46" s="121">
        <f t="shared" si="2"/>
        <v>102.9</v>
      </c>
      <c r="E46" s="8">
        <f t="shared" si="3"/>
        <v>5145</v>
      </c>
      <c r="F46" s="219" t="s">
        <v>617</v>
      </c>
      <c r="G46" s="219"/>
      <c r="H46" s="218"/>
      <c r="I46" s="5"/>
    </row>
    <row r="47" ht="19" customHeight="1" spans="1:9">
      <c r="A47" s="80">
        <v>44</v>
      </c>
      <c r="B47" s="134" t="s">
        <v>618</v>
      </c>
      <c r="C47" s="134">
        <v>40</v>
      </c>
      <c r="D47" s="121">
        <f t="shared" si="2"/>
        <v>54.88</v>
      </c>
      <c r="E47" s="8">
        <f t="shared" si="3"/>
        <v>2744</v>
      </c>
      <c r="F47" s="219" t="s">
        <v>619</v>
      </c>
      <c r="G47" s="219"/>
      <c r="H47" s="218"/>
      <c r="I47" s="5"/>
    </row>
    <row r="48" ht="14.25" spans="1:9">
      <c r="A48" s="16">
        <v>45</v>
      </c>
      <c r="B48" s="134" t="s">
        <v>620</v>
      </c>
      <c r="C48" s="134">
        <v>32</v>
      </c>
      <c r="D48" s="121">
        <f t="shared" si="2"/>
        <v>43.904</v>
      </c>
      <c r="E48" s="8">
        <f t="shared" si="3"/>
        <v>2195.2</v>
      </c>
      <c r="F48" s="219" t="s">
        <v>621</v>
      </c>
      <c r="G48" s="219"/>
      <c r="H48" s="218"/>
      <c r="I48" s="5"/>
    </row>
    <row r="49" ht="14.25" spans="1:9">
      <c r="A49" s="80">
        <v>46</v>
      </c>
      <c r="B49" s="134" t="s">
        <v>622</v>
      </c>
      <c r="C49" s="134">
        <v>62</v>
      </c>
      <c r="D49" s="121">
        <f t="shared" si="2"/>
        <v>85.064</v>
      </c>
      <c r="E49" s="8">
        <f t="shared" si="3"/>
        <v>4253.2</v>
      </c>
      <c r="F49" s="219" t="s">
        <v>623</v>
      </c>
      <c r="G49" s="219"/>
      <c r="H49" s="218"/>
      <c r="I49" s="5"/>
    </row>
    <row r="50" ht="14.25" spans="1:9">
      <c r="A50" s="16">
        <v>47</v>
      </c>
      <c r="B50" s="134" t="s">
        <v>624</v>
      </c>
      <c r="C50" s="134">
        <v>75</v>
      </c>
      <c r="D50" s="121">
        <f t="shared" si="2"/>
        <v>102.9</v>
      </c>
      <c r="E50" s="8">
        <f t="shared" si="3"/>
        <v>5145</v>
      </c>
      <c r="F50" s="219" t="s">
        <v>625</v>
      </c>
      <c r="G50" s="219"/>
      <c r="H50" s="218"/>
      <c r="I50" s="5"/>
    </row>
    <row r="51" ht="14.25" spans="1:9">
      <c r="A51" s="80">
        <v>48</v>
      </c>
      <c r="B51" s="134" t="s">
        <v>626</v>
      </c>
      <c r="C51" s="134">
        <v>37</v>
      </c>
      <c r="D51" s="121">
        <f t="shared" si="2"/>
        <v>50.764</v>
      </c>
      <c r="E51" s="8">
        <f t="shared" si="3"/>
        <v>2538.2</v>
      </c>
      <c r="F51" s="219" t="s">
        <v>627</v>
      </c>
      <c r="G51" s="219"/>
      <c r="H51" s="218"/>
      <c r="I51" s="5"/>
    </row>
    <row r="52" ht="14.25" spans="1:9">
      <c r="A52" s="16">
        <v>49</v>
      </c>
      <c r="B52" s="220" t="s">
        <v>628</v>
      </c>
      <c r="C52" s="134">
        <v>50</v>
      </c>
      <c r="D52" s="121">
        <f t="shared" si="2"/>
        <v>68.6</v>
      </c>
      <c r="E52" s="8">
        <f t="shared" si="3"/>
        <v>3430</v>
      </c>
      <c r="F52" s="219" t="s">
        <v>629</v>
      </c>
      <c r="G52" s="219"/>
      <c r="H52" s="218"/>
      <c r="I52" s="5"/>
    </row>
    <row r="53" ht="14.25" spans="1:9">
      <c r="A53" s="80">
        <v>50</v>
      </c>
      <c r="B53" s="134" t="s">
        <v>630</v>
      </c>
      <c r="C53" s="134">
        <v>30</v>
      </c>
      <c r="D53" s="121">
        <f t="shared" si="2"/>
        <v>41.16</v>
      </c>
      <c r="E53" s="8">
        <f t="shared" si="3"/>
        <v>2058</v>
      </c>
      <c r="F53" s="219" t="s">
        <v>631</v>
      </c>
      <c r="G53" s="219"/>
      <c r="H53" s="218"/>
      <c r="I53" s="5"/>
    </row>
    <row r="54" ht="14.25" spans="1:9">
      <c r="A54" s="16">
        <v>51</v>
      </c>
      <c r="B54" s="134" t="s">
        <v>632</v>
      </c>
      <c r="C54" s="134">
        <v>137</v>
      </c>
      <c r="D54" s="121">
        <f t="shared" si="2"/>
        <v>187.964</v>
      </c>
      <c r="E54" s="8">
        <f t="shared" si="3"/>
        <v>9398.2</v>
      </c>
      <c r="F54" s="219" t="s">
        <v>633</v>
      </c>
      <c r="G54" s="219"/>
      <c r="H54" s="218"/>
      <c r="I54" s="5"/>
    </row>
    <row r="55" ht="14.25" spans="1:9">
      <c r="A55" s="80">
        <v>52</v>
      </c>
      <c r="B55" s="134" t="s">
        <v>634</v>
      </c>
      <c r="C55" s="134">
        <v>25</v>
      </c>
      <c r="D55" s="121">
        <f t="shared" si="2"/>
        <v>34.3</v>
      </c>
      <c r="E55" s="8">
        <f t="shared" si="3"/>
        <v>1715</v>
      </c>
      <c r="F55" s="219" t="s">
        <v>635</v>
      </c>
      <c r="G55" s="219"/>
      <c r="H55" s="218"/>
      <c r="I55" s="5"/>
    </row>
    <row r="56" ht="14.25" spans="1:9">
      <c r="A56" s="16">
        <v>53</v>
      </c>
      <c r="B56" s="134" t="s">
        <v>636</v>
      </c>
      <c r="C56" s="134">
        <v>50</v>
      </c>
      <c r="D56" s="121">
        <f t="shared" si="2"/>
        <v>68.6</v>
      </c>
      <c r="E56" s="8">
        <f t="shared" si="3"/>
        <v>3430</v>
      </c>
      <c r="F56" s="219" t="s">
        <v>637</v>
      </c>
      <c r="G56" s="219"/>
      <c r="H56" s="218"/>
      <c r="I56" s="5"/>
    </row>
    <row r="57" ht="14.25" spans="1:9">
      <c r="A57" s="80">
        <v>54</v>
      </c>
      <c r="B57" s="134" t="s">
        <v>638</v>
      </c>
      <c r="C57" s="134">
        <v>30</v>
      </c>
      <c r="D57" s="121">
        <f t="shared" si="2"/>
        <v>41.16</v>
      </c>
      <c r="E57" s="8">
        <f t="shared" si="3"/>
        <v>2058</v>
      </c>
      <c r="F57" s="219" t="s">
        <v>639</v>
      </c>
      <c r="G57" s="219"/>
      <c r="H57" s="218"/>
      <c r="I57" s="5"/>
    </row>
    <row r="58" ht="14.25" spans="1:9">
      <c r="A58" s="16">
        <v>55</v>
      </c>
      <c r="B58" s="134" t="s">
        <v>640</v>
      </c>
      <c r="C58" s="134">
        <v>125</v>
      </c>
      <c r="D58" s="121">
        <f t="shared" si="2"/>
        <v>171.5</v>
      </c>
      <c r="E58" s="8">
        <f t="shared" si="3"/>
        <v>8575</v>
      </c>
      <c r="F58" s="219" t="s">
        <v>641</v>
      </c>
      <c r="G58" s="219"/>
      <c r="H58" s="218"/>
      <c r="I58" s="5"/>
    </row>
    <row r="59" ht="14.25" spans="1:9">
      <c r="A59" s="80">
        <v>56</v>
      </c>
      <c r="B59" s="220" t="s">
        <v>642</v>
      </c>
      <c r="C59" s="134">
        <v>30</v>
      </c>
      <c r="D59" s="121">
        <f t="shared" si="2"/>
        <v>41.16</v>
      </c>
      <c r="E59" s="8">
        <f t="shared" si="3"/>
        <v>2058</v>
      </c>
      <c r="F59" s="219" t="s">
        <v>643</v>
      </c>
      <c r="G59" s="219"/>
      <c r="H59" s="218"/>
      <c r="I59" s="5"/>
    </row>
    <row r="60" ht="14.25" spans="1:9">
      <c r="A60" s="16">
        <v>57</v>
      </c>
      <c r="B60" s="134" t="s">
        <v>644</v>
      </c>
      <c r="C60" s="134">
        <v>25</v>
      </c>
      <c r="D60" s="121">
        <f t="shared" si="2"/>
        <v>34.3</v>
      </c>
      <c r="E60" s="8">
        <f t="shared" si="3"/>
        <v>1715</v>
      </c>
      <c r="F60" s="219" t="s">
        <v>645</v>
      </c>
      <c r="G60" s="219"/>
      <c r="H60" s="218"/>
      <c r="I60" s="5"/>
    </row>
    <row r="61" ht="19" customHeight="1" spans="1:9">
      <c r="A61" s="80">
        <v>58</v>
      </c>
      <c r="B61" s="134" t="s">
        <v>646</v>
      </c>
      <c r="C61" s="134">
        <v>75</v>
      </c>
      <c r="D61" s="121">
        <f t="shared" si="2"/>
        <v>102.9</v>
      </c>
      <c r="E61" s="8">
        <f t="shared" si="3"/>
        <v>5145</v>
      </c>
      <c r="F61" s="219" t="s">
        <v>647</v>
      </c>
      <c r="G61" s="219"/>
      <c r="H61" s="218"/>
      <c r="I61" s="5"/>
    </row>
    <row r="62" ht="14.25" spans="1:9">
      <c r="A62" s="16">
        <v>59</v>
      </c>
      <c r="B62" s="134" t="s">
        <v>648</v>
      </c>
      <c r="C62" s="134">
        <v>75</v>
      </c>
      <c r="D62" s="121">
        <f t="shared" si="2"/>
        <v>102.9</v>
      </c>
      <c r="E62" s="8">
        <f t="shared" si="3"/>
        <v>5145</v>
      </c>
      <c r="F62" s="219" t="s">
        <v>649</v>
      </c>
      <c r="G62" s="219"/>
      <c r="H62" s="218"/>
      <c r="I62" s="5"/>
    </row>
    <row r="63" ht="14.25" spans="1:9">
      <c r="A63" s="80">
        <v>60</v>
      </c>
      <c r="B63" s="220" t="s">
        <v>650</v>
      </c>
      <c r="C63" s="134">
        <v>32</v>
      </c>
      <c r="D63" s="121">
        <f t="shared" si="2"/>
        <v>43.904</v>
      </c>
      <c r="E63" s="8">
        <f t="shared" si="3"/>
        <v>2195.2</v>
      </c>
      <c r="F63" s="219" t="s">
        <v>651</v>
      </c>
      <c r="G63" s="219"/>
      <c r="H63" s="218"/>
      <c r="I63" s="5"/>
    </row>
    <row r="64" ht="14.25" spans="1:9">
      <c r="A64" s="16">
        <v>61</v>
      </c>
      <c r="B64" s="134" t="s">
        <v>652</v>
      </c>
      <c r="C64" s="134">
        <v>32</v>
      </c>
      <c r="D64" s="121">
        <f t="shared" si="2"/>
        <v>43.904</v>
      </c>
      <c r="E64" s="8">
        <f t="shared" si="3"/>
        <v>2195.2</v>
      </c>
      <c r="F64" s="219" t="s">
        <v>653</v>
      </c>
      <c r="G64" s="219"/>
      <c r="H64" s="218"/>
      <c r="I64" s="5"/>
    </row>
    <row r="65" ht="16" customHeight="1" spans="1:9">
      <c r="A65" s="80">
        <v>62</v>
      </c>
      <c r="B65" s="134" t="s">
        <v>654</v>
      </c>
      <c r="C65" s="134">
        <v>60</v>
      </c>
      <c r="D65" s="121">
        <f t="shared" si="2"/>
        <v>82.32</v>
      </c>
      <c r="E65" s="8">
        <f t="shared" si="3"/>
        <v>4116</v>
      </c>
      <c r="F65" s="219" t="s">
        <v>655</v>
      </c>
      <c r="G65" s="219"/>
      <c r="H65" s="218"/>
      <c r="I65" s="5"/>
    </row>
    <row r="66" ht="14.25" spans="1:9">
      <c r="A66" s="16">
        <v>63</v>
      </c>
      <c r="B66" s="220" t="s">
        <v>656</v>
      </c>
      <c r="C66" s="134">
        <v>50</v>
      </c>
      <c r="D66" s="121">
        <f t="shared" si="2"/>
        <v>68.6</v>
      </c>
      <c r="E66" s="8">
        <f t="shared" si="3"/>
        <v>3430</v>
      </c>
      <c r="F66" s="219" t="s">
        <v>657</v>
      </c>
      <c r="G66" s="219"/>
      <c r="H66" s="218"/>
      <c r="I66" s="5"/>
    </row>
    <row r="67" ht="14.25" spans="1:9">
      <c r="A67" s="80">
        <v>64</v>
      </c>
      <c r="B67" s="220" t="s">
        <v>658</v>
      </c>
      <c r="C67" s="134">
        <v>50</v>
      </c>
      <c r="D67" s="121">
        <f t="shared" si="2"/>
        <v>68.6</v>
      </c>
      <c r="E67" s="8">
        <f t="shared" si="3"/>
        <v>3430</v>
      </c>
      <c r="F67" s="219" t="s">
        <v>659</v>
      </c>
      <c r="G67" s="219"/>
      <c r="H67" s="218"/>
      <c r="I67" s="5"/>
    </row>
    <row r="68" ht="14.25" spans="1:9">
      <c r="A68" s="16">
        <v>65</v>
      </c>
      <c r="B68" s="134" t="s">
        <v>660</v>
      </c>
      <c r="C68" s="134">
        <v>13</v>
      </c>
      <c r="D68" s="121">
        <f t="shared" si="2"/>
        <v>17.836</v>
      </c>
      <c r="E68" s="8">
        <f t="shared" si="3"/>
        <v>891.8</v>
      </c>
      <c r="F68" s="219" t="s">
        <v>661</v>
      </c>
      <c r="G68" s="219"/>
      <c r="H68" s="218"/>
      <c r="I68" s="5"/>
    </row>
    <row r="69" ht="14.25" spans="1:9">
      <c r="A69" s="80">
        <v>66</v>
      </c>
      <c r="B69" s="220" t="s">
        <v>662</v>
      </c>
      <c r="C69" s="134">
        <v>65</v>
      </c>
      <c r="D69" s="121">
        <f t="shared" si="2"/>
        <v>89.18</v>
      </c>
      <c r="E69" s="8">
        <f t="shared" si="3"/>
        <v>4459</v>
      </c>
      <c r="F69" s="219" t="s">
        <v>663</v>
      </c>
      <c r="G69" s="219"/>
      <c r="H69" s="218"/>
      <c r="I69" s="5"/>
    </row>
    <row r="70" ht="14.25" spans="1:9">
      <c r="A70" s="16">
        <v>67</v>
      </c>
      <c r="B70" s="220" t="s">
        <v>664</v>
      </c>
      <c r="C70" s="134">
        <v>22</v>
      </c>
      <c r="D70" s="121">
        <f t="shared" si="2"/>
        <v>30.184</v>
      </c>
      <c r="E70" s="8">
        <f t="shared" si="3"/>
        <v>1509.2</v>
      </c>
      <c r="F70" s="219" t="s">
        <v>665</v>
      </c>
      <c r="G70" s="219"/>
      <c r="H70" s="218"/>
      <c r="I70" s="5"/>
    </row>
    <row r="71" ht="14.25" spans="1:9">
      <c r="A71" s="80">
        <v>68</v>
      </c>
      <c r="B71" s="134" t="s">
        <v>666</v>
      </c>
      <c r="C71" s="134">
        <v>15</v>
      </c>
      <c r="D71" s="121">
        <f t="shared" si="2"/>
        <v>20.58</v>
      </c>
      <c r="E71" s="8">
        <f t="shared" si="3"/>
        <v>1029</v>
      </c>
      <c r="F71" s="219" t="s">
        <v>667</v>
      </c>
      <c r="G71" s="219"/>
      <c r="H71" s="218"/>
      <c r="I71" s="5"/>
    </row>
    <row r="72" ht="14.25" spans="1:9">
      <c r="A72" s="16">
        <v>69</v>
      </c>
      <c r="B72" s="134" t="s">
        <v>554</v>
      </c>
      <c r="C72" s="134">
        <v>30</v>
      </c>
      <c r="D72" s="121">
        <f t="shared" si="2"/>
        <v>41.16</v>
      </c>
      <c r="E72" s="8">
        <f t="shared" si="3"/>
        <v>2058</v>
      </c>
      <c r="F72" s="219" t="s">
        <v>668</v>
      </c>
      <c r="G72" s="219"/>
      <c r="H72" s="218"/>
      <c r="I72" s="5"/>
    </row>
    <row r="73" ht="14.25" spans="1:9">
      <c r="A73" s="80">
        <v>70</v>
      </c>
      <c r="B73" s="134" t="s">
        <v>669</v>
      </c>
      <c r="C73" s="134">
        <v>18</v>
      </c>
      <c r="D73" s="121">
        <f t="shared" si="2"/>
        <v>24.696</v>
      </c>
      <c r="E73" s="8">
        <f t="shared" si="3"/>
        <v>1234.8</v>
      </c>
      <c r="F73" s="219" t="s">
        <v>670</v>
      </c>
      <c r="G73" s="219"/>
      <c r="H73" s="218"/>
      <c r="I73" s="5"/>
    </row>
    <row r="74" ht="14.25" spans="1:9">
      <c r="A74" s="16">
        <v>71</v>
      </c>
      <c r="B74" s="134" t="s">
        <v>671</v>
      </c>
      <c r="C74" s="134">
        <v>125</v>
      </c>
      <c r="D74" s="121">
        <f t="shared" si="2"/>
        <v>171.5</v>
      </c>
      <c r="E74" s="8">
        <f t="shared" si="3"/>
        <v>8575</v>
      </c>
      <c r="F74" s="219" t="s">
        <v>672</v>
      </c>
      <c r="G74" s="219"/>
      <c r="H74" s="218"/>
      <c r="I74" s="5"/>
    </row>
    <row r="75" ht="14.25" spans="1:9">
      <c r="A75" s="80">
        <v>72</v>
      </c>
      <c r="B75" s="134" t="s">
        <v>673</v>
      </c>
      <c r="C75" s="134">
        <v>62</v>
      </c>
      <c r="D75" s="121">
        <f t="shared" si="2"/>
        <v>85.064</v>
      </c>
      <c r="E75" s="8">
        <f t="shared" si="3"/>
        <v>4253.2</v>
      </c>
      <c r="F75" s="219" t="s">
        <v>674</v>
      </c>
      <c r="G75" s="219"/>
      <c r="H75" s="218"/>
      <c r="I75" s="5"/>
    </row>
    <row r="76" ht="14.25" spans="1:9">
      <c r="A76" s="16">
        <v>73</v>
      </c>
      <c r="B76" s="134" t="s">
        <v>675</v>
      </c>
      <c r="C76" s="134">
        <v>75</v>
      </c>
      <c r="D76" s="121">
        <f t="shared" si="2"/>
        <v>102.9</v>
      </c>
      <c r="E76" s="8">
        <f t="shared" si="3"/>
        <v>5145</v>
      </c>
      <c r="F76" s="219" t="s">
        <v>676</v>
      </c>
      <c r="G76" s="219"/>
      <c r="H76" s="218"/>
      <c r="I76" s="5"/>
    </row>
    <row r="77" ht="14.25" spans="1:9">
      <c r="A77" s="80">
        <v>74</v>
      </c>
      <c r="B77" s="134" t="s">
        <v>677</v>
      </c>
      <c r="C77" s="134">
        <v>30</v>
      </c>
      <c r="D77" s="121">
        <f t="shared" si="2"/>
        <v>41.16</v>
      </c>
      <c r="E77" s="8">
        <f t="shared" si="3"/>
        <v>2058</v>
      </c>
      <c r="F77" s="219" t="s">
        <v>678</v>
      </c>
      <c r="G77" s="219"/>
      <c r="H77" s="218"/>
      <c r="I77" s="5"/>
    </row>
    <row r="78" ht="14.25" spans="1:9">
      <c r="A78" s="16">
        <v>75</v>
      </c>
      <c r="B78" s="134" t="s">
        <v>679</v>
      </c>
      <c r="C78" s="134">
        <v>30</v>
      </c>
      <c r="D78" s="121">
        <f t="shared" si="2"/>
        <v>41.16</v>
      </c>
      <c r="E78" s="8">
        <f t="shared" si="3"/>
        <v>2058</v>
      </c>
      <c r="F78" s="219" t="s">
        <v>680</v>
      </c>
      <c r="G78" s="219"/>
      <c r="H78" s="218"/>
      <c r="I78" s="5"/>
    </row>
    <row r="79" ht="14.25" spans="1:9">
      <c r="A79" s="80">
        <v>76</v>
      </c>
      <c r="B79" s="134" t="s">
        <v>681</v>
      </c>
      <c r="C79" s="134">
        <v>50</v>
      </c>
      <c r="D79" s="121">
        <f t="shared" si="2"/>
        <v>68.6</v>
      </c>
      <c r="E79" s="8">
        <f t="shared" si="3"/>
        <v>3430</v>
      </c>
      <c r="F79" s="219" t="s">
        <v>682</v>
      </c>
      <c r="G79" s="219"/>
      <c r="H79" s="218"/>
      <c r="I79" s="5"/>
    </row>
    <row r="80" ht="14.25" spans="1:9">
      <c r="A80" s="16">
        <v>77</v>
      </c>
      <c r="B80" s="134" t="s">
        <v>683</v>
      </c>
      <c r="C80" s="134">
        <v>40</v>
      </c>
      <c r="D80" s="121">
        <f t="shared" si="2"/>
        <v>54.88</v>
      </c>
      <c r="E80" s="8">
        <f t="shared" si="3"/>
        <v>2744</v>
      </c>
      <c r="F80" s="219" t="s">
        <v>684</v>
      </c>
      <c r="G80" s="219"/>
      <c r="H80" s="218"/>
      <c r="I80" s="5"/>
    </row>
    <row r="81" ht="14.25" spans="1:9">
      <c r="A81" s="80">
        <v>78</v>
      </c>
      <c r="B81" s="134" t="s">
        <v>685</v>
      </c>
      <c r="C81" s="134">
        <v>50</v>
      </c>
      <c r="D81" s="121">
        <f t="shared" si="2"/>
        <v>68.6</v>
      </c>
      <c r="E81" s="8">
        <f t="shared" si="3"/>
        <v>3430</v>
      </c>
      <c r="F81" s="219" t="s">
        <v>686</v>
      </c>
      <c r="G81" s="219"/>
      <c r="H81" s="218"/>
      <c r="I81" s="5"/>
    </row>
    <row r="82" ht="14.25" spans="1:9">
      <c r="A82" s="16">
        <v>79</v>
      </c>
      <c r="B82" s="134" t="s">
        <v>687</v>
      </c>
      <c r="C82" s="134">
        <v>30</v>
      </c>
      <c r="D82" s="121">
        <f t="shared" si="2"/>
        <v>41.16</v>
      </c>
      <c r="E82" s="8">
        <f t="shared" si="3"/>
        <v>2058</v>
      </c>
      <c r="F82" s="219" t="s">
        <v>688</v>
      </c>
      <c r="G82" s="219"/>
      <c r="H82" s="218"/>
      <c r="I82" s="5"/>
    </row>
    <row r="83" ht="14.25" spans="1:9">
      <c r="A83" s="80">
        <v>80</v>
      </c>
      <c r="B83" s="220" t="s">
        <v>689</v>
      </c>
      <c r="C83" s="134">
        <v>20</v>
      </c>
      <c r="D83" s="121">
        <f t="shared" si="2"/>
        <v>27.44</v>
      </c>
      <c r="E83" s="8">
        <f t="shared" si="3"/>
        <v>1372</v>
      </c>
      <c r="F83" s="219" t="s">
        <v>690</v>
      </c>
      <c r="G83" s="219"/>
      <c r="H83" s="218"/>
      <c r="I83" s="5"/>
    </row>
    <row r="84" ht="14.25" spans="1:9">
      <c r="A84" s="5">
        <v>81</v>
      </c>
      <c r="B84" s="220" t="s">
        <v>691</v>
      </c>
      <c r="C84" s="134">
        <v>10</v>
      </c>
      <c r="D84" s="121">
        <f t="shared" si="2"/>
        <v>13.72</v>
      </c>
      <c r="E84" s="8">
        <f t="shared" si="3"/>
        <v>686</v>
      </c>
      <c r="F84" s="219" t="s">
        <v>692</v>
      </c>
      <c r="G84" s="219"/>
      <c r="H84" s="218"/>
      <c r="I84" s="5"/>
    </row>
    <row r="85" ht="14.25" spans="1:9">
      <c r="A85" s="5" t="s">
        <v>31</v>
      </c>
      <c r="B85" s="220"/>
      <c r="C85" s="134">
        <f>SUM(C4:C84)</f>
        <v>3460</v>
      </c>
      <c r="D85" s="121">
        <f t="shared" si="2"/>
        <v>4747.12</v>
      </c>
      <c r="E85" s="8">
        <f t="shared" si="3"/>
        <v>237356</v>
      </c>
      <c r="F85" s="219"/>
      <c r="G85" s="219"/>
      <c r="H85" s="218"/>
      <c r="I85" s="5"/>
    </row>
    <row r="86" ht="18.75" spans="1:9">
      <c r="A86" s="21" t="s">
        <v>41</v>
      </c>
      <c r="B86" s="21"/>
      <c r="C86" s="21"/>
      <c r="D86" s="22"/>
      <c r="E86" s="22"/>
      <c r="F86" s="22"/>
      <c r="G86" s="22"/>
      <c r="H86" s="221"/>
      <c r="I86" s="222"/>
    </row>
    <row r="87" ht="18.75" spans="1:9">
      <c r="A87" s="23" t="s">
        <v>42</v>
      </c>
      <c r="B87" s="23"/>
      <c r="C87" s="23"/>
      <c r="D87" s="23"/>
      <c r="E87" s="23"/>
      <c r="F87" s="23"/>
      <c r="G87" s="23"/>
      <c r="H87" s="221"/>
      <c r="I87" s="222"/>
    </row>
    <row r="88" ht="18.75" spans="1:9">
      <c r="A88" s="24" t="s">
        <v>43</v>
      </c>
      <c r="B88" s="24"/>
      <c r="C88" s="24"/>
      <c r="D88" s="24"/>
      <c r="E88" s="24"/>
      <c r="F88" s="24"/>
      <c r="G88" s="24"/>
      <c r="H88" s="221"/>
      <c r="I88" s="222"/>
    </row>
    <row r="89" ht="18.75" spans="1:7">
      <c r="A89" s="23"/>
      <c r="B89" s="23"/>
      <c r="C89" s="23"/>
      <c r="D89" s="23"/>
      <c r="E89" s="23"/>
      <c r="F89" s="23"/>
      <c r="G89" s="23"/>
    </row>
    <row r="90" ht="18.75" spans="1:7">
      <c r="A90" s="24"/>
      <c r="B90" s="24"/>
      <c r="C90" s="24"/>
      <c r="D90" s="24"/>
      <c r="E90" s="24"/>
      <c r="F90" s="24"/>
      <c r="G90" s="24"/>
    </row>
  </sheetData>
  <mergeCells count="7">
    <mergeCell ref="A1:I1"/>
    <mergeCell ref="A2:I2"/>
    <mergeCell ref="A86:C86"/>
    <mergeCell ref="A87:G87"/>
    <mergeCell ref="A88:G88"/>
    <mergeCell ref="A89:G89"/>
    <mergeCell ref="A90:G90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workbookViewId="0">
      <selection activeCell="L12" sqref="L12"/>
    </sheetView>
  </sheetViews>
  <sheetFormatPr defaultColWidth="9" defaultRowHeight="13.5"/>
  <cols>
    <col min="1" max="1" width="6.25" customWidth="1"/>
    <col min="2" max="2" width="11.5" customWidth="1"/>
    <col min="3" max="3" width="15.25" style="196" customWidth="1"/>
    <col min="4" max="4" width="14" customWidth="1"/>
    <col min="5" max="5" width="15.75" style="196" customWidth="1"/>
    <col min="6" max="6" width="22.8916666666667" style="196" customWidth="1"/>
    <col min="7" max="7" width="20.1083333333333" customWidth="1"/>
    <col min="8" max="8" width="14.3333333333333" customWidth="1"/>
    <col min="9" max="9" width="9.89166666666667" customWidth="1"/>
  </cols>
  <sheetData>
    <row r="1" ht="27" spans="1:9">
      <c r="A1" s="1" t="s">
        <v>32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693</v>
      </c>
      <c r="B2" s="3"/>
      <c r="C2" s="3"/>
      <c r="D2" s="3"/>
      <c r="E2" s="3"/>
      <c r="F2" s="3"/>
      <c r="G2" s="3"/>
      <c r="H2" s="3"/>
      <c r="I2" s="3"/>
    </row>
    <row r="3" ht="29.25" customHeight="1" spans="1:9">
      <c r="A3" s="5" t="s">
        <v>1</v>
      </c>
      <c r="B3" s="5" t="s">
        <v>34</v>
      </c>
      <c r="C3" s="6" t="s">
        <v>4</v>
      </c>
      <c r="D3" s="204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" customHeight="1" spans="1:9">
      <c r="A4" s="5">
        <v>1</v>
      </c>
      <c r="B4" s="88" t="s">
        <v>694</v>
      </c>
      <c r="C4" s="88">
        <v>6</v>
      </c>
      <c r="D4" s="121">
        <f>C4*1.372</f>
        <v>8.232</v>
      </c>
      <c r="E4" s="8">
        <f>D4*50</f>
        <v>411.6</v>
      </c>
      <c r="F4" s="205" t="s">
        <v>695</v>
      </c>
      <c r="G4" s="69"/>
      <c r="H4" s="206"/>
      <c r="I4" s="5"/>
    </row>
    <row r="5" ht="18" customHeight="1" spans="1:9">
      <c r="A5" s="5">
        <v>2</v>
      </c>
      <c r="B5" s="88" t="s">
        <v>696</v>
      </c>
      <c r="C5" s="88">
        <v>12</v>
      </c>
      <c r="D5" s="121">
        <f t="shared" ref="D5:D47" si="0">C5*1.372</f>
        <v>16.464</v>
      </c>
      <c r="E5" s="8">
        <f t="shared" ref="E5:E47" si="1">D5*50</f>
        <v>823.2</v>
      </c>
      <c r="F5" s="205" t="s">
        <v>697</v>
      </c>
      <c r="G5" s="69"/>
      <c r="H5" s="207"/>
      <c r="I5" s="5"/>
    </row>
    <row r="6" ht="18" customHeight="1" spans="1:9">
      <c r="A6" s="5">
        <v>3</v>
      </c>
      <c r="B6" s="88" t="s">
        <v>698</v>
      </c>
      <c r="C6" s="88">
        <v>10</v>
      </c>
      <c r="D6" s="121">
        <f t="shared" si="0"/>
        <v>13.72</v>
      </c>
      <c r="E6" s="8">
        <f t="shared" si="1"/>
        <v>686</v>
      </c>
      <c r="F6" s="205" t="s">
        <v>699</v>
      </c>
      <c r="G6" s="69"/>
      <c r="H6" s="206"/>
      <c r="I6" s="5"/>
    </row>
    <row r="7" ht="18" customHeight="1" spans="1:9">
      <c r="A7" s="5">
        <v>4</v>
      </c>
      <c r="B7" s="88" t="s">
        <v>700</v>
      </c>
      <c r="C7" s="88">
        <v>5</v>
      </c>
      <c r="D7" s="121">
        <f t="shared" si="0"/>
        <v>6.86</v>
      </c>
      <c r="E7" s="8">
        <f t="shared" si="1"/>
        <v>343</v>
      </c>
      <c r="F7" s="205" t="s">
        <v>701</v>
      </c>
      <c r="G7" s="69"/>
      <c r="H7" s="207"/>
      <c r="I7" s="5"/>
    </row>
    <row r="8" ht="18" customHeight="1" spans="1:9">
      <c r="A8" s="5">
        <v>5</v>
      </c>
      <c r="B8" s="88" t="s">
        <v>702</v>
      </c>
      <c r="C8" s="88">
        <v>11</v>
      </c>
      <c r="D8" s="121">
        <f t="shared" si="0"/>
        <v>15.092</v>
      </c>
      <c r="E8" s="8">
        <f t="shared" si="1"/>
        <v>754.6</v>
      </c>
      <c r="F8" s="208" t="s">
        <v>703</v>
      </c>
      <c r="G8" s="69"/>
      <c r="H8" s="206"/>
      <c r="I8" s="5"/>
    </row>
    <row r="9" ht="18" customHeight="1" spans="1:9">
      <c r="A9" s="5">
        <v>6</v>
      </c>
      <c r="B9" s="88" t="s">
        <v>704</v>
      </c>
      <c r="C9" s="88">
        <v>5</v>
      </c>
      <c r="D9" s="121">
        <f t="shared" si="0"/>
        <v>6.86</v>
      </c>
      <c r="E9" s="8">
        <f t="shared" si="1"/>
        <v>343</v>
      </c>
      <c r="F9" s="208" t="s">
        <v>705</v>
      </c>
      <c r="G9" s="69"/>
      <c r="H9" s="206"/>
      <c r="I9" s="5"/>
    </row>
    <row r="10" ht="18" customHeight="1" spans="1:9">
      <c r="A10" s="5">
        <v>7</v>
      </c>
      <c r="B10" s="88" t="s">
        <v>706</v>
      </c>
      <c r="C10" s="88">
        <v>7</v>
      </c>
      <c r="D10" s="121">
        <f t="shared" si="0"/>
        <v>9.604</v>
      </c>
      <c r="E10" s="8">
        <f t="shared" si="1"/>
        <v>480.2</v>
      </c>
      <c r="F10" s="205" t="s">
        <v>707</v>
      </c>
      <c r="G10" s="69"/>
      <c r="H10" s="17"/>
      <c r="I10" s="5"/>
    </row>
    <row r="11" ht="18" customHeight="1" spans="1:9">
      <c r="A11" s="5">
        <v>8</v>
      </c>
      <c r="B11" s="88" t="s">
        <v>708</v>
      </c>
      <c r="C11" s="88">
        <v>7</v>
      </c>
      <c r="D11" s="121">
        <f t="shared" si="0"/>
        <v>9.604</v>
      </c>
      <c r="E11" s="8">
        <f t="shared" si="1"/>
        <v>480.2</v>
      </c>
      <c r="F11" s="205" t="s">
        <v>709</v>
      </c>
      <c r="G11" s="69"/>
      <c r="H11" s="17"/>
      <c r="I11" s="5"/>
    </row>
    <row r="12" ht="18" customHeight="1" spans="1:9">
      <c r="A12" s="5">
        <v>9</v>
      </c>
      <c r="B12" s="88" t="s">
        <v>710</v>
      </c>
      <c r="C12" s="88">
        <v>18</v>
      </c>
      <c r="D12" s="121">
        <f t="shared" si="0"/>
        <v>24.696</v>
      </c>
      <c r="E12" s="8">
        <f t="shared" si="1"/>
        <v>1234.8</v>
      </c>
      <c r="F12" s="205" t="s">
        <v>711</v>
      </c>
      <c r="G12" s="69"/>
      <c r="H12" s="16"/>
      <c r="I12" s="5"/>
    </row>
    <row r="13" ht="18" customHeight="1" spans="1:9">
      <c r="A13" s="5">
        <v>10</v>
      </c>
      <c r="B13" s="88" t="s">
        <v>712</v>
      </c>
      <c r="C13" s="88">
        <v>7</v>
      </c>
      <c r="D13" s="121">
        <f t="shared" si="0"/>
        <v>9.604</v>
      </c>
      <c r="E13" s="8">
        <f t="shared" si="1"/>
        <v>480.2</v>
      </c>
      <c r="F13" s="205" t="s">
        <v>713</v>
      </c>
      <c r="G13" s="69"/>
      <c r="H13" s="16"/>
      <c r="I13" s="5"/>
    </row>
    <row r="14" ht="18" customHeight="1" spans="1:9">
      <c r="A14" s="5">
        <v>11</v>
      </c>
      <c r="B14" s="88" t="s">
        <v>714</v>
      </c>
      <c r="C14" s="88">
        <v>12</v>
      </c>
      <c r="D14" s="121">
        <f t="shared" si="0"/>
        <v>16.464</v>
      </c>
      <c r="E14" s="8">
        <f t="shared" si="1"/>
        <v>823.2</v>
      </c>
      <c r="F14" s="208" t="s">
        <v>715</v>
      </c>
      <c r="G14" s="69"/>
      <c r="H14" s="16"/>
      <c r="I14" s="5"/>
    </row>
    <row r="15" ht="18" customHeight="1" spans="1:9">
      <c r="A15" s="5">
        <v>12</v>
      </c>
      <c r="B15" s="88" t="s">
        <v>716</v>
      </c>
      <c r="C15" s="88">
        <v>9</v>
      </c>
      <c r="D15" s="121">
        <f t="shared" si="0"/>
        <v>12.348</v>
      </c>
      <c r="E15" s="8">
        <f t="shared" si="1"/>
        <v>617.4</v>
      </c>
      <c r="F15" s="205" t="s">
        <v>717</v>
      </c>
      <c r="G15" s="69"/>
      <c r="H15" s="16"/>
      <c r="I15" s="5"/>
    </row>
    <row r="16" ht="18" customHeight="1" spans="1:9">
      <c r="A16" s="5">
        <v>13</v>
      </c>
      <c r="B16" s="88" t="s">
        <v>718</v>
      </c>
      <c r="C16" s="88">
        <v>25</v>
      </c>
      <c r="D16" s="121">
        <f t="shared" si="0"/>
        <v>34.3</v>
      </c>
      <c r="E16" s="8">
        <f t="shared" si="1"/>
        <v>1715</v>
      </c>
      <c r="F16" s="208" t="s">
        <v>719</v>
      </c>
      <c r="G16" s="69"/>
      <c r="H16" s="16"/>
      <c r="I16" s="5"/>
    </row>
    <row r="17" ht="18" customHeight="1" spans="1:9">
      <c r="A17" s="5">
        <v>14</v>
      </c>
      <c r="B17" s="88" t="s">
        <v>720</v>
      </c>
      <c r="C17" s="88">
        <v>12</v>
      </c>
      <c r="D17" s="121">
        <f t="shared" si="0"/>
        <v>16.464</v>
      </c>
      <c r="E17" s="8">
        <f t="shared" si="1"/>
        <v>823.2</v>
      </c>
      <c r="F17" s="205" t="s">
        <v>721</v>
      </c>
      <c r="G17" s="69"/>
      <c r="H17" s="16"/>
      <c r="I17" s="5"/>
    </row>
    <row r="18" ht="18" customHeight="1" spans="1:9">
      <c r="A18" s="5">
        <v>15</v>
      </c>
      <c r="B18" s="88" t="s">
        <v>722</v>
      </c>
      <c r="C18" s="88">
        <v>6</v>
      </c>
      <c r="D18" s="121">
        <f t="shared" si="0"/>
        <v>8.232</v>
      </c>
      <c r="E18" s="8">
        <f t="shared" si="1"/>
        <v>411.6</v>
      </c>
      <c r="F18" s="208" t="s">
        <v>723</v>
      </c>
      <c r="G18" s="69"/>
      <c r="H18" s="16"/>
      <c r="I18" s="5"/>
    </row>
    <row r="19" ht="18" customHeight="1" spans="1:9">
      <c r="A19" s="5">
        <v>16</v>
      </c>
      <c r="B19" s="88" t="s">
        <v>724</v>
      </c>
      <c r="C19" s="88">
        <v>25</v>
      </c>
      <c r="D19" s="121">
        <f t="shared" si="0"/>
        <v>34.3</v>
      </c>
      <c r="E19" s="8">
        <f t="shared" si="1"/>
        <v>1715</v>
      </c>
      <c r="F19" s="209" t="s">
        <v>725</v>
      </c>
      <c r="G19" s="69"/>
      <c r="H19" s="16"/>
      <c r="I19" s="5"/>
    </row>
    <row r="20" ht="18" customHeight="1" spans="1:9">
      <c r="A20" s="5">
        <v>17</v>
      </c>
      <c r="B20" s="88" t="s">
        <v>726</v>
      </c>
      <c r="C20" s="88">
        <v>10</v>
      </c>
      <c r="D20" s="121">
        <f t="shared" si="0"/>
        <v>13.72</v>
      </c>
      <c r="E20" s="8">
        <f t="shared" si="1"/>
        <v>686</v>
      </c>
      <c r="F20" s="205" t="s">
        <v>727</v>
      </c>
      <c r="G20" s="69"/>
      <c r="H20" s="16"/>
      <c r="I20" s="5"/>
    </row>
    <row r="21" ht="18" customHeight="1" spans="1:9">
      <c r="A21" s="5">
        <v>18</v>
      </c>
      <c r="B21" s="88" t="s">
        <v>728</v>
      </c>
      <c r="C21" s="88">
        <v>15</v>
      </c>
      <c r="D21" s="121">
        <f t="shared" si="0"/>
        <v>20.58</v>
      </c>
      <c r="E21" s="8">
        <f t="shared" si="1"/>
        <v>1029</v>
      </c>
      <c r="F21" s="205" t="s">
        <v>729</v>
      </c>
      <c r="G21" s="69"/>
      <c r="H21" s="16"/>
      <c r="I21" s="5"/>
    </row>
    <row r="22" ht="18" customHeight="1" spans="1:9">
      <c r="A22" s="5">
        <v>19</v>
      </c>
      <c r="B22" s="88" t="s">
        <v>290</v>
      </c>
      <c r="C22" s="88">
        <v>22</v>
      </c>
      <c r="D22" s="121">
        <f t="shared" si="0"/>
        <v>30.184</v>
      </c>
      <c r="E22" s="8">
        <f t="shared" si="1"/>
        <v>1509.2</v>
      </c>
      <c r="F22" s="209" t="s">
        <v>730</v>
      </c>
      <c r="G22" s="69"/>
      <c r="H22" s="16"/>
      <c r="I22" s="5"/>
    </row>
    <row r="23" ht="18" customHeight="1" spans="1:9">
      <c r="A23" s="5">
        <v>20</v>
      </c>
      <c r="B23" s="88" t="s">
        <v>731</v>
      </c>
      <c r="C23" s="88">
        <v>10</v>
      </c>
      <c r="D23" s="121">
        <f t="shared" si="0"/>
        <v>13.72</v>
      </c>
      <c r="E23" s="8">
        <f t="shared" si="1"/>
        <v>686</v>
      </c>
      <c r="F23" s="208" t="s">
        <v>732</v>
      </c>
      <c r="G23" s="69"/>
      <c r="H23" s="16"/>
      <c r="I23" s="5"/>
    </row>
    <row r="24" ht="18" customHeight="1" spans="1:9">
      <c r="A24" s="5">
        <v>21</v>
      </c>
      <c r="B24" s="88" t="s">
        <v>733</v>
      </c>
      <c r="C24" s="88">
        <v>7</v>
      </c>
      <c r="D24" s="121">
        <f t="shared" si="0"/>
        <v>9.604</v>
      </c>
      <c r="E24" s="8">
        <f t="shared" si="1"/>
        <v>480.2</v>
      </c>
      <c r="F24" s="205" t="s">
        <v>734</v>
      </c>
      <c r="G24" s="69"/>
      <c r="H24" s="16"/>
      <c r="I24" s="5"/>
    </row>
    <row r="25" ht="18" customHeight="1" spans="1:9">
      <c r="A25" s="5">
        <v>22</v>
      </c>
      <c r="B25" s="88" t="s">
        <v>735</v>
      </c>
      <c r="C25" s="88">
        <v>20</v>
      </c>
      <c r="D25" s="121">
        <f t="shared" si="0"/>
        <v>27.44</v>
      </c>
      <c r="E25" s="8">
        <f t="shared" si="1"/>
        <v>1372</v>
      </c>
      <c r="F25" s="205" t="s">
        <v>736</v>
      </c>
      <c r="G25" s="69"/>
      <c r="H25" s="16"/>
      <c r="I25" s="5"/>
    </row>
    <row r="26" ht="18" customHeight="1" spans="1:9">
      <c r="A26" s="5">
        <v>23</v>
      </c>
      <c r="B26" s="88" t="s">
        <v>737</v>
      </c>
      <c r="C26" s="88">
        <v>16</v>
      </c>
      <c r="D26" s="121">
        <f t="shared" si="0"/>
        <v>21.952</v>
      </c>
      <c r="E26" s="8">
        <f t="shared" si="1"/>
        <v>1097.6</v>
      </c>
      <c r="F26" s="208" t="s">
        <v>738</v>
      </c>
      <c r="G26" s="69"/>
      <c r="H26" s="16"/>
      <c r="I26" s="5"/>
    </row>
    <row r="27" ht="18" customHeight="1" spans="1:9">
      <c r="A27" s="5">
        <v>24</v>
      </c>
      <c r="B27" s="88" t="s">
        <v>739</v>
      </c>
      <c r="C27" s="88">
        <v>7</v>
      </c>
      <c r="D27" s="121">
        <f t="shared" si="0"/>
        <v>9.604</v>
      </c>
      <c r="E27" s="8">
        <f t="shared" si="1"/>
        <v>480.2</v>
      </c>
      <c r="F27" s="205" t="s">
        <v>740</v>
      </c>
      <c r="G27" s="69"/>
      <c r="H27" s="16"/>
      <c r="I27" s="5"/>
    </row>
    <row r="28" ht="18" customHeight="1" spans="1:9">
      <c r="A28" s="5">
        <v>25</v>
      </c>
      <c r="B28" s="88" t="s">
        <v>741</v>
      </c>
      <c r="C28" s="88">
        <v>25</v>
      </c>
      <c r="D28" s="121">
        <f t="shared" si="0"/>
        <v>34.3</v>
      </c>
      <c r="E28" s="8">
        <f t="shared" si="1"/>
        <v>1715</v>
      </c>
      <c r="F28" s="209" t="s">
        <v>742</v>
      </c>
      <c r="G28" s="69"/>
      <c r="H28" s="16"/>
      <c r="I28" s="5"/>
    </row>
    <row r="29" ht="18" customHeight="1" spans="1:9">
      <c r="A29" s="5">
        <v>26</v>
      </c>
      <c r="B29" s="88" t="s">
        <v>743</v>
      </c>
      <c r="C29" s="88">
        <v>30</v>
      </c>
      <c r="D29" s="121">
        <f t="shared" si="0"/>
        <v>41.16</v>
      </c>
      <c r="E29" s="8">
        <f t="shared" si="1"/>
        <v>2058</v>
      </c>
      <c r="F29" s="205" t="s">
        <v>744</v>
      </c>
      <c r="G29" s="69"/>
      <c r="H29" s="16"/>
      <c r="I29" s="5"/>
    </row>
    <row r="30" ht="18" customHeight="1" spans="1:9">
      <c r="A30" s="5">
        <v>27</v>
      </c>
      <c r="B30" s="88" t="s">
        <v>745</v>
      </c>
      <c r="C30" s="88">
        <v>10</v>
      </c>
      <c r="D30" s="121">
        <f t="shared" si="0"/>
        <v>13.72</v>
      </c>
      <c r="E30" s="8">
        <f t="shared" si="1"/>
        <v>686</v>
      </c>
      <c r="F30" s="208" t="s">
        <v>746</v>
      </c>
      <c r="G30" s="69"/>
      <c r="H30" s="16"/>
      <c r="I30" s="5"/>
    </row>
    <row r="31" ht="18" customHeight="1" spans="1:9">
      <c r="A31" s="5">
        <v>28</v>
      </c>
      <c r="B31" s="88" t="s">
        <v>747</v>
      </c>
      <c r="C31" s="88">
        <v>20</v>
      </c>
      <c r="D31" s="121">
        <f t="shared" si="0"/>
        <v>27.44</v>
      </c>
      <c r="E31" s="8">
        <f t="shared" si="1"/>
        <v>1372</v>
      </c>
      <c r="F31" s="205" t="s">
        <v>748</v>
      </c>
      <c r="G31" s="69"/>
      <c r="H31" s="16"/>
      <c r="I31" s="5"/>
    </row>
    <row r="32" ht="18" customHeight="1" spans="1:9">
      <c r="A32" s="5">
        <v>29</v>
      </c>
      <c r="B32" s="88" t="s">
        <v>749</v>
      </c>
      <c r="C32" s="88">
        <v>8</v>
      </c>
      <c r="D32" s="121">
        <f t="shared" si="0"/>
        <v>10.976</v>
      </c>
      <c r="E32" s="8">
        <f t="shared" si="1"/>
        <v>548.8</v>
      </c>
      <c r="F32" s="208" t="s">
        <v>750</v>
      </c>
      <c r="G32" s="69"/>
      <c r="H32" s="16"/>
      <c r="I32" s="5"/>
    </row>
    <row r="33" ht="18" customHeight="1" spans="1:9">
      <c r="A33" s="5">
        <v>30</v>
      </c>
      <c r="B33" s="88" t="s">
        <v>751</v>
      </c>
      <c r="C33" s="88">
        <v>10</v>
      </c>
      <c r="D33" s="121">
        <f t="shared" si="0"/>
        <v>13.72</v>
      </c>
      <c r="E33" s="8">
        <f t="shared" si="1"/>
        <v>686</v>
      </c>
      <c r="F33" s="205" t="s">
        <v>752</v>
      </c>
      <c r="G33" s="69"/>
      <c r="H33" s="16"/>
      <c r="I33" s="5"/>
    </row>
    <row r="34" ht="18" customHeight="1" spans="1:9">
      <c r="A34" s="5">
        <v>31</v>
      </c>
      <c r="B34" s="88" t="s">
        <v>753</v>
      </c>
      <c r="C34" s="88">
        <v>10</v>
      </c>
      <c r="D34" s="121">
        <f t="shared" si="0"/>
        <v>13.72</v>
      </c>
      <c r="E34" s="8">
        <f t="shared" si="1"/>
        <v>686</v>
      </c>
      <c r="F34" s="205" t="s">
        <v>754</v>
      </c>
      <c r="G34" s="69"/>
      <c r="H34" s="16"/>
      <c r="I34" s="5"/>
    </row>
    <row r="35" ht="18" customHeight="1" spans="1:9">
      <c r="A35" s="5">
        <v>32</v>
      </c>
      <c r="B35" s="88" t="s">
        <v>755</v>
      </c>
      <c r="C35" s="88">
        <v>10</v>
      </c>
      <c r="D35" s="121">
        <f t="shared" si="0"/>
        <v>13.72</v>
      </c>
      <c r="E35" s="8">
        <f t="shared" si="1"/>
        <v>686</v>
      </c>
      <c r="F35" s="205" t="s">
        <v>756</v>
      </c>
      <c r="G35" s="69"/>
      <c r="H35" s="16"/>
      <c r="I35" s="5"/>
    </row>
    <row r="36" ht="18" customHeight="1" spans="1:9">
      <c r="A36" s="5">
        <v>33</v>
      </c>
      <c r="B36" s="88" t="s">
        <v>757</v>
      </c>
      <c r="C36" s="88">
        <v>15</v>
      </c>
      <c r="D36" s="121">
        <f t="shared" si="0"/>
        <v>20.58</v>
      </c>
      <c r="E36" s="8">
        <f t="shared" si="1"/>
        <v>1029</v>
      </c>
      <c r="F36" s="210" t="s">
        <v>758</v>
      </c>
      <c r="G36" s="69"/>
      <c r="H36" s="16"/>
      <c r="I36" s="5"/>
    </row>
    <row r="37" ht="18" customHeight="1" spans="1:9">
      <c r="A37" s="5">
        <v>34</v>
      </c>
      <c r="B37" s="88" t="s">
        <v>759</v>
      </c>
      <c r="C37" s="88">
        <v>15</v>
      </c>
      <c r="D37" s="121">
        <f t="shared" si="0"/>
        <v>20.58</v>
      </c>
      <c r="E37" s="8">
        <f t="shared" si="1"/>
        <v>1029</v>
      </c>
      <c r="F37" s="210" t="s">
        <v>760</v>
      </c>
      <c r="G37" s="69"/>
      <c r="H37" s="16"/>
      <c r="I37" s="5"/>
    </row>
    <row r="38" ht="18" customHeight="1" spans="1:9">
      <c r="A38" s="5">
        <v>35</v>
      </c>
      <c r="B38" s="88" t="s">
        <v>761</v>
      </c>
      <c r="C38" s="88">
        <v>15</v>
      </c>
      <c r="D38" s="121">
        <f t="shared" si="0"/>
        <v>20.58</v>
      </c>
      <c r="E38" s="8">
        <f t="shared" si="1"/>
        <v>1029</v>
      </c>
      <c r="F38" s="211" t="s">
        <v>762</v>
      </c>
      <c r="G38" s="69"/>
      <c r="H38" s="16"/>
      <c r="I38" s="5"/>
    </row>
    <row r="39" ht="18" customHeight="1" spans="1:9">
      <c r="A39" s="5">
        <v>36</v>
      </c>
      <c r="B39" s="88" t="s">
        <v>687</v>
      </c>
      <c r="C39" s="88">
        <v>20</v>
      </c>
      <c r="D39" s="121">
        <f t="shared" si="0"/>
        <v>27.44</v>
      </c>
      <c r="E39" s="8">
        <f t="shared" si="1"/>
        <v>1372</v>
      </c>
      <c r="F39" s="210" t="s">
        <v>763</v>
      </c>
      <c r="G39" s="69"/>
      <c r="H39" s="16"/>
      <c r="I39" s="5"/>
    </row>
    <row r="40" ht="18" customHeight="1" spans="1:9">
      <c r="A40" s="5">
        <v>37</v>
      </c>
      <c r="B40" s="88" t="s">
        <v>755</v>
      </c>
      <c r="C40" s="88">
        <v>30</v>
      </c>
      <c r="D40" s="121">
        <f t="shared" si="0"/>
        <v>41.16</v>
      </c>
      <c r="E40" s="8">
        <f t="shared" si="1"/>
        <v>2058</v>
      </c>
      <c r="F40" s="212" t="s">
        <v>764</v>
      </c>
      <c r="G40" s="69"/>
      <c r="H40" s="16"/>
      <c r="I40" s="5"/>
    </row>
    <row r="41" ht="18" customHeight="1" spans="1:9">
      <c r="A41" s="5">
        <v>38</v>
      </c>
      <c r="B41" s="88" t="s">
        <v>765</v>
      </c>
      <c r="C41" s="88">
        <v>10</v>
      </c>
      <c r="D41" s="121">
        <f t="shared" si="0"/>
        <v>13.72</v>
      </c>
      <c r="E41" s="8">
        <f t="shared" si="1"/>
        <v>686</v>
      </c>
      <c r="F41" s="211" t="s">
        <v>766</v>
      </c>
      <c r="G41" s="69"/>
      <c r="H41" s="16"/>
      <c r="I41" s="5"/>
    </row>
    <row r="42" ht="18" customHeight="1" spans="1:9">
      <c r="A42" s="5">
        <v>39</v>
      </c>
      <c r="B42" s="88" t="s">
        <v>767</v>
      </c>
      <c r="C42" s="88">
        <v>10</v>
      </c>
      <c r="D42" s="121">
        <f t="shared" si="0"/>
        <v>13.72</v>
      </c>
      <c r="E42" s="8">
        <f t="shared" si="1"/>
        <v>686</v>
      </c>
      <c r="F42" s="211" t="s">
        <v>768</v>
      </c>
      <c r="G42" s="69"/>
      <c r="H42" s="16"/>
      <c r="I42" s="5"/>
    </row>
    <row r="43" ht="18" customHeight="1" spans="1:9">
      <c r="A43" s="5">
        <v>40</v>
      </c>
      <c r="B43" s="88" t="s">
        <v>769</v>
      </c>
      <c r="C43" s="88">
        <v>10</v>
      </c>
      <c r="D43" s="121">
        <f t="shared" si="0"/>
        <v>13.72</v>
      </c>
      <c r="E43" s="8">
        <f t="shared" si="1"/>
        <v>686</v>
      </c>
      <c r="F43" s="211" t="s">
        <v>770</v>
      </c>
      <c r="G43" s="69"/>
      <c r="H43" s="16"/>
      <c r="I43" s="5"/>
    </row>
    <row r="44" ht="18" customHeight="1" spans="1:9">
      <c r="A44" s="5">
        <v>41</v>
      </c>
      <c r="B44" s="88" t="s">
        <v>771</v>
      </c>
      <c r="C44" s="88">
        <v>20</v>
      </c>
      <c r="D44" s="121">
        <f t="shared" si="0"/>
        <v>27.44</v>
      </c>
      <c r="E44" s="8">
        <f t="shared" si="1"/>
        <v>1372</v>
      </c>
      <c r="F44" s="211" t="s">
        <v>772</v>
      </c>
      <c r="G44" s="69"/>
      <c r="H44" s="16"/>
      <c r="I44" s="5"/>
    </row>
    <row r="45" ht="18.75" customHeight="1" spans="1:9">
      <c r="A45" s="5">
        <v>42</v>
      </c>
      <c r="B45" s="88" t="s">
        <v>773</v>
      </c>
      <c r="C45" s="88">
        <v>20</v>
      </c>
      <c r="D45" s="121">
        <f t="shared" si="0"/>
        <v>27.44</v>
      </c>
      <c r="E45" s="8">
        <f t="shared" si="1"/>
        <v>1372</v>
      </c>
      <c r="F45" s="211" t="s">
        <v>774</v>
      </c>
      <c r="G45" s="69"/>
      <c r="H45" s="16"/>
      <c r="I45" s="17"/>
    </row>
    <row r="46" ht="18.75" customHeight="1" spans="1:9">
      <c r="A46" s="5">
        <v>43</v>
      </c>
      <c r="B46" s="88" t="s">
        <v>775</v>
      </c>
      <c r="C46" s="88">
        <v>11</v>
      </c>
      <c r="D46" s="121">
        <f t="shared" si="0"/>
        <v>15.092</v>
      </c>
      <c r="E46" s="8">
        <f t="shared" si="1"/>
        <v>754.6</v>
      </c>
      <c r="F46" s="211" t="s">
        <v>776</v>
      </c>
      <c r="G46" s="69"/>
      <c r="H46" s="69"/>
      <c r="I46" s="17"/>
    </row>
    <row r="47" ht="18.75" customHeight="1" spans="1:9">
      <c r="A47" s="5">
        <v>44</v>
      </c>
      <c r="B47" s="88" t="s">
        <v>777</v>
      </c>
      <c r="C47" s="88">
        <v>13</v>
      </c>
      <c r="D47" s="121">
        <f t="shared" si="0"/>
        <v>17.836</v>
      </c>
      <c r="E47" s="8">
        <f t="shared" si="1"/>
        <v>891.8</v>
      </c>
      <c r="F47" s="211" t="s">
        <v>778</v>
      </c>
      <c r="G47" s="213"/>
      <c r="H47" s="213"/>
      <c r="I47" s="17"/>
    </row>
    <row r="48" ht="18.75" customHeight="1" spans="1:9">
      <c r="A48" s="5">
        <v>45</v>
      </c>
      <c r="B48" s="88" t="s">
        <v>779</v>
      </c>
      <c r="C48" s="88">
        <v>14</v>
      </c>
      <c r="D48" s="121">
        <f t="shared" ref="D48:D75" si="2">C48*1.372</f>
        <v>19.208</v>
      </c>
      <c r="E48" s="8">
        <f t="shared" ref="E48:E75" si="3">D48*50</f>
        <v>960.4</v>
      </c>
      <c r="F48" s="274" t="s">
        <v>780</v>
      </c>
      <c r="G48" s="213"/>
      <c r="H48" s="213"/>
      <c r="I48" s="17"/>
    </row>
    <row r="49" ht="18.75" customHeight="1" spans="1:9">
      <c r="A49" s="5">
        <v>46</v>
      </c>
      <c r="B49" s="88" t="s">
        <v>781</v>
      </c>
      <c r="C49" s="88">
        <v>13</v>
      </c>
      <c r="D49" s="121">
        <f t="shared" si="2"/>
        <v>17.836</v>
      </c>
      <c r="E49" s="8">
        <f t="shared" si="3"/>
        <v>891.8</v>
      </c>
      <c r="F49" s="211" t="s">
        <v>782</v>
      </c>
      <c r="G49" s="213"/>
      <c r="H49" s="213"/>
      <c r="I49" s="17"/>
    </row>
    <row r="50" ht="18.75" customHeight="1" spans="1:9">
      <c r="A50" s="5">
        <v>47</v>
      </c>
      <c r="B50" s="88" t="s">
        <v>783</v>
      </c>
      <c r="C50" s="88">
        <v>11</v>
      </c>
      <c r="D50" s="121">
        <f t="shared" si="2"/>
        <v>15.092</v>
      </c>
      <c r="E50" s="8">
        <f t="shared" si="3"/>
        <v>754.6</v>
      </c>
      <c r="F50" s="211" t="s">
        <v>784</v>
      </c>
      <c r="G50" s="213"/>
      <c r="H50" s="213"/>
      <c r="I50" s="17"/>
    </row>
    <row r="51" ht="18.75" customHeight="1" spans="1:9">
      <c r="A51" s="5">
        <v>48</v>
      </c>
      <c r="B51" s="88" t="s">
        <v>50</v>
      </c>
      <c r="C51" s="88">
        <v>10</v>
      </c>
      <c r="D51" s="121">
        <f t="shared" si="2"/>
        <v>13.72</v>
      </c>
      <c r="E51" s="8">
        <f t="shared" si="3"/>
        <v>686</v>
      </c>
      <c r="F51" s="211" t="s">
        <v>785</v>
      </c>
      <c r="G51" s="213"/>
      <c r="H51" s="213"/>
      <c r="I51" s="17"/>
    </row>
    <row r="52" ht="18.75" customHeight="1" spans="1:9">
      <c r="A52" s="5">
        <v>49</v>
      </c>
      <c r="B52" s="88" t="s">
        <v>786</v>
      </c>
      <c r="C52" s="88">
        <v>15</v>
      </c>
      <c r="D52" s="121">
        <f t="shared" si="2"/>
        <v>20.58</v>
      </c>
      <c r="E52" s="8">
        <f t="shared" si="3"/>
        <v>1029</v>
      </c>
      <c r="F52" s="211" t="s">
        <v>787</v>
      </c>
      <c r="G52" s="213"/>
      <c r="H52" s="213"/>
      <c r="I52" s="17"/>
    </row>
    <row r="53" ht="18.75" customHeight="1" spans="1:9">
      <c r="A53" s="5">
        <v>50</v>
      </c>
      <c r="B53" s="88" t="s">
        <v>788</v>
      </c>
      <c r="C53" s="88">
        <v>23</v>
      </c>
      <c r="D53" s="121">
        <f t="shared" si="2"/>
        <v>31.556</v>
      </c>
      <c r="E53" s="8">
        <f t="shared" si="3"/>
        <v>1577.8</v>
      </c>
      <c r="F53" s="211" t="s">
        <v>789</v>
      </c>
      <c r="G53" s="213"/>
      <c r="H53" s="213"/>
      <c r="I53" s="17"/>
    </row>
    <row r="54" ht="18.75" customHeight="1" spans="1:9">
      <c r="A54" s="5">
        <v>51</v>
      </c>
      <c r="B54" s="88" t="s">
        <v>790</v>
      </c>
      <c r="C54" s="88">
        <v>10</v>
      </c>
      <c r="D54" s="121">
        <f t="shared" si="2"/>
        <v>13.72</v>
      </c>
      <c r="E54" s="8">
        <f t="shared" si="3"/>
        <v>686</v>
      </c>
      <c r="F54" s="275" t="s">
        <v>791</v>
      </c>
      <c r="G54" s="213"/>
      <c r="H54" s="213"/>
      <c r="I54" s="17"/>
    </row>
    <row r="55" ht="18.75" customHeight="1" spans="1:9">
      <c r="A55" s="5">
        <v>52</v>
      </c>
      <c r="B55" s="88" t="s">
        <v>792</v>
      </c>
      <c r="C55" s="88">
        <v>20</v>
      </c>
      <c r="D55" s="121">
        <f t="shared" si="2"/>
        <v>27.44</v>
      </c>
      <c r="E55" s="8">
        <f t="shared" si="3"/>
        <v>1372</v>
      </c>
      <c r="F55" s="211" t="s">
        <v>793</v>
      </c>
      <c r="G55" s="213"/>
      <c r="H55" s="213"/>
      <c r="I55" s="17"/>
    </row>
    <row r="56" ht="18.75" customHeight="1" spans="1:9">
      <c r="A56" s="5">
        <v>53</v>
      </c>
      <c r="B56" s="88" t="s">
        <v>794</v>
      </c>
      <c r="C56" s="88">
        <v>15</v>
      </c>
      <c r="D56" s="121">
        <f t="shared" si="2"/>
        <v>20.58</v>
      </c>
      <c r="E56" s="8">
        <f t="shared" si="3"/>
        <v>1029</v>
      </c>
      <c r="F56" s="210" t="s">
        <v>795</v>
      </c>
      <c r="G56" s="213"/>
      <c r="H56" s="213"/>
      <c r="I56" s="17"/>
    </row>
    <row r="57" ht="18.75" customHeight="1" spans="1:9">
      <c r="A57" s="5">
        <v>54</v>
      </c>
      <c r="B57" s="88" t="s">
        <v>796</v>
      </c>
      <c r="C57" s="88">
        <v>6</v>
      </c>
      <c r="D57" s="121">
        <f t="shared" si="2"/>
        <v>8.232</v>
      </c>
      <c r="E57" s="8">
        <f t="shared" si="3"/>
        <v>411.6</v>
      </c>
      <c r="F57" s="211" t="s">
        <v>797</v>
      </c>
      <c r="G57" s="213"/>
      <c r="H57" s="213"/>
      <c r="I57" s="17"/>
    </row>
    <row r="58" ht="18.75" customHeight="1" spans="1:9">
      <c r="A58" s="5">
        <v>55</v>
      </c>
      <c r="B58" s="88" t="s">
        <v>798</v>
      </c>
      <c r="C58" s="88">
        <v>15</v>
      </c>
      <c r="D58" s="121">
        <f t="shared" si="2"/>
        <v>20.58</v>
      </c>
      <c r="E58" s="8">
        <f t="shared" si="3"/>
        <v>1029</v>
      </c>
      <c r="F58" s="274" t="s">
        <v>799</v>
      </c>
      <c r="G58" s="213"/>
      <c r="H58" s="213"/>
      <c r="I58" s="17"/>
    </row>
    <row r="59" ht="18.75" customHeight="1" spans="1:9">
      <c r="A59" s="5">
        <v>56</v>
      </c>
      <c r="B59" s="88" t="s">
        <v>800</v>
      </c>
      <c r="C59" s="88">
        <v>11</v>
      </c>
      <c r="D59" s="121">
        <f t="shared" si="2"/>
        <v>15.092</v>
      </c>
      <c r="E59" s="8">
        <f t="shared" si="3"/>
        <v>754.6</v>
      </c>
      <c r="F59" s="210" t="s">
        <v>801</v>
      </c>
      <c r="G59" s="213"/>
      <c r="H59" s="213"/>
      <c r="I59" s="17"/>
    </row>
    <row r="60" ht="18.75" customHeight="1" spans="1:9">
      <c r="A60" s="5">
        <v>57</v>
      </c>
      <c r="B60" s="88" t="s">
        <v>245</v>
      </c>
      <c r="C60" s="88">
        <v>20</v>
      </c>
      <c r="D60" s="121">
        <f t="shared" si="2"/>
        <v>27.44</v>
      </c>
      <c r="E60" s="8">
        <f t="shared" si="3"/>
        <v>1372</v>
      </c>
      <c r="F60" s="211" t="s">
        <v>802</v>
      </c>
      <c r="G60" s="213"/>
      <c r="H60" s="213"/>
      <c r="I60" s="17"/>
    </row>
    <row r="61" ht="18.75" customHeight="1" spans="1:9">
      <c r="A61" s="5">
        <v>58</v>
      </c>
      <c r="B61" s="88" t="s">
        <v>803</v>
      </c>
      <c r="C61" s="88">
        <v>30</v>
      </c>
      <c r="D61" s="121">
        <f t="shared" si="2"/>
        <v>41.16</v>
      </c>
      <c r="E61" s="8">
        <f t="shared" si="3"/>
        <v>2058</v>
      </c>
      <c r="F61" s="211" t="s">
        <v>804</v>
      </c>
      <c r="G61" s="213"/>
      <c r="H61" s="213"/>
      <c r="I61" s="17"/>
    </row>
    <row r="62" ht="18.75" customHeight="1" spans="1:9">
      <c r="A62" s="5">
        <v>59</v>
      </c>
      <c r="B62" s="88" t="s">
        <v>805</v>
      </c>
      <c r="C62" s="88">
        <v>18</v>
      </c>
      <c r="D62" s="121">
        <f t="shared" si="2"/>
        <v>24.696</v>
      </c>
      <c r="E62" s="8">
        <f t="shared" si="3"/>
        <v>1234.8</v>
      </c>
      <c r="F62" s="274" t="s">
        <v>806</v>
      </c>
      <c r="G62" s="213"/>
      <c r="H62" s="213"/>
      <c r="I62" s="17"/>
    </row>
    <row r="63" ht="18.75" customHeight="1" spans="1:9">
      <c r="A63" s="5">
        <v>60</v>
      </c>
      <c r="B63" s="88" t="s">
        <v>807</v>
      </c>
      <c r="C63" s="88">
        <v>13</v>
      </c>
      <c r="D63" s="121">
        <f t="shared" si="2"/>
        <v>17.836</v>
      </c>
      <c r="E63" s="8">
        <f t="shared" si="3"/>
        <v>891.8</v>
      </c>
      <c r="F63" s="211" t="s">
        <v>808</v>
      </c>
      <c r="G63" s="213"/>
      <c r="H63" s="213"/>
      <c r="I63" s="17"/>
    </row>
    <row r="64" ht="18.75" customHeight="1" spans="1:9">
      <c r="A64" s="5">
        <v>61</v>
      </c>
      <c r="B64" s="88" t="s">
        <v>809</v>
      </c>
      <c r="C64" s="88">
        <v>12</v>
      </c>
      <c r="D64" s="121">
        <f t="shared" si="2"/>
        <v>16.464</v>
      </c>
      <c r="E64" s="8">
        <f t="shared" si="3"/>
        <v>823.2</v>
      </c>
      <c r="F64" s="211" t="s">
        <v>810</v>
      </c>
      <c r="G64" s="213"/>
      <c r="H64" s="213"/>
      <c r="I64" s="17"/>
    </row>
    <row r="65" ht="18.75" customHeight="1" spans="1:9">
      <c r="A65" s="5">
        <v>62</v>
      </c>
      <c r="B65" s="88" t="s">
        <v>811</v>
      </c>
      <c r="C65" s="88">
        <v>10</v>
      </c>
      <c r="D65" s="121">
        <f t="shared" si="2"/>
        <v>13.72</v>
      </c>
      <c r="E65" s="8">
        <f t="shared" si="3"/>
        <v>686</v>
      </c>
      <c r="F65" s="274" t="s">
        <v>812</v>
      </c>
      <c r="G65" s="213"/>
      <c r="H65" s="213"/>
      <c r="I65" s="17"/>
    </row>
    <row r="66" ht="18.75" customHeight="1" spans="1:9">
      <c r="A66" s="5">
        <v>63</v>
      </c>
      <c r="B66" s="88" t="s">
        <v>813</v>
      </c>
      <c r="C66" s="88">
        <v>15</v>
      </c>
      <c r="D66" s="121">
        <f t="shared" si="2"/>
        <v>20.58</v>
      </c>
      <c r="E66" s="8">
        <f t="shared" si="3"/>
        <v>1029</v>
      </c>
      <c r="F66" s="274" t="s">
        <v>814</v>
      </c>
      <c r="G66" s="213"/>
      <c r="H66" s="213"/>
      <c r="I66" s="17"/>
    </row>
    <row r="67" ht="18.75" customHeight="1" spans="1:9">
      <c r="A67" s="5">
        <v>64</v>
      </c>
      <c r="B67" s="88" t="s">
        <v>815</v>
      </c>
      <c r="C67" s="88">
        <v>15</v>
      </c>
      <c r="D67" s="121">
        <f t="shared" si="2"/>
        <v>20.58</v>
      </c>
      <c r="E67" s="8">
        <f t="shared" si="3"/>
        <v>1029</v>
      </c>
      <c r="F67" s="211" t="s">
        <v>816</v>
      </c>
      <c r="G67" s="213"/>
      <c r="H67" s="213"/>
      <c r="I67" s="17"/>
    </row>
    <row r="68" ht="18.75" customHeight="1" spans="1:9">
      <c r="A68" s="5">
        <v>65</v>
      </c>
      <c r="B68" s="88" t="s">
        <v>140</v>
      </c>
      <c r="C68" s="88">
        <v>20</v>
      </c>
      <c r="D68" s="121">
        <f t="shared" si="2"/>
        <v>27.44</v>
      </c>
      <c r="E68" s="8">
        <f t="shared" si="3"/>
        <v>1372</v>
      </c>
      <c r="F68" s="274" t="s">
        <v>817</v>
      </c>
      <c r="G68" s="213"/>
      <c r="H68" s="213"/>
      <c r="I68" s="17"/>
    </row>
    <row r="69" ht="18.75" customHeight="1" spans="1:9">
      <c r="A69" s="5">
        <v>66</v>
      </c>
      <c r="B69" s="88" t="s">
        <v>818</v>
      </c>
      <c r="C69" s="88">
        <v>15</v>
      </c>
      <c r="D69" s="121">
        <f t="shared" si="2"/>
        <v>20.58</v>
      </c>
      <c r="E69" s="8">
        <f t="shared" si="3"/>
        <v>1029</v>
      </c>
      <c r="F69" s="211" t="s">
        <v>819</v>
      </c>
      <c r="G69" s="213"/>
      <c r="H69" s="213"/>
      <c r="I69" s="17"/>
    </row>
    <row r="70" ht="18.75" customHeight="1" spans="1:9">
      <c r="A70" s="5">
        <v>67</v>
      </c>
      <c r="B70" s="88" t="s">
        <v>820</v>
      </c>
      <c r="C70" s="88">
        <v>20</v>
      </c>
      <c r="D70" s="121">
        <f t="shared" si="2"/>
        <v>27.44</v>
      </c>
      <c r="E70" s="8">
        <f t="shared" si="3"/>
        <v>1372</v>
      </c>
      <c r="F70" s="211" t="s">
        <v>821</v>
      </c>
      <c r="G70" s="213"/>
      <c r="H70" s="213"/>
      <c r="I70" s="17"/>
    </row>
    <row r="71" ht="18.75" customHeight="1" spans="1:9">
      <c r="A71" s="5">
        <v>68</v>
      </c>
      <c r="B71" s="88" t="s">
        <v>128</v>
      </c>
      <c r="C71" s="88">
        <v>12</v>
      </c>
      <c r="D71" s="121">
        <f t="shared" si="2"/>
        <v>16.464</v>
      </c>
      <c r="E71" s="8">
        <f t="shared" si="3"/>
        <v>823.2</v>
      </c>
      <c r="F71" s="211" t="s">
        <v>822</v>
      </c>
      <c r="G71" s="213"/>
      <c r="H71" s="213"/>
      <c r="I71" s="17"/>
    </row>
    <row r="72" ht="18.75" customHeight="1" spans="1:9">
      <c r="A72" s="5">
        <v>69</v>
      </c>
      <c r="B72" s="88" t="s">
        <v>823</v>
      </c>
      <c r="C72" s="88">
        <v>10</v>
      </c>
      <c r="D72" s="121">
        <f t="shared" si="2"/>
        <v>13.72</v>
      </c>
      <c r="E72" s="8">
        <f t="shared" si="3"/>
        <v>686</v>
      </c>
      <c r="F72" s="211" t="s">
        <v>824</v>
      </c>
      <c r="G72" s="213"/>
      <c r="H72" s="213"/>
      <c r="I72" s="17"/>
    </row>
    <row r="73" ht="18.75" customHeight="1" spans="1:9">
      <c r="A73" s="5">
        <v>70</v>
      </c>
      <c r="B73" s="88" t="s">
        <v>825</v>
      </c>
      <c r="C73" s="88">
        <v>14</v>
      </c>
      <c r="D73" s="121">
        <f t="shared" si="2"/>
        <v>19.208</v>
      </c>
      <c r="E73" s="8">
        <f t="shared" si="3"/>
        <v>960.4</v>
      </c>
      <c r="F73" s="211" t="s">
        <v>826</v>
      </c>
      <c r="G73" s="213"/>
      <c r="H73" s="213"/>
      <c r="I73" s="17"/>
    </row>
    <row r="74" ht="18.75" customHeight="1" spans="1:9">
      <c r="A74" s="190">
        <v>71</v>
      </c>
      <c r="B74" s="82" t="s">
        <v>827</v>
      </c>
      <c r="C74" s="82">
        <v>20</v>
      </c>
      <c r="D74" s="216">
        <f t="shared" si="2"/>
        <v>27.44</v>
      </c>
      <c r="E74" s="185">
        <f t="shared" si="3"/>
        <v>1372</v>
      </c>
      <c r="F74" s="217" t="s">
        <v>828</v>
      </c>
      <c r="G74" s="213"/>
      <c r="H74" s="213"/>
      <c r="I74" s="91"/>
    </row>
    <row r="75" customFormat="1" ht="18.75" customHeight="1" spans="1:9">
      <c r="A75" s="5" t="s">
        <v>31</v>
      </c>
      <c r="B75" s="88"/>
      <c r="C75" s="88">
        <f>SUM(C4:C74)</f>
        <v>1003</v>
      </c>
      <c r="D75" s="216">
        <f t="shared" si="2"/>
        <v>1376.116</v>
      </c>
      <c r="E75" s="185">
        <f t="shared" si="3"/>
        <v>68805.8</v>
      </c>
      <c r="F75" s="211"/>
      <c r="G75" s="69"/>
      <c r="H75" s="69"/>
      <c r="I75" s="17"/>
    </row>
    <row r="76" customFormat="1" ht="28.5" customHeight="1" spans="1:7">
      <c r="A76" s="21" t="s">
        <v>41</v>
      </c>
      <c r="B76" s="21"/>
      <c r="C76" s="21"/>
      <c r="D76" s="22"/>
      <c r="E76" s="22"/>
      <c r="F76" s="22"/>
      <c r="G76" s="22"/>
    </row>
    <row r="77" customFormat="1" ht="18.75" spans="1:7">
      <c r="A77" s="23" t="s">
        <v>829</v>
      </c>
      <c r="B77" s="23"/>
      <c r="C77" s="23"/>
      <c r="D77" s="23"/>
      <c r="E77" s="23"/>
      <c r="F77" s="23"/>
      <c r="G77" s="23"/>
    </row>
    <row r="78" customFormat="1" ht="18.75" spans="1:7">
      <c r="A78" s="24" t="s">
        <v>43</v>
      </c>
      <c r="B78" s="24"/>
      <c r="C78" s="24"/>
      <c r="D78" s="24"/>
      <c r="E78" s="24"/>
      <c r="F78" s="24"/>
      <c r="G78" s="24"/>
    </row>
  </sheetData>
  <mergeCells count="5">
    <mergeCell ref="A1:I1"/>
    <mergeCell ref="A2:I2"/>
    <mergeCell ref="A76:C76"/>
    <mergeCell ref="A77:G77"/>
    <mergeCell ref="A78:G78"/>
  </mergeCells>
  <pageMargins left="0.751388888888889" right="0.751388888888889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opLeftCell="A70" workbookViewId="0">
      <selection activeCell="L80" sqref="L80"/>
    </sheetView>
  </sheetViews>
  <sheetFormatPr defaultColWidth="9" defaultRowHeight="13.5"/>
  <cols>
    <col min="1" max="1" width="9.88333333333333" customWidth="1"/>
    <col min="2" max="2" width="12.4416666666667" customWidth="1"/>
    <col min="3" max="3" width="16.775" style="196" customWidth="1"/>
    <col min="4" max="4" width="14.8833333333333" style="196" customWidth="1"/>
    <col min="5" max="5" width="17.75" style="196" customWidth="1"/>
    <col min="6" max="6" width="22.775" style="196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830</v>
      </c>
      <c r="B2" s="3"/>
      <c r="C2" s="3"/>
      <c r="D2" s="4"/>
      <c r="E2" s="4"/>
      <c r="F2" s="4"/>
      <c r="G2" s="3"/>
      <c r="H2" s="3"/>
      <c r="I2" s="3"/>
    </row>
    <row r="3" ht="33" customHeight="1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.75" customHeight="1" spans="1:9">
      <c r="A4" s="16">
        <v>1</v>
      </c>
      <c r="B4" s="153" t="s">
        <v>831</v>
      </c>
      <c r="C4" s="153">
        <v>13</v>
      </c>
      <c r="D4" s="12">
        <f>C4*1.372</f>
        <v>17.836</v>
      </c>
      <c r="E4" s="13">
        <f>D4*50</f>
        <v>891.8</v>
      </c>
      <c r="F4" s="98" t="s">
        <v>832</v>
      </c>
      <c r="G4" s="197"/>
      <c r="H4" s="16">
        <v>15947353586</v>
      </c>
      <c r="I4" s="17"/>
    </row>
    <row r="5" ht="18.75" customHeight="1" spans="1:9">
      <c r="A5" s="80">
        <v>2</v>
      </c>
      <c r="B5" s="153" t="s">
        <v>833</v>
      </c>
      <c r="C5" s="153">
        <v>10</v>
      </c>
      <c r="D5" s="12">
        <f t="shared" ref="D5:D36" si="0">C5*1.372</f>
        <v>13.72</v>
      </c>
      <c r="E5" s="13">
        <f t="shared" ref="E5:E36" si="1">D5*50</f>
        <v>686</v>
      </c>
      <c r="F5" s="98" t="s">
        <v>834</v>
      </c>
      <c r="G5" s="197"/>
      <c r="H5" s="16"/>
      <c r="I5" s="17"/>
    </row>
    <row r="6" ht="18.75" customHeight="1" spans="1:9">
      <c r="A6" s="16">
        <v>3</v>
      </c>
      <c r="B6" s="153" t="s">
        <v>835</v>
      </c>
      <c r="C6" s="153">
        <v>20</v>
      </c>
      <c r="D6" s="12">
        <f t="shared" si="0"/>
        <v>27.44</v>
      </c>
      <c r="E6" s="13">
        <f t="shared" si="1"/>
        <v>1372</v>
      </c>
      <c r="F6" s="98" t="s">
        <v>836</v>
      </c>
      <c r="G6" s="197"/>
      <c r="H6" s="16"/>
      <c r="I6" s="17"/>
    </row>
    <row r="7" ht="18.75" customHeight="1" spans="1:9">
      <c r="A7" s="80">
        <v>4</v>
      </c>
      <c r="B7" s="153" t="s">
        <v>286</v>
      </c>
      <c r="C7" s="153">
        <v>15</v>
      </c>
      <c r="D7" s="12">
        <f t="shared" si="0"/>
        <v>20.58</v>
      </c>
      <c r="E7" s="13">
        <f t="shared" si="1"/>
        <v>1029</v>
      </c>
      <c r="F7" s="98" t="s">
        <v>837</v>
      </c>
      <c r="G7" s="197"/>
      <c r="H7" s="16"/>
      <c r="I7" s="17"/>
    </row>
    <row r="8" ht="18.75" customHeight="1" spans="1:9">
      <c r="A8" s="16">
        <v>5</v>
      </c>
      <c r="B8" s="153" t="s">
        <v>838</v>
      </c>
      <c r="C8" s="153">
        <v>15</v>
      </c>
      <c r="D8" s="12">
        <f t="shared" si="0"/>
        <v>20.58</v>
      </c>
      <c r="E8" s="13">
        <f t="shared" si="1"/>
        <v>1029</v>
      </c>
      <c r="F8" s="98" t="s">
        <v>839</v>
      </c>
      <c r="G8" s="197"/>
      <c r="H8" s="16"/>
      <c r="I8" s="17"/>
    </row>
    <row r="9" ht="18.75" customHeight="1" spans="1:9">
      <c r="A9" s="80">
        <v>6</v>
      </c>
      <c r="B9" s="153" t="s">
        <v>840</v>
      </c>
      <c r="C9" s="153">
        <v>15</v>
      </c>
      <c r="D9" s="12">
        <f t="shared" si="0"/>
        <v>20.58</v>
      </c>
      <c r="E9" s="13">
        <f t="shared" si="1"/>
        <v>1029</v>
      </c>
      <c r="F9" s="98" t="s">
        <v>841</v>
      </c>
      <c r="G9" s="197"/>
      <c r="H9" s="16"/>
      <c r="I9" s="17"/>
    </row>
    <row r="10" ht="18.75" customHeight="1" spans="1:9">
      <c r="A10" s="16">
        <v>7</v>
      </c>
      <c r="B10" s="153" t="s">
        <v>842</v>
      </c>
      <c r="C10" s="153">
        <v>22</v>
      </c>
      <c r="D10" s="12">
        <f t="shared" si="0"/>
        <v>30.184</v>
      </c>
      <c r="E10" s="13">
        <f t="shared" si="1"/>
        <v>1509.2</v>
      </c>
      <c r="F10" s="98" t="s">
        <v>843</v>
      </c>
      <c r="G10" s="197"/>
      <c r="H10" s="16"/>
      <c r="I10" s="17"/>
    </row>
    <row r="11" ht="18.75" customHeight="1" spans="1:9">
      <c r="A11" s="80">
        <v>8</v>
      </c>
      <c r="B11" s="153" t="s">
        <v>844</v>
      </c>
      <c r="C11" s="153">
        <v>8</v>
      </c>
      <c r="D11" s="12">
        <f t="shared" si="0"/>
        <v>10.976</v>
      </c>
      <c r="E11" s="13">
        <f t="shared" si="1"/>
        <v>548.8</v>
      </c>
      <c r="F11" s="98" t="s">
        <v>845</v>
      </c>
      <c r="G11" s="197"/>
      <c r="H11" s="16"/>
      <c r="I11" s="17"/>
    </row>
    <row r="12" ht="18.75" customHeight="1" spans="1:9">
      <c r="A12" s="16">
        <v>9</v>
      </c>
      <c r="B12" s="153" t="s">
        <v>846</v>
      </c>
      <c r="C12" s="153">
        <v>15</v>
      </c>
      <c r="D12" s="12">
        <f t="shared" si="0"/>
        <v>20.58</v>
      </c>
      <c r="E12" s="13">
        <f t="shared" si="1"/>
        <v>1029</v>
      </c>
      <c r="F12" s="98" t="s">
        <v>847</v>
      </c>
      <c r="G12" s="197"/>
      <c r="H12" s="16"/>
      <c r="I12" s="17"/>
    </row>
    <row r="13" ht="18.75" customHeight="1" spans="1:9">
      <c r="A13" s="80">
        <v>10</v>
      </c>
      <c r="B13" s="153" t="s">
        <v>848</v>
      </c>
      <c r="C13" s="153">
        <v>12</v>
      </c>
      <c r="D13" s="12">
        <f t="shared" si="0"/>
        <v>16.464</v>
      </c>
      <c r="E13" s="13">
        <f t="shared" si="1"/>
        <v>823.2</v>
      </c>
      <c r="F13" s="98" t="s">
        <v>849</v>
      </c>
      <c r="G13" s="197"/>
      <c r="H13" s="16"/>
      <c r="I13" s="17"/>
    </row>
    <row r="14" ht="18.75" customHeight="1" spans="1:9">
      <c r="A14" s="16">
        <v>11</v>
      </c>
      <c r="B14" s="153" t="s">
        <v>850</v>
      </c>
      <c r="C14" s="153">
        <v>15</v>
      </c>
      <c r="D14" s="12">
        <f t="shared" si="0"/>
        <v>20.58</v>
      </c>
      <c r="E14" s="13">
        <f t="shared" si="1"/>
        <v>1029</v>
      </c>
      <c r="F14" s="98" t="s">
        <v>851</v>
      </c>
      <c r="G14" s="197"/>
      <c r="H14" s="16"/>
      <c r="I14" s="17"/>
    </row>
    <row r="15" ht="18.75" customHeight="1" spans="1:9">
      <c r="A15" s="80">
        <v>12</v>
      </c>
      <c r="B15" s="153" t="s">
        <v>852</v>
      </c>
      <c r="C15" s="153">
        <v>25</v>
      </c>
      <c r="D15" s="12">
        <f t="shared" si="0"/>
        <v>34.3</v>
      </c>
      <c r="E15" s="13">
        <f t="shared" si="1"/>
        <v>1715</v>
      </c>
      <c r="F15" s="98" t="s">
        <v>853</v>
      </c>
      <c r="G15" s="197"/>
      <c r="H15" s="16"/>
      <c r="I15" s="17"/>
    </row>
    <row r="16" ht="18.75" customHeight="1" spans="1:9">
      <c r="A16" s="16">
        <v>13</v>
      </c>
      <c r="B16" s="153" t="s">
        <v>638</v>
      </c>
      <c r="C16" s="153">
        <v>40</v>
      </c>
      <c r="D16" s="12">
        <f t="shared" si="0"/>
        <v>54.88</v>
      </c>
      <c r="E16" s="13">
        <f t="shared" si="1"/>
        <v>2744</v>
      </c>
      <c r="F16" s="98" t="s">
        <v>854</v>
      </c>
      <c r="G16" s="197"/>
      <c r="H16" s="16"/>
      <c r="I16" s="17"/>
    </row>
    <row r="17" ht="18.75" customHeight="1" spans="1:9">
      <c r="A17" s="80">
        <v>14</v>
      </c>
      <c r="B17" s="153" t="s">
        <v>855</v>
      </c>
      <c r="C17" s="153">
        <v>33</v>
      </c>
      <c r="D17" s="12">
        <f t="shared" si="0"/>
        <v>45.276</v>
      </c>
      <c r="E17" s="13">
        <f t="shared" si="1"/>
        <v>2263.8</v>
      </c>
      <c r="F17" s="98" t="s">
        <v>856</v>
      </c>
      <c r="G17" s="197"/>
      <c r="H17" s="16"/>
      <c r="I17" s="17"/>
    </row>
    <row r="18" ht="18.75" customHeight="1" spans="1:9">
      <c r="A18" s="16">
        <v>15</v>
      </c>
      <c r="B18" s="153" t="s">
        <v>857</v>
      </c>
      <c r="C18" s="153">
        <v>15</v>
      </c>
      <c r="D18" s="12">
        <f t="shared" si="0"/>
        <v>20.58</v>
      </c>
      <c r="E18" s="13">
        <f t="shared" si="1"/>
        <v>1029</v>
      </c>
      <c r="F18" s="98" t="s">
        <v>858</v>
      </c>
      <c r="G18" s="197"/>
      <c r="H18" s="16"/>
      <c r="I18" s="17"/>
    </row>
    <row r="19" ht="18.75" customHeight="1" spans="1:9">
      <c r="A19" s="80">
        <v>16</v>
      </c>
      <c r="B19" s="153" t="s">
        <v>859</v>
      </c>
      <c r="C19" s="153">
        <v>9</v>
      </c>
      <c r="D19" s="12">
        <f t="shared" si="0"/>
        <v>12.348</v>
      </c>
      <c r="E19" s="13">
        <f t="shared" si="1"/>
        <v>617.4</v>
      </c>
      <c r="F19" s="98" t="s">
        <v>860</v>
      </c>
      <c r="G19" s="197"/>
      <c r="H19" s="16"/>
      <c r="I19" s="17"/>
    </row>
    <row r="20" ht="18.75" customHeight="1" spans="1:9">
      <c r="A20" s="16">
        <v>17</v>
      </c>
      <c r="B20" s="153" t="s">
        <v>861</v>
      </c>
      <c r="C20" s="153">
        <v>30</v>
      </c>
      <c r="D20" s="12">
        <f t="shared" si="0"/>
        <v>41.16</v>
      </c>
      <c r="E20" s="13">
        <f t="shared" si="1"/>
        <v>2058</v>
      </c>
      <c r="F20" s="98" t="s">
        <v>862</v>
      </c>
      <c r="G20" s="197"/>
      <c r="H20" s="16"/>
      <c r="I20" s="17"/>
    </row>
    <row r="21" ht="18.75" customHeight="1" spans="1:9">
      <c r="A21" s="80">
        <v>18</v>
      </c>
      <c r="B21" s="153" t="s">
        <v>863</v>
      </c>
      <c r="C21" s="153">
        <v>80</v>
      </c>
      <c r="D21" s="12">
        <f t="shared" si="0"/>
        <v>109.76</v>
      </c>
      <c r="E21" s="13">
        <f t="shared" si="1"/>
        <v>5488</v>
      </c>
      <c r="F21" s="98" t="s">
        <v>864</v>
      </c>
      <c r="G21" s="197"/>
      <c r="H21" s="16"/>
      <c r="I21" s="17"/>
    </row>
    <row r="22" ht="18.75" customHeight="1" spans="1:9">
      <c r="A22" s="16">
        <v>19</v>
      </c>
      <c r="B22" s="153" t="s">
        <v>526</v>
      </c>
      <c r="C22" s="153">
        <v>20</v>
      </c>
      <c r="D22" s="12">
        <f t="shared" si="0"/>
        <v>27.44</v>
      </c>
      <c r="E22" s="13">
        <f t="shared" si="1"/>
        <v>1372</v>
      </c>
      <c r="F22" s="98" t="s">
        <v>865</v>
      </c>
      <c r="G22" s="197"/>
      <c r="H22" s="16"/>
      <c r="I22" s="17"/>
    </row>
    <row r="23" ht="18.75" customHeight="1" spans="1:9">
      <c r="A23" s="80">
        <v>20</v>
      </c>
      <c r="B23" s="153" t="s">
        <v>866</v>
      </c>
      <c r="C23" s="153">
        <v>35</v>
      </c>
      <c r="D23" s="12">
        <f t="shared" si="0"/>
        <v>48.02</v>
      </c>
      <c r="E23" s="13">
        <f t="shared" si="1"/>
        <v>2401</v>
      </c>
      <c r="F23" s="98" t="s">
        <v>867</v>
      </c>
      <c r="G23" s="197"/>
      <c r="H23" s="16"/>
      <c r="I23" s="17"/>
    </row>
    <row r="24" ht="18.75" customHeight="1" spans="1:9">
      <c r="A24" s="16">
        <v>21</v>
      </c>
      <c r="B24" s="153" t="s">
        <v>868</v>
      </c>
      <c r="C24" s="153">
        <v>12</v>
      </c>
      <c r="D24" s="12">
        <f t="shared" si="0"/>
        <v>16.464</v>
      </c>
      <c r="E24" s="13">
        <f t="shared" si="1"/>
        <v>823.2</v>
      </c>
      <c r="F24" s="98" t="s">
        <v>869</v>
      </c>
      <c r="G24" s="197"/>
      <c r="H24" s="16"/>
      <c r="I24" s="17"/>
    </row>
    <row r="25" ht="18.75" customHeight="1" spans="1:9">
      <c r="A25" s="80">
        <v>22</v>
      </c>
      <c r="B25" s="153" t="s">
        <v>870</v>
      </c>
      <c r="C25" s="153">
        <v>15</v>
      </c>
      <c r="D25" s="12">
        <f t="shared" si="0"/>
        <v>20.58</v>
      </c>
      <c r="E25" s="13">
        <f t="shared" si="1"/>
        <v>1029</v>
      </c>
      <c r="F25" s="98" t="s">
        <v>871</v>
      </c>
      <c r="G25" s="197"/>
      <c r="H25" s="16"/>
      <c r="I25" s="17"/>
    </row>
    <row r="26" ht="18.75" customHeight="1" spans="1:9">
      <c r="A26" s="16">
        <v>23</v>
      </c>
      <c r="B26" s="153" t="s">
        <v>872</v>
      </c>
      <c r="C26" s="153">
        <v>18</v>
      </c>
      <c r="D26" s="12">
        <f t="shared" si="0"/>
        <v>24.696</v>
      </c>
      <c r="E26" s="13">
        <f t="shared" si="1"/>
        <v>1234.8</v>
      </c>
      <c r="F26" s="98" t="s">
        <v>873</v>
      </c>
      <c r="G26" s="197"/>
      <c r="H26" s="16"/>
      <c r="I26" s="17"/>
    </row>
    <row r="27" ht="18.75" customHeight="1" spans="1:9">
      <c r="A27" s="80">
        <v>24</v>
      </c>
      <c r="B27" s="153" t="s">
        <v>874</v>
      </c>
      <c r="C27" s="153">
        <v>20</v>
      </c>
      <c r="D27" s="12">
        <f t="shared" si="0"/>
        <v>27.44</v>
      </c>
      <c r="E27" s="13">
        <f t="shared" si="1"/>
        <v>1372</v>
      </c>
      <c r="F27" s="98" t="s">
        <v>875</v>
      </c>
      <c r="G27" s="197"/>
      <c r="H27" s="16"/>
      <c r="I27" s="17"/>
    </row>
    <row r="28" ht="18.75" customHeight="1" spans="1:9">
      <c r="A28" s="16">
        <v>25</v>
      </c>
      <c r="B28" s="153" t="s">
        <v>876</v>
      </c>
      <c r="C28" s="153">
        <v>10</v>
      </c>
      <c r="D28" s="12">
        <f t="shared" si="0"/>
        <v>13.72</v>
      </c>
      <c r="E28" s="13">
        <f t="shared" si="1"/>
        <v>686</v>
      </c>
      <c r="F28" s="98" t="s">
        <v>877</v>
      </c>
      <c r="G28" s="197"/>
      <c r="H28" s="16"/>
      <c r="I28" s="17"/>
    </row>
    <row r="29" ht="18.75" customHeight="1" spans="1:9">
      <c r="A29" s="80">
        <v>26</v>
      </c>
      <c r="B29" s="153" t="s">
        <v>878</v>
      </c>
      <c r="C29" s="153">
        <v>24</v>
      </c>
      <c r="D29" s="12">
        <f t="shared" si="0"/>
        <v>32.928</v>
      </c>
      <c r="E29" s="13">
        <f t="shared" si="1"/>
        <v>1646.4</v>
      </c>
      <c r="F29" s="98" t="s">
        <v>879</v>
      </c>
      <c r="G29" s="197"/>
      <c r="H29" s="16"/>
      <c r="I29" s="17"/>
    </row>
    <row r="30" ht="18.75" customHeight="1" spans="1:9">
      <c r="A30" s="16">
        <v>27</v>
      </c>
      <c r="B30" s="153" t="s">
        <v>880</v>
      </c>
      <c r="C30" s="153">
        <v>5</v>
      </c>
      <c r="D30" s="12">
        <f t="shared" si="0"/>
        <v>6.86</v>
      </c>
      <c r="E30" s="13">
        <f t="shared" si="1"/>
        <v>343</v>
      </c>
      <c r="F30" s="98" t="s">
        <v>881</v>
      </c>
      <c r="G30" s="197"/>
      <c r="H30" s="16"/>
      <c r="I30" s="17"/>
    </row>
    <row r="31" ht="18.75" customHeight="1" spans="1:9">
      <c r="A31" s="80">
        <v>28</v>
      </c>
      <c r="B31" s="153" t="s">
        <v>882</v>
      </c>
      <c r="C31" s="153">
        <v>8</v>
      </c>
      <c r="D31" s="12">
        <f t="shared" si="0"/>
        <v>10.976</v>
      </c>
      <c r="E31" s="13">
        <f t="shared" si="1"/>
        <v>548.8</v>
      </c>
      <c r="F31" s="98" t="s">
        <v>883</v>
      </c>
      <c r="G31" s="197"/>
      <c r="H31" s="16"/>
      <c r="I31" s="17"/>
    </row>
    <row r="32" ht="18.75" customHeight="1" spans="1:9">
      <c r="A32" s="16">
        <v>29</v>
      </c>
      <c r="B32" s="153" t="s">
        <v>884</v>
      </c>
      <c r="C32" s="153">
        <v>10</v>
      </c>
      <c r="D32" s="12">
        <f t="shared" si="0"/>
        <v>13.72</v>
      </c>
      <c r="E32" s="13">
        <f t="shared" si="1"/>
        <v>686</v>
      </c>
      <c r="F32" s="98" t="s">
        <v>885</v>
      </c>
      <c r="G32" s="197"/>
      <c r="H32" s="16"/>
      <c r="I32" s="17"/>
    </row>
    <row r="33" ht="18.75" customHeight="1" spans="1:9">
      <c r="A33" s="80">
        <v>30</v>
      </c>
      <c r="B33" s="153" t="s">
        <v>886</v>
      </c>
      <c r="C33" s="153">
        <v>7</v>
      </c>
      <c r="D33" s="12">
        <f t="shared" si="0"/>
        <v>9.604</v>
      </c>
      <c r="E33" s="13">
        <f t="shared" si="1"/>
        <v>480.2</v>
      </c>
      <c r="F33" s="98" t="s">
        <v>887</v>
      </c>
      <c r="G33" s="197"/>
      <c r="H33" s="16"/>
      <c r="I33" s="17"/>
    </row>
    <row r="34" ht="18.75" customHeight="1" spans="1:9">
      <c r="A34" s="16">
        <v>31</v>
      </c>
      <c r="B34" s="153" t="s">
        <v>888</v>
      </c>
      <c r="C34" s="153">
        <v>10</v>
      </c>
      <c r="D34" s="12">
        <f t="shared" si="0"/>
        <v>13.72</v>
      </c>
      <c r="E34" s="13">
        <f t="shared" si="1"/>
        <v>686</v>
      </c>
      <c r="F34" s="98" t="s">
        <v>889</v>
      </c>
      <c r="G34" s="197"/>
      <c r="H34" s="16"/>
      <c r="I34" s="17"/>
    </row>
    <row r="35" ht="18.75" customHeight="1" spans="1:9">
      <c r="A35" s="80">
        <v>32</v>
      </c>
      <c r="B35" s="153" t="s">
        <v>890</v>
      </c>
      <c r="C35" s="153">
        <v>27</v>
      </c>
      <c r="D35" s="12">
        <f t="shared" si="0"/>
        <v>37.044</v>
      </c>
      <c r="E35" s="13">
        <f t="shared" si="1"/>
        <v>1852.2</v>
      </c>
      <c r="F35" s="98" t="s">
        <v>891</v>
      </c>
      <c r="G35" s="197"/>
      <c r="H35" s="16"/>
      <c r="I35" s="17"/>
    </row>
    <row r="36" ht="18.75" customHeight="1" spans="1:9">
      <c r="A36" s="16">
        <v>33</v>
      </c>
      <c r="B36" s="153" t="s">
        <v>892</v>
      </c>
      <c r="C36" s="153">
        <v>13</v>
      </c>
      <c r="D36" s="12">
        <f t="shared" si="0"/>
        <v>17.836</v>
      </c>
      <c r="E36" s="13">
        <f t="shared" si="1"/>
        <v>891.8</v>
      </c>
      <c r="F36" s="98" t="s">
        <v>893</v>
      </c>
      <c r="G36" s="197"/>
      <c r="H36" s="16"/>
      <c r="I36" s="17"/>
    </row>
    <row r="37" ht="18.75" customHeight="1" spans="1:9">
      <c r="A37" s="80">
        <v>34</v>
      </c>
      <c r="B37" s="153" t="s">
        <v>894</v>
      </c>
      <c r="C37" s="153">
        <v>8</v>
      </c>
      <c r="D37" s="12">
        <f t="shared" ref="D37:D68" si="2">C37*1.372</f>
        <v>10.976</v>
      </c>
      <c r="E37" s="13">
        <f t="shared" ref="E37:E68" si="3">D37*50</f>
        <v>548.8</v>
      </c>
      <c r="F37" s="98" t="s">
        <v>895</v>
      </c>
      <c r="G37" s="197"/>
      <c r="H37" s="16"/>
      <c r="I37" s="17"/>
    </row>
    <row r="38" ht="18.75" customHeight="1" spans="1:9">
      <c r="A38" s="16">
        <v>35</v>
      </c>
      <c r="B38" s="153" t="s">
        <v>896</v>
      </c>
      <c r="C38" s="153">
        <v>15</v>
      </c>
      <c r="D38" s="12">
        <f t="shared" si="2"/>
        <v>20.58</v>
      </c>
      <c r="E38" s="13">
        <f t="shared" si="3"/>
        <v>1029</v>
      </c>
      <c r="F38" s="98" t="s">
        <v>897</v>
      </c>
      <c r="G38" s="197"/>
      <c r="H38" s="16"/>
      <c r="I38" s="17"/>
    </row>
    <row r="39" ht="18.75" customHeight="1" spans="1:9">
      <c r="A39" s="80">
        <v>36</v>
      </c>
      <c r="B39" s="153" t="s">
        <v>898</v>
      </c>
      <c r="C39" s="153">
        <v>21</v>
      </c>
      <c r="D39" s="12">
        <f t="shared" si="2"/>
        <v>28.812</v>
      </c>
      <c r="E39" s="13">
        <f t="shared" si="3"/>
        <v>1440.6</v>
      </c>
      <c r="F39" s="98" t="s">
        <v>899</v>
      </c>
      <c r="G39" s="197"/>
      <c r="H39" s="16"/>
      <c r="I39" s="17"/>
    </row>
    <row r="40" ht="18.75" customHeight="1" spans="1:9">
      <c r="A40" s="16">
        <v>37</v>
      </c>
      <c r="B40" s="153" t="s">
        <v>900</v>
      </c>
      <c r="C40" s="153">
        <v>12</v>
      </c>
      <c r="D40" s="12">
        <f t="shared" si="2"/>
        <v>16.464</v>
      </c>
      <c r="E40" s="13">
        <f t="shared" si="3"/>
        <v>823.2</v>
      </c>
      <c r="F40" s="98" t="s">
        <v>901</v>
      </c>
      <c r="G40" s="197"/>
      <c r="H40" s="16"/>
      <c r="I40" s="17"/>
    </row>
    <row r="41" ht="18.75" customHeight="1" spans="1:9">
      <c r="A41" s="80">
        <v>38</v>
      </c>
      <c r="B41" s="153" t="s">
        <v>902</v>
      </c>
      <c r="C41" s="153">
        <v>6</v>
      </c>
      <c r="D41" s="12">
        <f t="shared" si="2"/>
        <v>8.232</v>
      </c>
      <c r="E41" s="13">
        <f t="shared" si="3"/>
        <v>411.6</v>
      </c>
      <c r="F41" s="98" t="s">
        <v>903</v>
      </c>
      <c r="G41" s="197"/>
      <c r="H41" s="16"/>
      <c r="I41" s="17"/>
    </row>
    <row r="42" ht="18.75" customHeight="1" spans="1:9">
      <c r="A42" s="16">
        <v>39</v>
      </c>
      <c r="B42" s="153" t="s">
        <v>904</v>
      </c>
      <c r="C42" s="153">
        <v>12</v>
      </c>
      <c r="D42" s="12">
        <f t="shared" si="2"/>
        <v>16.464</v>
      </c>
      <c r="E42" s="13">
        <f t="shared" si="3"/>
        <v>823.2</v>
      </c>
      <c r="F42" s="98" t="s">
        <v>905</v>
      </c>
      <c r="G42" s="197"/>
      <c r="H42" s="16"/>
      <c r="I42" s="17"/>
    </row>
    <row r="43" ht="18.75" customHeight="1" spans="1:9">
      <c r="A43" s="80">
        <v>40</v>
      </c>
      <c r="B43" s="153" t="s">
        <v>906</v>
      </c>
      <c r="C43" s="153">
        <v>6</v>
      </c>
      <c r="D43" s="12">
        <f t="shared" si="2"/>
        <v>8.232</v>
      </c>
      <c r="E43" s="13">
        <f t="shared" si="3"/>
        <v>411.6</v>
      </c>
      <c r="F43" s="98" t="s">
        <v>907</v>
      </c>
      <c r="G43" s="197"/>
      <c r="H43" s="16"/>
      <c r="I43" s="17"/>
    </row>
    <row r="44" ht="18.75" customHeight="1" spans="1:9">
      <c r="A44" s="16">
        <v>41</v>
      </c>
      <c r="B44" s="153" t="s">
        <v>908</v>
      </c>
      <c r="C44" s="153">
        <v>20</v>
      </c>
      <c r="D44" s="12">
        <f t="shared" si="2"/>
        <v>27.44</v>
      </c>
      <c r="E44" s="13">
        <f t="shared" si="3"/>
        <v>1372</v>
      </c>
      <c r="F44" s="98" t="s">
        <v>909</v>
      </c>
      <c r="G44" s="197"/>
      <c r="H44" s="16"/>
      <c r="I44" s="17"/>
    </row>
    <row r="45" ht="18.75" customHeight="1" spans="1:9">
      <c r="A45" s="80">
        <v>42</v>
      </c>
      <c r="B45" s="153" t="s">
        <v>910</v>
      </c>
      <c r="C45" s="153">
        <v>9</v>
      </c>
      <c r="D45" s="12">
        <f t="shared" si="2"/>
        <v>12.348</v>
      </c>
      <c r="E45" s="13">
        <f t="shared" si="3"/>
        <v>617.4</v>
      </c>
      <c r="F45" s="98" t="s">
        <v>911</v>
      </c>
      <c r="G45" s="197"/>
      <c r="H45" s="16"/>
      <c r="I45" s="17"/>
    </row>
    <row r="46" ht="18.75" customHeight="1" spans="1:9">
      <c r="A46" s="16">
        <v>43</v>
      </c>
      <c r="B46" s="153" t="s">
        <v>912</v>
      </c>
      <c r="C46" s="153">
        <v>12</v>
      </c>
      <c r="D46" s="12">
        <f t="shared" si="2"/>
        <v>16.464</v>
      </c>
      <c r="E46" s="13">
        <f t="shared" si="3"/>
        <v>823.2</v>
      </c>
      <c r="F46" s="98" t="s">
        <v>913</v>
      </c>
      <c r="G46" s="197"/>
      <c r="H46" s="16"/>
      <c r="I46" s="17"/>
    </row>
    <row r="47" ht="18.75" customHeight="1" spans="1:9">
      <c r="A47" s="80">
        <v>44</v>
      </c>
      <c r="B47" s="153" t="s">
        <v>914</v>
      </c>
      <c r="C47" s="153">
        <v>6</v>
      </c>
      <c r="D47" s="12">
        <f t="shared" si="2"/>
        <v>8.232</v>
      </c>
      <c r="E47" s="13">
        <f t="shared" si="3"/>
        <v>411.6</v>
      </c>
      <c r="F47" s="98" t="s">
        <v>915</v>
      </c>
      <c r="G47" s="197"/>
      <c r="H47" s="16"/>
      <c r="I47" s="17"/>
    </row>
    <row r="48" ht="18.75" customHeight="1" spans="1:9">
      <c r="A48" s="16">
        <v>45</v>
      </c>
      <c r="B48" s="153" t="s">
        <v>916</v>
      </c>
      <c r="C48" s="153">
        <v>39</v>
      </c>
      <c r="D48" s="12">
        <f t="shared" si="2"/>
        <v>53.508</v>
      </c>
      <c r="E48" s="13">
        <f t="shared" si="3"/>
        <v>2675.4</v>
      </c>
      <c r="F48" s="98" t="s">
        <v>917</v>
      </c>
      <c r="G48" s="197"/>
      <c r="H48" s="16"/>
      <c r="I48" s="17"/>
    </row>
    <row r="49" ht="18.75" customHeight="1" spans="1:9">
      <c r="A49" s="80">
        <v>46</v>
      </c>
      <c r="B49" s="153" t="s">
        <v>918</v>
      </c>
      <c r="C49" s="153">
        <v>21</v>
      </c>
      <c r="D49" s="12">
        <f t="shared" si="2"/>
        <v>28.812</v>
      </c>
      <c r="E49" s="13">
        <f t="shared" si="3"/>
        <v>1440.6</v>
      </c>
      <c r="F49" s="98" t="s">
        <v>919</v>
      </c>
      <c r="G49" s="197"/>
      <c r="H49" s="16"/>
      <c r="I49" s="17"/>
    </row>
    <row r="50" ht="18.75" customHeight="1" spans="1:9">
      <c r="A50" s="16">
        <v>47</v>
      </c>
      <c r="B50" s="153" t="s">
        <v>920</v>
      </c>
      <c r="C50" s="153">
        <v>40</v>
      </c>
      <c r="D50" s="12">
        <f t="shared" si="2"/>
        <v>54.88</v>
      </c>
      <c r="E50" s="13">
        <f t="shared" si="3"/>
        <v>2744</v>
      </c>
      <c r="F50" s="98" t="s">
        <v>921</v>
      </c>
      <c r="G50" s="197"/>
      <c r="H50" s="16"/>
      <c r="I50" s="17"/>
    </row>
    <row r="51" ht="18.75" customHeight="1" spans="1:9">
      <c r="A51" s="80">
        <v>48</v>
      </c>
      <c r="B51" s="153" t="s">
        <v>922</v>
      </c>
      <c r="C51" s="153">
        <v>13</v>
      </c>
      <c r="D51" s="12">
        <f t="shared" si="2"/>
        <v>17.836</v>
      </c>
      <c r="E51" s="13">
        <f t="shared" si="3"/>
        <v>891.8</v>
      </c>
      <c r="F51" s="98" t="s">
        <v>923</v>
      </c>
      <c r="G51" s="197"/>
      <c r="H51" s="16"/>
      <c r="I51" s="17"/>
    </row>
    <row r="52" ht="18.75" customHeight="1" spans="1:9">
      <c r="A52" s="16">
        <v>49</v>
      </c>
      <c r="B52" s="153" t="s">
        <v>924</v>
      </c>
      <c r="C52" s="153">
        <v>10</v>
      </c>
      <c r="D52" s="12">
        <f t="shared" si="2"/>
        <v>13.72</v>
      </c>
      <c r="E52" s="13">
        <f t="shared" si="3"/>
        <v>686</v>
      </c>
      <c r="F52" s="98" t="s">
        <v>925</v>
      </c>
      <c r="G52" s="197"/>
      <c r="H52" s="16"/>
      <c r="I52" s="17"/>
    </row>
    <row r="53" ht="18.75" customHeight="1" spans="1:9">
      <c r="A53" s="80">
        <v>50</v>
      </c>
      <c r="B53" s="153" t="s">
        <v>926</v>
      </c>
      <c r="C53" s="153">
        <v>30</v>
      </c>
      <c r="D53" s="12">
        <f t="shared" si="2"/>
        <v>41.16</v>
      </c>
      <c r="E53" s="13">
        <f t="shared" si="3"/>
        <v>2058</v>
      </c>
      <c r="F53" s="98" t="s">
        <v>927</v>
      </c>
      <c r="G53" s="197"/>
      <c r="H53" s="16"/>
      <c r="I53" s="17"/>
    </row>
    <row r="54" ht="18.75" customHeight="1" spans="1:9">
      <c r="A54" s="16">
        <v>51</v>
      </c>
      <c r="B54" s="153" t="s">
        <v>928</v>
      </c>
      <c r="C54" s="153">
        <v>39</v>
      </c>
      <c r="D54" s="12">
        <f t="shared" si="2"/>
        <v>53.508</v>
      </c>
      <c r="E54" s="13">
        <f t="shared" si="3"/>
        <v>2675.4</v>
      </c>
      <c r="F54" s="98" t="s">
        <v>929</v>
      </c>
      <c r="G54" s="197"/>
      <c r="H54" s="16"/>
      <c r="I54" s="17"/>
    </row>
    <row r="55" ht="18.75" customHeight="1" spans="1:9">
      <c r="A55" s="80">
        <v>52</v>
      </c>
      <c r="B55" s="153" t="s">
        <v>930</v>
      </c>
      <c r="C55" s="153">
        <v>20</v>
      </c>
      <c r="D55" s="12">
        <f t="shared" si="2"/>
        <v>27.44</v>
      </c>
      <c r="E55" s="13">
        <f t="shared" si="3"/>
        <v>1372</v>
      </c>
      <c r="F55" s="98" t="s">
        <v>931</v>
      </c>
      <c r="G55" s="197"/>
      <c r="H55" s="16"/>
      <c r="I55" s="17"/>
    </row>
    <row r="56" ht="18.75" customHeight="1" spans="1:9">
      <c r="A56" s="16">
        <v>53</v>
      </c>
      <c r="B56" s="153" t="s">
        <v>932</v>
      </c>
      <c r="C56" s="153">
        <v>15</v>
      </c>
      <c r="D56" s="12">
        <f t="shared" si="2"/>
        <v>20.58</v>
      </c>
      <c r="E56" s="13">
        <f t="shared" si="3"/>
        <v>1029</v>
      </c>
      <c r="F56" s="98" t="s">
        <v>933</v>
      </c>
      <c r="G56" s="197"/>
      <c r="H56" s="16"/>
      <c r="I56" s="17"/>
    </row>
    <row r="57" ht="18.75" customHeight="1" spans="1:9">
      <c r="A57" s="80">
        <v>54</v>
      </c>
      <c r="B57" s="153" t="s">
        <v>934</v>
      </c>
      <c r="C57" s="153">
        <v>40</v>
      </c>
      <c r="D57" s="12">
        <f t="shared" si="2"/>
        <v>54.88</v>
      </c>
      <c r="E57" s="13">
        <f t="shared" si="3"/>
        <v>2744</v>
      </c>
      <c r="F57" s="98" t="s">
        <v>935</v>
      </c>
      <c r="G57" s="197"/>
      <c r="H57" s="16"/>
      <c r="I57" s="17"/>
    </row>
    <row r="58" ht="18.75" customHeight="1" spans="1:9">
      <c r="A58" s="16">
        <v>55</v>
      </c>
      <c r="B58" s="153" t="s">
        <v>936</v>
      </c>
      <c r="C58" s="153">
        <v>20</v>
      </c>
      <c r="D58" s="12">
        <f t="shared" si="2"/>
        <v>27.44</v>
      </c>
      <c r="E58" s="13">
        <f t="shared" si="3"/>
        <v>1372</v>
      </c>
      <c r="F58" s="98" t="s">
        <v>937</v>
      </c>
      <c r="G58" s="197"/>
      <c r="H58" s="16"/>
      <c r="I58" s="17"/>
    </row>
    <row r="59" ht="18.75" customHeight="1" spans="1:9">
      <c r="A59" s="80">
        <v>56</v>
      </c>
      <c r="B59" s="153" t="s">
        <v>938</v>
      </c>
      <c r="C59" s="153">
        <v>15</v>
      </c>
      <c r="D59" s="12">
        <f t="shared" si="2"/>
        <v>20.58</v>
      </c>
      <c r="E59" s="13">
        <f t="shared" si="3"/>
        <v>1029</v>
      </c>
      <c r="F59" s="98" t="s">
        <v>939</v>
      </c>
      <c r="G59" s="197"/>
      <c r="H59" s="16"/>
      <c r="I59" s="17"/>
    </row>
    <row r="60" ht="18.75" customHeight="1" spans="1:9">
      <c r="A60" s="16">
        <v>57</v>
      </c>
      <c r="B60" s="153" t="s">
        <v>940</v>
      </c>
      <c r="C60" s="153">
        <v>80</v>
      </c>
      <c r="D60" s="12">
        <f t="shared" si="2"/>
        <v>109.76</v>
      </c>
      <c r="E60" s="13">
        <f t="shared" si="3"/>
        <v>5488</v>
      </c>
      <c r="F60" s="98" t="s">
        <v>941</v>
      </c>
      <c r="G60" s="197"/>
      <c r="H60" s="16"/>
      <c r="I60" s="17"/>
    </row>
    <row r="61" ht="18.75" customHeight="1" spans="1:9">
      <c r="A61" s="80">
        <v>58</v>
      </c>
      <c r="B61" s="153" t="s">
        <v>634</v>
      </c>
      <c r="C61" s="153">
        <v>15</v>
      </c>
      <c r="D61" s="12">
        <f t="shared" si="2"/>
        <v>20.58</v>
      </c>
      <c r="E61" s="13">
        <f t="shared" si="3"/>
        <v>1029</v>
      </c>
      <c r="F61" s="98" t="s">
        <v>942</v>
      </c>
      <c r="G61" s="197"/>
      <c r="H61" s="16"/>
      <c r="I61" s="17"/>
    </row>
    <row r="62" ht="18.75" customHeight="1" spans="1:9">
      <c r="A62" s="16">
        <v>59</v>
      </c>
      <c r="B62" s="153" t="s">
        <v>943</v>
      </c>
      <c r="C62" s="153">
        <v>15</v>
      </c>
      <c r="D62" s="12">
        <f t="shared" si="2"/>
        <v>20.58</v>
      </c>
      <c r="E62" s="13">
        <f t="shared" si="3"/>
        <v>1029</v>
      </c>
      <c r="F62" s="98" t="s">
        <v>944</v>
      </c>
      <c r="G62" s="197"/>
      <c r="H62" s="16"/>
      <c r="I62" s="17"/>
    </row>
    <row r="63" ht="18.75" customHeight="1" spans="1:9">
      <c r="A63" s="80">
        <v>60</v>
      </c>
      <c r="B63" s="153" t="s">
        <v>945</v>
      </c>
      <c r="C63" s="153">
        <v>15</v>
      </c>
      <c r="D63" s="12">
        <f t="shared" si="2"/>
        <v>20.58</v>
      </c>
      <c r="E63" s="13">
        <f t="shared" si="3"/>
        <v>1029</v>
      </c>
      <c r="F63" s="98" t="s">
        <v>946</v>
      </c>
      <c r="G63" s="197"/>
      <c r="H63" s="16"/>
      <c r="I63" s="17"/>
    </row>
    <row r="64" ht="18.75" customHeight="1" spans="1:9">
      <c r="A64" s="16">
        <v>61</v>
      </c>
      <c r="B64" s="153" t="s">
        <v>947</v>
      </c>
      <c r="C64" s="153">
        <v>8</v>
      </c>
      <c r="D64" s="12">
        <f t="shared" si="2"/>
        <v>10.976</v>
      </c>
      <c r="E64" s="13">
        <f t="shared" si="3"/>
        <v>548.8</v>
      </c>
      <c r="F64" s="98" t="s">
        <v>948</v>
      </c>
      <c r="G64" s="197"/>
      <c r="H64" s="16"/>
      <c r="I64" s="17"/>
    </row>
    <row r="65" ht="18.75" customHeight="1" spans="1:9">
      <c r="A65" s="80">
        <v>62</v>
      </c>
      <c r="B65" s="153" t="s">
        <v>949</v>
      </c>
      <c r="C65" s="153">
        <v>15</v>
      </c>
      <c r="D65" s="12">
        <f t="shared" si="2"/>
        <v>20.58</v>
      </c>
      <c r="E65" s="13">
        <f t="shared" si="3"/>
        <v>1029</v>
      </c>
      <c r="F65" s="98" t="s">
        <v>950</v>
      </c>
      <c r="G65" s="197"/>
      <c r="H65" s="16"/>
      <c r="I65" s="17"/>
    </row>
    <row r="66" ht="18.75" customHeight="1" spans="1:9">
      <c r="A66" s="16">
        <v>63</v>
      </c>
      <c r="B66" s="153" t="s">
        <v>951</v>
      </c>
      <c r="C66" s="153">
        <v>13</v>
      </c>
      <c r="D66" s="12">
        <f t="shared" si="2"/>
        <v>17.836</v>
      </c>
      <c r="E66" s="13">
        <f t="shared" si="3"/>
        <v>891.8</v>
      </c>
      <c r="F66" s="98" t="s">
        <v>952</v>
      </c>
      <c r="G66" s="197"/>
      <c r="H66" s="16"/>
      <c r="I66" s="17"/>
    </row>
    <row r="67" ht="18.75" customHeight="1" spans="1:9">
      <c r="A67" s="80">
        <v>64</v>
      </c>
      <c r="B67" s="153" t="s">
        <v>953</v>
      </c>
      <c r="C67" s="153">
        <v>50</v>
      </c>
      <c r="D67" s="12">
        <f t="shared" si="2"/>
        <v>68.6</v>
      </c>
      <c r="E67" s="13">
        <f t="shared" si="3"/>
        <v>3430</v>
      </c>
      <c r="F67" s="98" t="s">
        <v>954</v>
      </c>
      <c r="G67" s="197"/>
      <c r="H67" s="16"/>
      <c r="I67" s="17"/>
    </row>
    <row r="68" ht="18.75" customHeight="1" spans="1:9">
      <c r="A68" s="16">
        <v>65</v>
      </c>
      <c r="B68" s="153" t="s">
        <v>955</v>
      </c>
      <c r="C68" s="153">
        <v>32</v>
      </c>
      <c r="D68" s="12">
        <f t="shared" si="2"/>
        <v>43.904</v>
      </c>
      <c r="E68" s="13">
        <f t="shared" si="3"/>
        <v>2195.2</v>
      </c>
      <c r="F68" s="98" t="s">
        <v>956</v>
      </c>
      <c r="G68" s="197"/>
      <c r="H68" s="16"/>
      <c r="I68" s="17"/>
    </row>
    <row r="69" ht="18.75" customHeight="1" spans="1:9">
      <c r="A69" s="80">
        <v>66</v>
      </c>
      <c r="B69" s="153" t="s">
        <v>957</v>
      </c>
      <c r="C69" s="153">
        <v>30</v>
      </c>
      <c r="D69" s="12">
        <f t="shared" ref="D69:D90" si="4">C69*1.372</f>
        <v>41.16</v>
      </c>
      <c r="E69" s="13">
        <f t="shared" ref="E69:E90" si="5">D69*50</f>
        <v>2058</v>
      </c>
      <c r="F69" s="98" t="s">
        <v>958</v>
      </c>
      <c r="G69" s="197"/>
      <c r="H69" s="16"/>
      <c r="I69" s="17"/>
    </row>
    <row r="70" ht="18.75" customHeight="1" spans="1:9">
      <c r="A70" s="16">
        <v>67</v>
      </c>
      <c r="B70" s="153" t="s">
        <v>959</v>
      </c>
      <c r="C70" s="153">
        <v>30</v>
      </c>
      <c r="D70" s="12">
        <f t="shared" si="4"/>
        <v>41.16</v>
      </c>
      <c r="E70" s="13">
        <f t="shared" si="5"/>
        <v>2058</v>
      </c>
      <c r="F70" s="98" t="s">
        <v>960</v>
      </c>
      <c r="G70" s="197"/>
      <c r="H70" s="16"/>
      <c r="I70" s="17"/>
    </row>
    <row r="71" ht="18.75" customHeight="1" spans="1:9">
      <c r="A71" s="80">
        <v>68</v>
      </c>
      <c r="B71" s="153" t="s">
        <v>961</v>
      </c>
      <c r="C71" s="153">
        <v>21</v>
      </c>
      <c r="D71" s="12">
        <f t="shared" si="4"/>
        <v>28.812</v>
      </c>
      <c r="E71" s="13">
        <f t="shared" si="5"/>
        <v>1440.6</v>
      </c>
      <c r="F71" s="98" t="s">
        <v>962</v>
      </c>
      <c r="G71" s="197"/>
      <c r="H71" s="16"/>
      <c r="I71" s="17"/>
    </row>
    <row r="72" ht="18.75" customHeight="1" spans="1:9">
      <c r="A72" s="16">
        <v>69</v>
      </c>
      <c r="B72" s="153" t="s">
        <v>963</v>
      </c>
      <c r="C72" s="153">
        <v>10</v>
      </c>
      <c r="D72" s="12">
        <f t="shared" si="4"/>
        <v>13.72</v>
      </c>
      <c r="E72" s="13">
        <f t="shared" si="5"/>
        <v>686</v>
      </c>
      <c r="F72" s="98" t="s">
        <v>964</v>
      </c>
      <c r="G72" s="197"/>
      <c r="H72" s="16"/>
      <c r="I72" s="17"/>
    </row>
    <row r="73" ht="18.75" customHeight="1" spans="1:9">
      <c r="A73" s="80">
        <v>70</v>
      </c>
      <c r="B73" s="153" t="s">
        <v>965</v>
      </c>
      <c r="C73" s="153">
        <v>24</v>
      </c>
      <c r="D73" s="12">
        <f t="shared" si="4"/>
        <v>32.928</v>
      </c>
      <c r="E73" s="13">
        <f t="shared" si="5"/>
        <v>1646.4</v>
      </c>
      <c r="F73" s="98" t="s">
        <v>966</v>
      </c>
      <c r="G73" s="197"/>
      <c r="H73" s="16"/>
      <c r="I73" s="17"/>
    </row>
    <row r="74" ht="18.75" customHeight="1" spans="1:9">
      <c r="A74" s="16">
        <v>71</v>
      </c>
      <c r="B74" s="153" t="s">
        <v>967</v>
      </c>
      <c r="C74" s="153">
        <v>30</v>
      </c>
      <c r="D74" s="12">
        <f t="shared" si="4"/>
        <v>41.16</v>
      </c>
      <c r="E74" s="13">
        <f t="shared" si="5"/>
        <v>2058</v>
      </c>
      <c r="F74" s="98" t="s">
        <v>968</v>
      </c>
      <c r="G74" s="197"/>
      <c r="H74" s="16"/>
      <c r="I74" s="17"/>
    </row>
    <row r="75" ht="18.75" customHeight="1" spans="1:9">
      <c r="A75" s="80">
        <v>72</v>
      </c>
      <c r="B75" s="153" t="s">
        <v>969</v>
      </c>
      <c r="C75" s="153">
        <v>50</v>
      </c>
      <c r="D75" s="12">
        <f t="shared" si="4"/>
        <v>68.6</v>
      </c>
      <c r="E75" s="13">
        <f t="shared" si="5"/>
        <v>3430</v>
      </c>
      <c r="F75" s="98" t="s">
        <v>970</v>
      </c>
      <c r="G75" s="197"/>
      <c r="H75" s="16"/>
      <c r="I75" s="17"/>
    </row>
    <row r="76" ht="18.75" customHeight="1" spans="1:9">
      <c r="A76" s="16">
        <v>73</v>
      </c>
      <c r="B76" s="153" t="s">
        <v>971</v>
      </c>
      <c r="C76" s="153">
        <v>40</v>
      </c>
      <c r="D76" s="12">
        <f t="shared" si="4"/>
        <v>54.88</v>
      </c>
      <c r="E76" s="13">
        <f t="shared" si="5"/>
        <v>2744</v>
      </c>
      <c r="F76" s="98" t="s">
        <v>972</v>
      </c>
      <c r="G76" s="197"/>
      <c r="H76" s="16"/>
      <c r="I76" s="17"/>
    </row>
    <row r="77" ht="18.75" customHeight="1" spans="1:9">
      <c r="A77" s="80">
        <v>74</v>
      </c>
      <c r="B77" s="153" t="s">
        <v>973</v>
      </c>
      <c r="C77" s="153">
        <v>18</v>
      </c>
      <c r="D77" s="12">
        <f t="shared" si="4"/>
        <v>24.696</v>
      </c>
      <c r="E77" s="13">
        <f t="shared" si="5"/>
        <v>1234.8</v>
      </c>
      <c r="F77" s="98" t="s">
        <v>974</v>
      </c>
      <c r="G77" s="197"/>
      <c r="H77" s="16"/>
      <c r="I77" s="17"/>
    </row>
    <row r="78" ht="18.75" customHeight="1" spans="1:9">
      <c r="A78" s="16">
        <v>75</v>
      </c>
      <c r="B78" s="153" t="s">
        <v>975</v>
      </c>
      <c r="C78" s="153">
        <v>15</v>
      </c>
      <c r="D78" s="12">
        <f t="shared" si="4"/>
        <v>20.58</v>
      </c>
      <c r="E78" s="13">
        <f t="shared" si="5"/>
        <v>1029</v>
      </c>
      <c r="F78" s="98" t="s">
        <v>976</v>
      </c>
      <c r="G78" s="197"/>
      <c r="H78" s="16"/>
      <c r="I78" s="17"/>
    </row>
    <row r="79" ht="18.75" customHeight="1" spans="1:9">
      <c r="A79" s="80">
        <v>76</v>
      </c>
      <c r="B79" s="153" t="s">
        <v>977</v>
      </c>
      <c r="C79" s="153">
        <v>25</v>
      </c>
      <c r="D79" s="12">
        <f t="shared" si="4"/>
        <v>34.3</v>
      </c>
      <c r="E79" s="13">
        <f t="shared" si="5"/>
        <v>1715</v>
      </c>
      <c r="F79" s="98" t="s">
        <v>978</v>
      </c>
      <c r="G79" s="197"/>
      <c r="H79" s="16"/>
      <c r="I79" s="17"/>
    </row>
    <row r="80" ht="18.75" customHeight="1" spans="1:9">
      <c r="A80" s="16">
        <v>77</v>
      </c>
      <c r="B80" s="153" t="s">
        <v>835</v>
      </c>
      <c r="C80" s="153">
        <v>30</v>
      </c>
      <c r="D80" s="12">
        <f t="shared" si="4"/>
        <v>41.16</v>
      </c>
      <c r="E80" s="13">
        <f t="shared" si="5"/>
        <v>2058</v>
      </c>
      <c r="F80" s="98" t="s">
        <v>979</v>
      </c>
      <c r="G80" s="197"/>
      <c r="H80" s="16"/>
      <c r="I80" s="17"/>
    </row>
    <row r="81" ht="18.75" customHeight="1" spans="1:9">
      <c r="A81" s="80">
        <v>78</v>
      </c>
      <c r="B81" s="153" t="s">
        <v>980</v>
      </c>
      <c r="C81" s="153">
        <v>15</v>
      </c>
      <c r="D81" s="12">
        <f t="shared" si="4"/>
        <v>20.58</v>
      </c>
      <c r="E81" s="13">
        <f t="shared" si="5"/>
        <v>1029</v>
      </c>
      <c r="F81" s="98" t="s">
        <v>981</v>
      </c>
      <c r="G81" s="197"/>
      <c r="H81" s="16"/>
      <c r="I81" s="17"/>
    </row>
    <row r="82" ht="18.75" customHeight="1" spans="1:9">
      <c r="A82" s="16">
        <v>79</v>
      </c>
      <c r="B82" s="153" t="s">
        <v>982</v>
      </c>
      <c r="C82" s="153">
        <v>8</v>
      </c>
      <c r="D82" s="12">
        <f t="shared" si="4"/>
        <v>10.976</v>
      </c>
      <c r="E82" s="13">
        <f t="shared" si="5"/>
        <v>548.8</v>
      </c>
      <c r="F82" s="98" t="s">
        <v>983</v>
      </c>
      <c r="G82" s="197"/>
      <c r="H82" s="16"/>
      <c r="I82" s="17"/>
    </row>
    <row r="83" ht="18.75" customHeight="1" spans="1:9">
      <c r="A83" s="80">
        <v>80</v>
      </c>
      <c r="B83" s="153" t="s">
        <v>755</v>
      </c>
      <c r="C83" s="153">
        <v>5</v>
      </c>
      <c r="D83" s="12">
        <f t="shared" si="4"/>
        <v>6.86</v>
      </c>
      <c r="E83" s="13">
        <f t="shared" si="5"/>
        <v>343</v>
      </c>
      <c r="F83" s="98" t="s">
        <v>984</v>
      </c>
      <c r="G83" s="197"/>
      <c r="H83" s="16"/>
      <c r="I83" s="17"/>
    </row>
    <row r="84" ht="18.75" customHeight="1" spans="1:9">
      <c r="A84" s="16">
        <v>81</v>
      </c>
      <c r="B84" s="153" t="s">
        <v>985</v>
      </c>
      <c r="C84" s="153">
        <v>10</v>
      </c>
      <c r="D84" s="12">
        <f t="shared" si="4"/>
        <v>13.72</v>
      </c>
      <c r="E84" s="13">
        <f t="shared" si="5"/>
        <v>686</v>
      </c>
      <c r="F84" s="98" t="s">
        <v>986</v>
      </c>
      <c r="G84" s="197"/>
      <c r="H84" s="16"/>
      <c r="I84" s="17"/>
    </row>
    <row r="85" ht="18.75" customHeight="1" spans="1:9">
      <c r="A85" s="80">
        <v>82</v>
      </c>
      <c r="B85" s="153" t="s">
        <v>987</v>
      </c>
      <c r="C85" s="153">
        <v>5</v>
      </c>
      <c r="D85" s="12">
        <f t="shared" si="4"/>
        <v>6.86</v>
      </c>
      <c r="E85" s="13">
        <f t="shared" si="5"/>
        <v>343</v>
      </c>
      <c r="F85" s="98" t="s">
        <v>988</v>
      </c>
      <c r="G85" s="197"/>
      <c r="H85" s="16"/>
      <c r="I85" s="17"/>
    </row>
    <row r="86" ht="18.75" customHeight="1" spans="1:9">
      <c r="A86" s="16">
        <v>83</v>
      </c>
      <c r="B86" s="153" t="s">
        <v>989</v>
      </c>
      <c r="C86" s="153">
        <v>15</v>
      </c>
      <c r="D86" s="12">
        <f t="shared" si="4"/>
        <v>20.58</v>
      </c>
      <c r="E86" s="13">
        <f t="shared" si="5"/>
        <v>1029</v>
      </c>
      <c r="F86" s="198" t="s">
        <v>990</v>
      </c>
      <c r="G86" s="197"/>
      <c r="H86" s="16"/>
      <c r="I86" s="17"/>
    </row>
    <row r="87" ht="18.75" customHeight="1" spans="1:9">
      <c r="A87" s="80">
        <v>84</v>
      </c>
      <c r="B87" s="153" t="s">
        <v>991</v>
      </c>
      <c r="C87" s="153">
        <v>10</v>
      </c>
      <c r="D87" s="12">
        <f t="shared" si="4"/>
        <v>13.72</v>
      </c>
      <c r="E87" s="13">
        <f t="shared" si="5"/>
        <v>686</v>
      </c>
      <c r="F87" s="198" t="s">
        <v>992</v>
      </c>
      <c r="G87" s="197"/>
      <c r="H87" s="16"/>
      <c r="I87" s="17"/>
    </row>
    <row r="88" ht="18.75" customHeight="1" spans="1:9">
      <c r="A88" s="138">
        <v>85</v>
      </c>
      <c r="B88" s="153" t="s">
        <v>993</v>
      </c>
      <c r="C88" s="153">
        <v>70</v>
      </c>
      <c r="D88" s="12">
        <f t="shared" si="4"/>
        <v>96.04</v>
      </c>
      <c r="E88" s="13">
        <f t="shared" si="5"/>
        <v>4802</v>
      </c>
      <c r="F88" s="98" t="s">
        <v>994</v>
      </c>
      <c r="G88" s="197"/>
      <c r="H88" s="16"/>
      <c r="I88" s="17"/>
    </row>
    <row r="89" ht="18.75" customHeight="1" spans="1:9">
      <c r="A89" s="199">
        <v>86</v>
      </c>
      <c r="B89" s="200" t="s">
        <v>995</v>
      </c>
      <c r="C89" s="200">
        <v>12</v>
      </c>
      <c r="D89" s="83">
        <f t="shared" si="4"/>
        <v>16.464</v>
      </c>
      <c r="E89" s="84">
        <f t="shared" si="5"/>
        <v>823.2</v>
      </c>
      <c r="F89" s="201" t="s">
        <v>996</v>
      </c>
      <c r="G89" s="202"/>
      <c r="H89" s="165"/>
      <c r="I89" s="91"/>
    </row>
    <row r="90" ht="18.75" customHeight="1" spans="1:9">
      <c r="A90" s="138" t="s">
        <v>31</v>
      </c>
      <c r="B90" s="153"/>
      <c r="C90" s="153">
        <f>SUM(C4:C89)</f>
        <v>1771</v>
      </c>
      <c r="D90" s="12">
        <f t="shared" si="4"/>
        <v>2429.812</v>
      </c>
      <c r="E90" s="13">
        <f t="shared" si="5"/>
        <v>121490.6</v>
      </c>
      <c r="F90" s="198"/>
      <c r="G90" s="77"/>
      <c r="H90" s="16"/>
      <c r="I90" s="17"/>
    </row>
    <row r="91" ht="18.75" customHeight="1" spans="1:9">
      <c r="A91" s="21" t="s">
        <v>41</v>
      </c>
      <c r="B91" s="21"/>
      <c r="C91" s="21"/>
      <c r="D91" s="22"/>
      <c r="E91" s="22"/>
      <c r="F91" s="22"/>
      <c r="G91" s="22"/>
      <c r="H91" s="203"/>
      <c r="I91" s="145"/>
    </row>
    <row r="92" ht="18.75" customHeight="1" spans="1:9">
      <c r="A92" s="23" t="s">
        <v>42</v>
      </c>
      <c r="B92" s="23"/>
      <c r="C92" s="23"/>
      <c r="D92" s="23"/>
      <c r="E92" s="23"/>
      <c r="F92" s="23"/>
      <c r="G92" s="23"/>
      <c r="H92" s="203"/>
      <c r="I92" s="145"/>
    </row>
    <row r="93" ht="18.75" customHeight="1" spans="1:9">
      <c r="A93" s="24" t="s">
        <v>43</v>
      </c>
      <c r="B93" s="24"/>
      <c r="C93" s="24"/>
      <c r="D93" s="24"/>
      <c r="E93" s="24"/>
      <c r="F93" s="24"/>
      <c r="G93" s="24"/>
      <c r="H93" s="203"/>
      <c r="I93" s="145"/>
    </row>
  </sheetData>
  <mergeCells count="5">
    <mergeCell ref="A1:I1"/>
    <mergeCell ref="A2:I2"/>
    <mergeCell ref="A91:C91"/>
    <mergeCell ref="A92:G92"/>
    <mergeCell ref="A93:G93"/>
  </mergeCells>
  <pageMargins left="0.751388888888889" right="0.751388888888889" top="1" bottom="1" header="0.5" footer="0.5"/>
  <pageSetup paperSize="9" scale="9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8" workbookViewId="0">
      <selection activeCell="A29" sqref="A29"/>
    </sheetView>
  </sheetViews>
  <sheetFormatPr defaultColWidth="8.89166666666667" defaultRowHeight="13.5"/>
  <cols>
    <col min="1" max="1" width="9.88333333333333" customWidth="1"/>
    <col min="2" max="2" width="12.4416666666667" customWidth="1"/>
    <col min="3" max="3" width="16.775" customWidth="1"/>
    <col min="4" max="4" width="14.8833333333333" customWidth="1"/>
    <col min="5" max="5" width="17.75" customWidth="1"/>
    <col min="6" max="6" width="22.775" customWidth="1"/>
    <col min="7" max="7" width="20.6666666666667" customWidth="1"/>
    <col min="8" max="8" width="16.225" customWidth="1"/>
    <col min="9" max="9" width="13.225" customWidth="1"/>
  </cols>
  <sheetData>
    <row r="1" ht="27" spans="1:9">
      <c r="A1" s="1" t="s">
        <v>32</v>
      </c>
      <c r="B1" s="1"/>
      <c r="C1" s="2"/>
      <c r="D1" s="2"/>
      <c r="E1" s="2"/>
      <c r="F1" s="2"/>
      <c r="G1" s="1"/>
      <c r="H1" s="1"/>
      <c r="I1" s="1"/>
    </row>
    <row r="2" ht="20.25" spans="1:9">
      <c r="A2" s="3" t="s">
        <v>997</v>
      </c>
      <c r="B2" s="3"/>
      <c r="C2" s="3"/>
      <c r="D2" s="4"/>
      <c r="E2" s="4"/>
      <c r="F2" s="4"/>
      <c r="G2" s="3"/>
      <c r="H2" s="3"/>
      <c r="I2" s="3"/>
    </row>
    <row r="3" ht="14.25" spans="1:9">
      <c r="A3" s="5" t="s">
        <v>1</v>
      </c>
      <c r="B3" s="5" t="s">
        <v>34</v>
      </c>
      <c r="C3" s="6" t="s">
        <v>4</v>
      </c>
      <c r="D3" s="7" t="s">
        <v>45</v>
      </c>
      <c r="E3" s="8" t="s">
        <v>35</v>
      </c>
      <c r="F3" s="9" t="s">
        <v>36</v>
      </c>
      <c r="G3" s="5" t="s">
        <v>37</v>
      </c>
      <c r="H3" s="5" t="s">
        <v>38</v>
      </c>
      <c r="I3" s="5" t="s">
        <v>7</v>
      </c>
    </row>
    <row r="4" ht="18.75" spans="1:9">
      <c r="A4" s="138">
        <v>1</v>
      </c>
      <c r="B4" s="192" t="s">
        <v>998</v>
      </c>
      <c r="C4" s="192">
        <v>70</v>
      </c>
      <c r="D4" s="12">
        <f t="shared" ref="D4:D18" si="0">C4*1.372</f>
        <v>96.04</v>
      </c>
      <c r="E4" s="13">
        <f t="shared" ref="E4:E18" si="1">D4*50</f>
        <v>4802</v>
      </c>
      <c r="F4" s="193" t="s">
        <v>999</v>
      </c>
      <c r="G4" s="129"/>
      <c r="H4" s="16"/>
      <c r="I4" s="17"/>
    </row>
    <row r="5" ht="18.75" spans="1:9">
      <c r="A5" s="70">
        <v>2</v>
      </c>
      <c r="B5" s="192" t="s">
        <v>1000</v>
      </c>
      <c r="C5" s="192">
        <v>10</v>
      </c>
      <c r="D5" s="12">
        <f t="shared" si="0"/>
        <v>13.72</v>
      </c>
      <c r="E5" s="13">
        <f t="shared" si="1"/>
        <v>686</v>
      </c>
      <c r="F5" s="193" t="s">
        <v>1001</v>
      </c>
      <c r="G5" s="129"/>
      <c r="H5" s="16"/>
      <c r="I5" s="17"/>
    </row>
    <row r="6" ht="18.75" spans="1:9">
      <c r="A6" s="70">
        <v>3</v>
      </c>
      <c r="B6" s="192" t="s">
        <v>1002</v>
      </c>
      <c r="C6" s="192">
        <v>30</v>
      </c>
      <c r="D6" s="12">
        <f t="shared" si="0"/>
        <v>41.16</v>
      </c>
      <c r="E6" s="13">
        <f t="shared" si="1"/>
        <v>2058</v>
      </c>
      <c r="F6" s="193" t="s">
        <v>1003</v>
      </c>
      <c r="G6" s="129"/>
      <c r="H6" s="16"/>
      <c r="I6" s="17"/>
    </row>
    <row r="7" ht="18.75" spans="1:9">
      <c r="A7" s="138">
        <v>4</v>
      </c>
      <c r="B7" s="192" t="s">
        <v>1004</v>
      </c>
      <c r="C7" s="192">
        <v>30</v>
      </c>
      <c r="D7" s="12">
        <f t="shared" si="0"/>
        <v>41.16</v>
      </c>
      <c r="E7" s="13">
        <f t="shared" si="1"/>
        <v>2058</v>
      </c>
      <c r="F7" s="193" t="s">
        <v>1005</v>
      </c>
      <c r="G7" s="129"/>
      <c r="H7" s="16"/>
      <c r="I7" s="17"/>
    </row>
    <row r="8" ht="18.75" spans="1:9">
      <c r="A8" s="70">
        <v>5</v>
      </c>
      <c r="B8" s="192" t="s">
        <v>747</v>
      </c>
      <c r="C8" s="192">
        <v>20</v>
      </c>
      <c r="D8" s="12">
        <f t="shared" si="0"/>
        <v>27.44</v>
      </c>
      <c r="E8" s="13">
        <f t="shared" si="1"/>
        <v>1372</v>
      </c>
      <c r="F8" s="193" t="s">
        <v>1006</v>
      </c>
      <c r="G8" s="129"/>
      <c r="H8" s="16"/>
      <c r="I8" s="17"/>
    </row>
    <row r="9" ht="18.75" spans="1:9">
      <c r="A9" s="70">
        <v>6</v>
      </c>
      <c r="B9" s="192" t="s">
        <v>1007</v>
      </c>
      <c r="C9" s="192">
        <v>15</v>
      </c>
      <c r="D9" s="12">
        <f t="shared" si="0"/>
        <v>20.58</v>
      </c>
      <c r="E9" s="13">
        <f t="shared" si="1"/>
        <v>1029</v>
      </c>
      <c r="F9" s="193" t="s">
        <v>1008</v>
      </c>
      <c r="G9" s="129"/>
      <c r="H9" s="16"/>
      <c r="I9" s="17"/>
    </row>
    <row r="10" ht="18.75" spans="1:9">
      <c r="A10" s="138">
        <v>7</v>
      </c>
      <c r="B10" s="192" t="s">
        <v>1009</v>
      </c>
      <c r="C10" s="192">
        <v>20</v>
      </c>
      <c r="D10" s="12">
        <f t="shared" si="0"/>
        <v>27.44</v>
      </c>
      <c r="E10" s="13">
        <f t="shared" si="1"/>
        <v>1372</v>
      </c>
      <c r="F10" s="193" t="s">
        <v>1010</v>
      </c>
      <c r="G10" s="129"/>
      <c r="H10" s="16"/>
      <c r="I10" s="17"/>
    </row>
    <row r="11" ht="18.75" spans="1:9">
      <c r="A11" s="70">
        <v>8</v>
      </c>
      <c r="B11" s="192" t="s">
        <v>1011</v>
      </c>
      <c r="C11" s="192">
        <v>12</v>
      </c>
      <c r="D11" s="12">
        <f t="shared" si="0"/>
        <v>16.464</v>
      </c>
      <c r="E11" s="13">
        <f t="shared" si="1"/>
        <v>823.2</v>
      </c>
      <c r="F11" s="193" t="s">
        <v>1012</v>
      </c>
      <c r="G11" s="129"/>
      <c r="H11" s="16"/>
      <c r="I11" s="17"/>
    </row>
    <row r="12" ht="18.75" spans="1:9">
      <c r="A12" s="70">
        <v>9</v>
      </c>
      <c r="B12" s="192" t="s">
        <v>1013</v>
      </c>
      <c r="C12" s="192">
        <v>10</v>
      </c>
      <c r="D12" s="12">
        <f t="shared" si="0"/>
        <v>13.72</v>
      </c>
      <c r="E12" s="13">
        <f t="shared" si="1"/>
        <v>686</v>
      </c>
      <c r="F12" s="193" t="s">
        <v>1014</v>
      </c>
      <c r="G12" s="194"/>
      <c r="H12" s="16"/>
      <c r="I12" s="17"/>
    </row>
    <row r="13" ht="18.75" spans="1:9">
      <c r="A13" s="138">
        <v>10</v>
      </c>
      <c r="B13" s="192" t="s">
        <v>1015</v>
      </c>
      <c r="C13" s="192">
        <v>10</v>
      </c>
      <c r="D13" s="12">
        <f t="shared" si="0"/>
        <v>13.72</v>
      </c>
      <c r="E13" s="13">
        <f t="shared" si="1"/>
        <v>686</v>
      </c>
      <c r="F13" s="193" t="s">
        <v>1016</v>
      </c>
      <c r="G13" s="129"/>
      <c r="H13" s="16"/>
      <c r="I13" s="17"/>
    </row>
    <row r="14" ht="18.75" spans="1:9">
      <c r="A14" s="70">
        <v>11</v>
      </c>
      <c r="B14" s="192" t="s">
        <v>1017</v>
      </c>
      <c r="C14" s="192">
        <v>12</v>
      </c>
      <c r="D14" s="12">
        <f t="shared" si="0"/>
        <v>16.464</v>
      </c>
      <c r="E14" s="13">
        <f t="shared" si="1"/>
        <v>823.2</v>
      </c>
      <c r="F14" s="193" t="s">
        <v>1018</v>
      </c>
      <c r="G14" s="129"/>
      <c r="H14" s="16"/>
      <c r="I14" s="17"/>
    </row>
    <row r="15" ht="18.75" spans="1:9">
      <c r="A15" s="70">
        <v>12</v>
      </c>
      <c r="B15" s="192" t="s">
        <v>1019</v>
      </c>
      <c r="C15" s="192">
        <v>10</v>
      </c>
      <c r="D15" s="12">
        <f t="shared" ref="D15:D29" si="2">C15*1.372</f>
        <v>13.72</v>
      </c>
      <c r="E15" s="13">
        <f t="shared" ref="E15:E29" si="3">D15*50</f>
        <v>686</v>
      </c>
      <c r="F15" s="193" t="s">
        <v>1020</v>
      </c>
      <c r="G15" s="15"/>
      <c r="H15" s="16"/>
      <c r="I15" s="17"/>
    </row>
    <row r="16" ht="18.75" spans="1:9">
      <c r="A16" s="70">
        <v>13</v>
      </c>
      <c r="B16" s="192" t="s">
        <v>1021</v>
      </c>
      <c r="C16" s="192">
        <v>7</v>
      </c>
      <c r="D16" s="12">
        <f t="shared" si="2"/>
        <v>9.604</v>
      </c>
      <c r="E16" s="13">
        <f t="shared" si="3"/>
        <v>480.2</v>
      </c>
      <c r="F16" s="193" t="s">
        <v>1022</v>
      </c>
      <c r="G16" s="15"/>
      <c r="H16" s="16"/>
      <c r="I16" s="17"/>
    </row>
    <row r="17" ht="18.75" spans="1:9">
      <c r="A17" s="70">
        <v>14</v>
      </c>
      <c r="B17" s="192" t="s">
        <v>1023</v>
      </c>
      <c r="C17" s="192">
        <v>30</v>
      </c>
      <c r="D17" s="12">
        <f t="shared" si="2"/>
        <v>41.16</v>
      </c>
      <c r="E17" s="13">
        <f t="shared" si="3"/>
        <v>2058</v>
      </c>
      <c r="F17" s="193" t="s">
        <v>1024</v>
      </c>
      <c r="G17" s="15"/>
      <c r="H17" s="16"/>
      <c r="I17" s="17"/>
    </row>
    <row r="18" ht="18.75" spans="1:9">
      <c r="A18" s="70">
        <v>15</v>
      </c>
      <c r="B18" s="192" t="s">
        <v>1025</v>
      </c>
      <c r="C18" s="192">
        <v>15</v>
      </c>
      <c r="D18" s="12">
        <f t="shared" si="2"/>
        <v>20.58</v>
      </c>
      <c r="E18" s="13">
        <f t="shared" si="3"/>
        <v>1029</v>
      </c>
      <c r="F18" s="193" t="s">
        <v>1026</v>
      </c>
      <c r="G18" s="15"/>
      <c r="H18" s="16"/>
      <c r="I18" s="17"/>
    </row>
    <row r="19" ht="18.75" spans="1:9">
      <c r="A19" s="70">
        <v>16</v>
      </c>
      <c r="B19" s="192" t="s">
        <v>1027</v>
      </c>
      <c r="C19" s="192">
        <v>13</v>
      </c>
      <c r="D19" s="12">
        <f t="shared" si="2"/>
        <v>17.836</v>
      </c>
      <c r="E19" s="13">
        <f t="shared" si="3"/>
        <v>891.8</v>
      </c>
      <c r="F19" s="193" t="s">
        <v>1028</v>
      </c>
      <c r="G19" s="15"/>
      <c r="H19" s="16"/>
      <c r="I19" s="17"/>
    </row>
    <row r="20" ht="18.75" spans="1:9">
      <c r="A20" s="70">
        <v>17</v>
      </c>
      <c r="B20" s="192" t="s">
        <v>1029</v>
      </c>
      <c r="C20" s="192">
        <v>15</v>
      </c>
      <c r="D20" s="12">
        <f t="shared" si="2"/>
        <v>20.58</v>
      </c>
      <c r="E20" s="13">
        <f t="shared" si="3"/>
        <v>1029</v>
      </c>
      <c r="F20" s="193" t="s">
        <v>1030</v>
      </c>
      <c r="G20" s="15"/>
      <c r="H20" s="16"/>
      <c r="I20" s="17"/>
    </row>
    <row r="21" ht="18.75" spans="1:9">
      <c r="A21" s="70">
        <v>18</v>
      </c>
      <c r="B21" s="192" t="s">
        <v>1031</v>
      </c>
      <c r="C21" s="192">
        <v>25</v>
      </c>
      <c r="D21" s="12">
        <f t="shared" si="2"/>
        <v>34.3</v>
      </c>
      <c r="E21" s="13">
        <f t="shared" si="3"/>
        <v>1715</v>
      </c>
      <c r="F21" s="193" t="s">
        <v>1032</v>
      </c>
      <c r="G21" s="15"/>
      <c r="H21" s="16"/>
      <c r="I21" s="17"/>
    </row>
    <row r="22" ht="18.75" spans="1:9">
      <c r="A22" s="70">
        <v>19</v>
      </c>
      <c r="B22" s="192" t="s">
        <v>1033</v>
      </c>
      <c r="C22" s="192">
        <v>20</v>
      </c>
      <c r="D22" s="12">
        <f t="shared" si="2"/>
        <v>27.44</v>
      </c>
      <c r="E22" s="13">
        <f t="shared" si="3"/>
        <v>1372</v>
      </c>
      <c r="F22" s="193" t="s">
        <v>1034</v>
      </c>
      <c r="G22" s="15"/>
      <c r="H22" s="16"/>
      <c r="I22" s="17"/>
    </row>
    <row r="23" ht="18.75" spans="1:9">
      <c r="A23" s="70">
        <v>20</v>
      </c>
      <c r="B23" s="192" t="s">
        <v>1035</v>
      </c>
      <c r="C23" s="192">
        <v>50</v>
      </c>
      <c r="D23" s="12">
        <f t="shared" si="2"/>
        <v>68.6</v>
      </c>
      <c r="E23" s="13">
        <f t="shared" si="3"/>
        <v>3430</v>
      </c>
      <c r="F23" s="193" t="s">
        <v>1036</v>
      </c>
      <c r="G23" s="15"/>
      <c r="H23" s="16"/>
      <c r="I23" s="17"/>
    </row>
    <row r="24" ht="18.75" spans="1:9">
      <c r="A24" s="70">
        <v>21</v>
      </c>
      <c r="B24" s="192" t="s">
        <v>1037</v>
      </c>
      <c r="C24" s="192">
        <v>30</v>
      </c>
      <c r="D24" s="12">
        <f t="shared" si="2"/>
        <v>41.16</v>
      </c>
      <c r="E24" s="13">
        <f t="shared" si="3"/>
        <v>2058</v>
      </c>
      <c r="F24" s="193" t="s">
        <v>1038</v>
      </c>
      <c r="G24" s="15"/>
      <c r="H24" s="16"/>
      <c r="I24" s="17"/>
    </row>
    <row r="25" ht="18.75" spans="1:9">
      <c r="A25" s="70">
        <v>22</v>
      </c>
      <c r="B25" s="192" t="s">
        <v>1039</v>
      </c>
      <c r="C25" s="192">
        <v>20</v>
      </c>
      <c r="D25" s="12">
        <f t="shared" si="2"/>
        <v>27.44</v>
      </c>
      <c r="E25" s="13">
        <f t="shared" si="3"/>
        <v>1372</v>
      </c>
      <c r="F25" s="193" t="s">
        <v>1040</v>
      </c>
      <c r="G25" s="15"/>
      <c r="H25" s="16"/>
      <c r="I25" s="17"/>
    </row>
    <row r="26" ht="18.75" spans="1:9">
      <c r="A26" s="70">
        <v>23</v>
      </c>
      <c r="B26" s="192" t="s">
        <v>1041</v>
      </c>
      <c r="C26" s="192">
        <v>15</v>
      </c>
      <c r="D26" s="12">
        <f t="shared" si="2"/>
        <v>20.58</v>
      </c>
      <c r="E26" s="13">
        <f t="shared" si="3"/>
        <v>1029</v>
      </c>
      <c r="F26" s="193" t="s">
        <v>1042</v>
      </c>
      <c r="G26" s="15"/>
      <c r="H26" s="16"/>
      <c r="I26" s="17"/>
    </row>
    <row r="27" ht="18.75" spans="1:9">
      <c r="A27" s="70">
        <v>24</v>
      </c>
      <c r="B27" s="192" t="s">
        <v>1043</v>
      </c>
      <c r="C27" s="192">
        <v>15</v>
      </c>
      <c r="D27" s="12">
        <f t="shared" si="2"/>
        <v>20.58</v>
      </c>
      <c r="E27" s="13">
        <f t="shared" si="3"/>
        <v>1029</v>
      </c>
      <c r="F27" s="193" t="s">
        <v>1044</v>
      </c>
      <c r="G27" s="15"/>
      <c r="H27" s="16"/>
      <c r="I27" s="17"/>
    </row>
    <row r="28" ht="18.75" spans="1:9">
      <c r="A28" s="70">
        <v>25</v>
      </c>
      <c r="B28" s="192" t="s">
        <v>1045</v>
      </c>
      <c r="C28" s="192">
        <v>12</v>
      </c>
      <c r="D28" s="12">
        <f t="shared" si="2"/>
        <v>16.464</v>
      </c>
      <c r="E28" s="13">
        <f t="shared" si="3"/>
        <v>823.2</v>
      </c>
      <c r="F28" s="193" t="s">
        <v>1046</v>
      </c>
      <c r="G28" s="15"/>
      <c r="H28" s="16"/>
      <c r="I28" s="17"/>
    </row>
    <row r="29" ht="18.75" spans="1:9">
      <c r="A29" s="70" t="s">
        <v>31</v>
      </c>
      <c r="B29" s="19"/>
      <c r="C29" s="195">
        <f>SUM(C4:C28)</f>
        <v>516</v>
      </c>
      <c r="D29" s="12">
        <f t="shared" si="2"/>
        <v>707.952</v>
      </c>
      <c r="E29" s="13">
        <f t="shared" si="3"/>
        <v>35397.6</v>
      </c>
      <c r="F29" s="15"/>
      <c r="G29" s="15"/>
      <c r="H29" s="16"/>
      <c r="I29" s="17"/>
    </row>
    <row r="30" ht="18.75" spans="1:9">
      <c r="A30" s="70"/>
      <c r="B30" s="71"/>
      <c r="C30" s="72"/>
      <c r="D30" s="13"/>
      <c r="E30" s="13"/>
      <c r="F30" s="16"/>
      <c r="G30" s="16"/>
      <c r="H30" s="17"/>
      <c r="I30" s="17"/>
    </row>
    <row r="31" ht="18.75" spans="1:7">
      <c r="A31" s="21" t="s">
        <v>41</v>
      </c>
      <c r="B31" s="21"/>
      <c r="C31" s="21"/>
      <c r="D31" s="22"/>
      <c r="E31" s="22"/>
      <c r="F31" s="22"/>
      <c r="G31" s="22"/>
    </row>
    <row r="32" ht="18.75" spans="1:7">
      <c r="A32" s="23" t="s">
        <v>42</v>
      </c>
      <c r="B32" s="23"/>
      <c r="C32" s="23"/>
      <c r="D32" s="23"/>
      <c r="E32" s="23"/>
      <c r="F32" s="23"/>
      <c r="G32" s="23"/>
    </row>
    <row r="33" ht="18.75" spans="1:7">
      <c r="A33" s="24" t="s">
        <v>43</v>
      </c>
      <c r="B33" s="24"/>
      <c r="C33" s="24"/>
      <c r="D33" s="24"/>
      <c r="E33" s="24"/>
      <c r="F33" s="24"/>
      <c r="G33" s="24"/>
    </row>
    <row r="34" ht="18.75" spans="1:7">
      <c r="A34" s="24"/>
      <c r="B34" s="24"/>
      <c r="C34" s="24"/>
      <c r="D34" s="24"/>
      <c r="E34" s="24"/>
      <c r="F34" s="24"/>
      <c r="G34" s="24"/>
    </row>
  </sheetData>
  <mergeCells count="6">
    <mergeCell ref="A1:I1"/>
    <mergeCell ref="A2:I2"/>
    <mergeCell ref="A31:C31"/>
    <mergeCell ref="A32:G32"/>
    <mergeCell ref="A33:G33"/>
    <mergeCell ref="A34:G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汇总表</vt:lpstr>
      <vt:lpstr>冷青春</vt:lpstr>
      <vt:lpstr>巴日嘎斯台</vt:lpstr>
      <vt:lpstr>巴雅吉乐</vt:lpstr>
      <vt:lpstr>巴彦塔拉</vt:lpstr>
      <vt:lpstr>查干楚鲁</vt:lpstr>
      <vt:lpstr>查干淖尔</vt:lpstr>
      <vt:lpstr>东毛瑞</vt:lpstr>
      <vt:lpstr>干代</vt:lpstr>
      <vt:lpstr>固日班花</vt:lpstr>
      <vt:lpstr>哈日阿图</vt:lpstr>
      <vt:lpstr>哈日淖尔</vt:lpstr>
      <vt:lpstr>哈图好来</vt:lpstr>
      <vt:lpstr>胡拉斯台</vt:lpstr>
      <vt:lpstr>南图</vt:lpstr>
      <vt:lpstr>赛汗塔拉</vt:lpstr>
      <vt:lpstr>陶勒盖图</vt:lpstr>
      <vt:lpstr>苏布日干拉</vt:lpstr>
      <vt:lpstr>乌龙台</vt:lpstr>
      <vt:lpstr>新星</vt:lpstr>
      <vt:lpstr>窑努呼</vt:lpstr>
      <vt:lpstr>伊和达沁</vt:lpstr>
      <vt:lpstr>永兴</vt:lpstr>
      <vt:lpstr>珠日干白兴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2018-09-13T07:34:00Z</dcterms:created>
  <cp:lastPrinted>2020-01-16T03:28:00Z</cp:lastPrinted>
  <dcterms:modified xsi:type="dcterms:W3CDTF">2021-08-19T12:13:40Z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89A48B1E1F104DCA95EEF1A364977805</vt:lpwstr>
  </property>
</Properties>
</file>