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8970"/>
  </bookViews>
  <sheets>
    <sheet name="2018年金融扶贫贴息资金申请表（已完成）" sheetId="6" r:id="rId1"/>
  </sheets>
  <definedNames>
    <definedName name="_xlnm._FilterDatabase" localSheetId="0" hidden="1">'2018年金融扶贫贴息资金申请表（已完成）'!$A$3:$N$49</definedName>
  </definedNames>
  <calcPr calcId="144525"/>
</workbook>
</file>

<file path=xl/sharedStrings.xml><?xml version="1.0" encoding="utf-8"?>
<sst xmlns="http://schemas.openxmlformats.org/spreadsheetml/2006/main" count="200" uniqueCount="113">
  <si>
    <r>
      <t>2019</t>
    </r>
    <r>
      <rPr>
        <sz val="22"/>
        <rFont val="宋体"/>
        <charset val="134"/>
      </rPr>
      <t>年金融扶贫贴息资金明细</t>
    </r>
  </si>
  <si>
    <t>姓名</t>
  </si>
  <si>
    <t>家庭人口（人）</t>
  </si>
  <si>
    <t>家庭住址</t>
  </si>
  <si>
    <t>联系电话</t>
  </si>
  <si>
    <t>贷款金额（万元）</t>
  </si>
  <si>
    <t>贷款利率</t>
  </si>
  <si>
    <t>贷款用途</t>
  </si>
  <si>
    <t>贷款日期（年/月/日）</t>
  </si>
  <si>
    <t>还款日期（年/月/日）</t>
  </si>
  <si>
    <t>用款时间</t>
  </si>
  <si>
    <t>贴息时间</t>
  </si>
  <si>
    <t>利息金额（元）</t>
  </si>
  <si>
    <t>贴息金额（元）</t>
  </si>
  <si>
    <t>备注</t>
  </si>
  <si>
    <t>宋广臣</t>
  </si>
  <si>
    <t>敖包后村</t>
  </si>
  <si>
    <t>种植</t>
  </si>
  <si>
    <t>2018-12-05</t>
  </si>
  <si>
    <t>宋跃昌</t>
  </si>
  <si>
    <t>刘青海</t>
  </si>
  <si>
    <t>步步登高村</t>
  </si>
  <si>
    <t>18747353859</t>
  </si>
  <si>
    <t>羊的饲养</t>
  </si>
  <si>
    <t>2019-01-10</t>
  </si>
  <si>
    <t>张宪海</t>
  </si>
  <si>
    <t>草帽山村</t>
  </si>
  <si>
    <t>15947356702</t>
  </si>
  <si>
    <t>养殖</t>
  </si>
  <si>
    <t>2019-01-20</t>
  </si>
  <si>
    <t>任树全</t>
  </si>
  <si>
    <t>养殖羊</t>
  </si>
  <si>
    <t>任树元</t>
  </si>
  <si>
    <t>张庆政</t>
  </si>
  <si>
    <t>大沟村</t>
  </si>
  <si>
    <t>玉米种植</t>
  </si>
  <si>
    <t>2019-04-10</t>
  </si>
  <si>
    <t>王瑞宝</t>
  </si>
  <si>
    <t>得力营子村</t>
  </si>
  <si>
    <t>2019-05-20</t>
  </si>
  <si>
    <t>张建华</t>
  </si>
  <si>
    <t>二道村</t>
  </si>
  <si>
    <t>15848652016</t>
  </si>
  <si>
    <t>2018-12-20</t>
  </si>
  <si>
    <t>卜范军</t>
  </si>
  <si>
    <t>农业机械购置</t>
  </si>
  <si>
    <t>胡广亮</t>
  </si>
  <si>
    <t>棍都沟村</t>
  </si>
  <si>
    <t>机械购置</t>
  </si>
  <si>
    <t>陈玉珍</t>
  </si>
  <si>
    <t>张献礼</t>
  </si>
  <si>
    <t>寒山村</t>
  </si>
  <si>
    <t>15847569653</t>
  </si>
  <si>
    <t>牛的饲养</t>
  </si>
  <si>
    <t>杨青生</t>
  </si>
  <si>
    <t>13500657753</t>
  </si>
  <si>
    <t>张国军</t>
  </si>
  <si>
    <t>嵇增财</t>
  </si>
  <si>
    <t>李清栋</t>
  </si>
  <si>
    <t>互利村</t>
  </si>
  <si>
    <t>15934945176</t>
  </si>
  <si>
    <t>李井龙</t>
  </si>
  <si>
    <t>15047527411</t>
  </si>
  <si>
    <t>2019-03-10</t>
  </si>
  <si>
    <t>张伟军</t>
  </si>
  <si>
    <t>李全民</t>
  </si>
  <si>
    <t>2019-03-20</t>
  </si>
  <si>
    <t>莫瑞元</t>
  </si>
  <si>
    <t>莫家湾子村</t>
  </si>
  <si>
    <t>蒲悦学</t>
  </si>
  <si>
    <t>郭景存</t>
  </si>
  <si>
    <t>朱文江</t>
  </si>
  <si>
    <t>李仪森</t>
  </si>
  <si>
    <t>2019-02-20</t>
  </si>
  <si>
    <t>莫彦亮</t>
  </si>
  <si>
    <t>2019-01-08</t>
  </si>
  <si>
    <t>莫瑞德</t>
  </si>
  <si>
    <t>王明悦</t>
  </si>
  <si>
    <t>乔家丈子村</t>
  </si>
  <si>
    <t>15848772998</t>
  </si>
  <si>
    <t>王贺武</t>
  </si>
  <si>
    <t>于景发</t>
  </si>
  <si>
    <t>青龙山村</t>
  </si>
  <si>
    <t>18647562610</t>
  </si>
  <si>
    <t>2019-04-20</t>
  </si>
  <si>
    <t>张振江</t>
  </si>
  <si>
    <t>马永军</t>
  </si>
  <si>
    <t>斯布格图</t>
  </si>
  <si>
    <t>王洪君</t>
  </si>
  <si>
    <t>四一村</t>
  </si>
  <si>
    <t>王术有</t>
  </si>
  <si>
    <t>套力波村</t>
  </si>
  <si>
    <t>薛子东</t>
  </si>
  <si>
    <t>西洼村</t>
  </si>
  <si>
    <t>畜牧饲养</t>
  </si>
  <si>
    <t>薛爱华</t>
  </si>
  <si>
    <t>陈守朋</t>
  </si>
  <si>
    <t>刘洪万</t>
  </si>
  <si>
    <t>下地村</t>
  </si>
  <si>
    <t>15947438894</t>
  </si>
  <si>
    <t>曹云龙</t>
  </si>
  <si>
    <t>程志双</t>
  </si>
  <si>
    <t>张中海</t>
  </si>
  <si>
    <t>向阳所村</t>
  </si>
  <si>
    <t>于海龙</t>
  </si>
  <si>
    <t>邓瑞国</t>
  </si>
  <si>
    <t>刘文龙</t>
  </si>
  <si>
    <t>刘照明</t>
  </si>
  <si>
    <t>生猪饲养</t>
  </si>
  <si>
    <t>李树宽</t>
  </si>
  <si>
    <t>张国龙</t>
  </si>
  <si>
    <t>李玉明</t>
  </si>
  <si>
    <t>王瑞文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</si>
</sst>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0%"/>
  </numFmts>
  <fonts count="27">
    <font>
      <sz val="12"/>
      <name val="宋体"/>
      <charset val="134"/>
    </font>
    <font>
      <sz val="11"/>
      <name val="宋体"/>
      <charset val="134"/>
      <scheme val="minor"/>
    </font>
    <font>
      <u/>
      <sz val="22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2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14" borderId="9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8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7" fillId="4" borderId="6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44" fontId="3" fillId="0" borderId="3" xfId="4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44" fontId="3" fillId="0" borderId="2" xfId="4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44" fontId="1" fillId="0" borderId="2" xfId="4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quotePrefix="1">
      <alignment horizontal="center" vertical="center" wrapText="1"/>
    </xf>
    <xf numFmtId="0" fontId="1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N49"/>
  <sheetViews>
    <sheetView tabSelected="1" workbookViewId="0">
      <selection activeCell="I59" sqref="I59"/>
    </sheetView>
  </sheetViews>
  <sheetFormatPr defaultColWidth="9" defaultRowHeight="13.5"/>
  <cols>
    <col min="1" max="1" width="16.5" style="1" customWidth="1"/>
    <col min="2" max="2" width="6.375" style="1" customWidth="1"/>
    <col min="3" max="3" width="18.5" style="2" customWidth="1"/>
    <col min="4" max="4" width="12.625" style="1" customWidth="1"/>
    <col min="5" max="6" width="7.875" style="1" customWidth="1"/>
    <col min="7" max="7" width="12.875" style="1" customWidth="1"/>
    <col min="8" max="8" width="13.25" style="2" customWidth="1"/>
    <col min="9" max="9" width="14.625" style="2" customWidth="1"/>
    <col min="10" max="10" width="8.125" style="1" customWidth="1"/>
    <col min="11" max="11" width="9" style="1"/>
    <col min="12" max="12" width="9.375" style="1" customWidth="1"/>
    <col min="13" max="13" width="17.3416666666667" style="1" customWidth="1"/>
    <col min="14" max="14" width="21.6583333333333" style="1" customWidth="1"/>
    <col min="15" max="16384" width="9" style="1"/>
  </cols>
  <sheetData>
    <row r="1" s="1" customFormat="1" ht="27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spans="1:1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40.5" spans="1:14">
      <c r="A3" s="5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8" t="s">
        <v>6</v>
      </c>
      <c r="G3" s="9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24" t="s">
        <v>14</v>
      </c>
    </row>
    <row r="4" s="1" customFormat="1" ht="18" hidden="1" customHeight="1" spans="1:14">
      <c r="A4" s="11" t="s">
        <v>15</v>
      </c>
      <c r="B4" s="12">
        <v>6</v>
      </c>
      <c r="C4" s="11" t="s">
        <v>16</v>
      </c>
      <c r="D4" s="13">
        <v>13848942940</v>
      </c>
      <c r="E4" s="11">
        <v>3</v>
      </c>
      <c r="F4" s="14">
        <v>9.96</v>
      </c>
      <c r="G4" s="15" t="s">
        <v>17</v>
      </c>
      <c r="H4" s="16">
        <v>43090</v>
      </c>
      <c r="I4" s="28" t="s">
        <v>18</v>
      </c>
      <c r="J4" s="11">
        <f t="shared" ref="J4:J49" si="0">I4-H4</f>
        <v>349</v>
      </c>
      <c r="K4" s="11">
        <f t="shared" ref="K4:K7" si="1">MIN(360,I4-H4)</f>
        <v>349</v>
      </c>
      <c r="L4" s="24">
        <v>3115.45</v>
      </c>
      <c r="M4" s="24">
        <f>SUM(435/360*K4*E4)</f>
        <v>1265.125</v>
      </c>
      <c r="N4" s="24" t="s">
        <v>19</v>
      </c>
    </row>
    <row r="5" s="1" customFormat="1" ht="18" hidden="1" customHeight="1" spans="1:14">
      <c r="A5" s="29" t="s">
        <v>20</v>
      </c>
      <c r="B5" s="12">
        <v>3</v>
      </c>
      <c r="C5" s="17" t="s">
        <v>21</v>
      </c>
      <c r="D5" s="11" t="s">
        <v>22</v>
      </c>
      <c r="E5" s="17">
        <v>3</v>
      </c>
      <c r="F5" s="17">
        <v>3.625</v>
      </c>
      <c r="G5" s="15" t="s">
        <v>23</v>
      </c>
      <c r="H5" s="18">
        <v>43120</v>
      </c>
      <c r="I5" s="29" t="s">
        <v>24</v>
      </c>
      <c r="J5" s="11">
        <f t="shared" si="0"/>
        <v>355</v>
      </c>
      <c r="K5" s="11">
        <f t="shared" si="1"/>
        <v>355</v>
      </c>
      <c r="L5" s="24">
        <v>1344.6</v>
      </c>
      <c r="M5" s="24">
        <v>1344.6</v>
      </c>
      <c r="N5" s="24"/>
    </row>
    <row r="6" s="1" customFormat="1" ht="18" hidden="1" customHeight="1" spans="1:14">
      <c r="A6" s="29" t="s">
        <v>25</v>
      </c>
      <c r="B6" s="12">
        <v>4</v>
      </c>
      <c r="C6" s="17" t="s">
        <v>26</v>
      </c>
      <c r="D6" s="11" t="s">
        <v>27</v>
      </c>
      <c r="E6" s="17">
        <v>2</v>
      </c>
      <c r="F6" s="17">
        <v>3.625</v>
      </c>
      <c r="G6" s="15" t="s">
        <v>28</v>
      </c>
      <c r="H6" s="18">
        <v>43123</v>
      </c>
      <c r="I6" s="29" t="s">
        <v>29</v>
      </c>
      <c r="J6" s="11">
        <f t="shared" si="0"/>
        <v>362</v>
      </c>
      <c r="K6" s="11">
        <f t="shared" si="1"/>
        <v>360</v>
      </c>
      <c r="L6" s="24">
        <v>888.48</v>
      </c>
      <c r="M6" s="24">
        <v>888.48</v>
      </c>
      <c r="N6" s="24"/>
    </row>
    <row r="7" s="1" customFormat="1" ht="18" hidden="1" customHeight="1" spans="1:14">
      <c r="A7" s="29" t="s">
        <v>30</v>
      </c>
      <c r="B7" s="12">
        <v>2</v>
      </c>
      <c r="C7" s="17" t="s">
        <v>26</v>
      </c>
      <c r="D7" s="13">
        <v>15847578431</v>
      </c>
      <c r="E7" s="17">
        <v>3</v>
      </c>
      <c r="F7" s="17">
        <v>3.625</v>
      </c>
      <c r="G7" s="15" t="s">
        <v>31</v>
      </c>
      <c r="H7" s="18">
        <v>43129</v>
      </c>
      <c r="I7" s="29" t="s">
        <v>29</v>
      </c>
      <c r="J7" s="11">
        <f t="shared" si="0"/>
        <v>356</v>
      </c>
      <c r="K7" s="11">
        <f t="shared" si="1"/>
        <v>356</v>
      </c>
      <c r="L7" s="24">
        <v>1341.6</v>
      </c>
      <c r="M7" s="24">
        <v>1341.6</v>
      </c>
      <c r="N7" s="24"/>
    </row>
    <row r="8" s="1" customFormat="1" ht="18" hidden="1" customHeight="1" spans="1:14">
      <c r="A8" s="11" t="s">
        <v>32</v>
      </c>
      <c r="B8" s="13">
        <v>2</v>
      </c>
      <c r="C8" s="11" t="s">
        <v>26</v>
      </c>
      <c r="D8" s="13">
        <v>15047504623</v>
      </c>
      <c r="E8" s="11">
        <v>4.5</v>
      </c>
      <c r="F8" s="11">
        <v>9.96</v>
      </c>
      <c r="G8" s="15" t="s">
        <v>28</v>
      </c>
      <c r="H8" s="16">
        <v>43061</v>
      </c>
      <c r="I8" s="16">
        <v>43422</v>
      </c>
      <c r="J8" s="11">
        <f t="shared" si="0"/>
        <v>361</v>
      </c>
      <c r="K8" s="24">
        <v>360</v>
      </c>
      <c r="L8" s="24">
        <v>3721.72</v>
      </c>
      <c r="M8" s="24">
        <f>SUM(435/360*K8*E8)</f>
        <v>1957.5</v>
      </c>
      <c r="N8" s="24"/>
    </row>
    <row r="9" s="1" customFormat="1" ht="18" hidden="1" customHeight="1" spans="1:14">
      <c r="A9" s="29" t="s">
        <v>33</v>
      </c>
      <c r="B9" s="17">
        <v>2</v>
      </c>
      <c r="C9" s="17" t="s">
        <v>34</v>
      </c>
      <c r="D9" s="13">
        <v>13234863881</v>
      </c>
      <c r="E9" s="17">
        <v>3</v>
      </c>
      <c r="F9" s="17">
        <v>3.625</v>
      </c>
      <c r="G9" s="15" t="s">
        <v>35</v>
      </c>
      <c r="H9" s="18">
        <v>43203</v>
      </c>
      <c r="I9" s="29" t="s">
        <v>36</v>
      </c>
      <c r="J9" s="11">
        <f t="shared" si="0"/>
        <v>362</v>
      </c>
      <c r="K9" s="11">
        <f t="shared" ref="K9:K47" si="2">MIN(360,I9-H9)</f>
        <v>360</v>
      </c>
      <c r="L9" s="24">
        <v>1270.59</v>
      </c>
      <c r="M9" s="24">
        <v>1270.59</v>
      </c>
      <c r="N9" s="24"/>
    </row>
    <row r="10" s="1" customFormat="1" ht="18" hidden="1" customHeight="1" spans="1:14">
      <c r="A10" s="29" t="s">
        <v>37</v>
      </c>
      <c r="B10" s="13">
        <v>3</v>
      </c>
      <c r="C10" s="17" t="s">
        <v>38</v>
      </c>
      <c r="D10" s="13">
        <v>15847487352</v>
      </c>
      <c r="E10" s="17">
        <v>3</v>
      </c>
      <c r="F10" s="17">
        <v>3.625</v>
      </c>
      <c r="G10" s="15" t="s">
        <v>23</v>
      </c>
      <c r="H10" s="18">
        <v>43241</v>
      </c>
      <c r="I10" s="29" t="s">
        <v>39</v>
      </c>
      <c r="J10" s="11">
        <f t="shared" si="0"/>
        <v>364</v>
      </c>
      <c r="K10" s="11">
        <f t="shared" si="2"/>
        <v>360</v>
      </c>
      <c r="L10" s="24">
        <v>1326.05</v>
      </c>
      <c r="M10" s="24">
        <v>1326.05</v>
      </c>
      <c r="N10" s="24"/>
    </row>
    <row r="11" s="1" customFormat="1" ht="18" hidden="1" customHeight="1" spans="1:14">
      <c r="A11" s="29" t="s">
        <v>40</v>
      </c>
      <c r="B11" s="13">
        <v>4</v>
      </c>
      <c r="C11" s="17" t="s">
        <v>41</v>
      </c>
      <c r="D11" s="13" t="s">
        <v>42</v>
      </c>
      <c r="E11" s="17">
        <v>2.5</v>
      </c>
      <c r="F11" s="17">
        <v>3.625</v>
      </c>
      <c r="G11" s="15" t="s">
        <v>23</v>
      </c>
      <c r="H11" s="18">
        <v>43137</v>
      </c>
      <c r="I11" s="29" t="s">
        <v>43</v>
      </c>
      <c r="J11" s="11">
        <f t="shared" si="0"/>
        <v>317</v>
      </c>
      <c r="K11" s="11">
        <f t="shared" si="2"/>
        <v>317</v>
      </c>
      <c r="L11" s="24">
        <v>737.67</v>
      </c>
      <c r="M11" s="24">
        <v>737.67</v>
      </c>
      <c r="N11" s="24"/>
    </row>
    <row r="12" s="1" customFormat="1" ht="18" hidden="1" customHeight="1" spans="1:14">
      <c r="A12" s="19" t="s">
        <v>44</v>
      </c>
      <c r="B12" s="13">
        <v>3</v>
      </c>
      <c r="C12" s="11" t="s">
        <v>41</v>
      </c>
      <c r="D12" s="13">
        <v>18747448408</v>
      </c>
      <c r="E12" s="11">
        <v>2</v>
      </c>
      <c r="F12" s="11">
        <v>9.96</v>
      </c>
      <c r="G12" s="15" t="s">
        <v>45</v>
      </c>
      <c r="H12" s="16">
        <v>43112</v>
      </c>
      <c r="I12" s="16">
        <v>43469</v>
      </c>
      <c r="J12" s="11">
        <f t="shared" si="0"/>
        <v>357</v>
      </c>
      <c r="K12" s="11">
        <f t="shared" si="2"/>
        <v>357</v>
      </c>
      <c r="L12" s="24">
        <v>2361.09</v>
      </c>
      <c r="M12" s="24">
        <f>SUM(435/360*K12*E12)</f>
        <v>862.75</v>
      </c>
      <c r="N12" s="24"/>
    </row>
    <row r="13" s="1" customFormat="1" ht="18" hidden="1" customHeight="1" spans="1:14">
      <c r="A13" s="11" t="s">
        <v>46</v>
      </c>
      <c r="B13" s="13">
        <v>2</v>
      </c>
      <c r="C13" s="11" t="s">
        <v>47</v>
      </c>
      <c r="D13" s="13">
        <v>15547527679</v>
      </c>
      <c r="E13" s="11">
        <v>5</v>
      </c>
      <c r="F13" s="11">
        <v>9.96</v>
      </c>
      <c r="G13" s="15" t="s">
        <v>48</v>
      </c>
      <c r="H13" s="16">
        <v>43206</v>
      </c>
      <c r="I13" s="16">
        <v>43539</v>
      </c>
      <c r="J13" s="11">
        <f t="shared" si="0"/>
        <v>333</v>
      </c>
      <c r="K13" s="11">
        <f t="shared" si="2"/>
        <v>333</v>
      </c>
      <c r="L13" s="24">
        <v>5482.16</v>
      </c>
      <c r="M13" s="24">
        <f>SUM(435/348*K13*E13)</f>
        <v>2081.25</v>
      </c>
      <c r="N13" s="24" t="s">
        <v>49</v>
      </c>
    </row>
    <row r="14" s="1" customFormat="1" ht="18" hidden="1" customHeight="1" spans="1:14">
      <c r="A14" s="29" t="s">
        <v>50</v>
      </c>
      <c r="B14" s="13">
        <v>4</v>
      </c>
      <c r="C14" s="17" t="s">
        <v>51</v>
      </c>
      <c r="D14" s="13" t="s">
        <v>52</v>
      </c>
      <c r="E14" s="17">
        <v>3</v>
      </c>
      <c r="F14" s="17">
        <v>3.625</v>
      </c>
      <c r="G14" s="15" t="s">
        <v>53</v>
      </c>
      <c r="H14" s="18">
        <v>43118</v>
      </c>
      <c r="I14" s="29" t="s">
        <v>43</v>
      </c>
      <c r="J14" s="11">
        <f t="shared" si="0"/>
        <v>336</v>
      </c>
      <c r="K14" s="11">
        <f t="shared" si="2"/>
        <v>336</v>
      </c>
      <c r="L14" s="24">
        <v>1244.72</v>
      </c>
      <c r="M14" s="24">
        <v>1244.72</v>
      </c>
      <c r="N14" s="24"/>
    </row>
    <row r="15" s="1" customFormat="1" ht="18" hidden="1" customHeight="1" spans="1:14">
      <c r="A15" s="29" t="s">
        <v>54</v>
      </c>
      <c r="B15" s="13">
        <v>4</v>
      </c>
      <c r="C15" s="17" t="s">
        <v>51</v>
      </c>
      <c r="D15" s="13" t="s">
        <v>55</v>
      </c>
      <c r="E15" s="17">
        <v>1.5</v>
      </c>
      <c r="F15" s="17">
        <v>3.625</v>
      </c>
      <c r="G15" s="15" t="s">
        <v>53</v>
      </c>
      <c r="H15" s="18">
        <v>43136</v>
      </c>
      <c r="I15" s="29" t="s">
        <v>43</v>
      </c>
      <c r="J15" s="11">
        <f t="shared" si="0"/>
        <v>318</v>
      </c>
      <c r="K15" s="11">
        <f t="shared" si="2"/>
        <v>318</v>
      </c>
      <c r="L15" s="24">
        <v>530.12</v>
      </c>
      <c r="M15" s="24">
        <v>530.12</v>
      </c>
      <c r="N15" s="24"/>
    </row>
    <row r="16" s="1" customFormat="1" ht="18" hidden="1" customHeight="1" spans="1:14">
      <c r="A16" s="29" t="s">
        <v>56</v>
      </c>
      <c r="B16" s="13">
        <v>2</v>
      </c>
      <c r="C16" s="17" t="s">
        <v>51</v>
      </c>
      <c r="D16" s="13">
        <v>15848564015</v>
      </c>
      <c r="E16" s="17">
        <v>3</v>
      </c>
      <c r="F16" s="17">
        <v>3.625</v>
      </c>
      <c r="G16" s="15" t="s">
        <v>53</v>
      </c>
      <c r="H16" s="18">
        <v>43136</v>
      </c>
      <c r="I16" s="29" t="s">
        <v>43</v>
      </c>
      <c r="J16" s="11">
        <f t="shared" si="0"/>
        <v>318</v>
      </c>
      <c r="K16" s="11">
        <f t="shared" si="2"/>
        <v>318</v>
      </c>
      <c r="L16" s="24">
        <v>979.05</v>
      </c>
      <c r="M16" s="24">
        <v>979.05</v>
      </c>
      <c r="N16" s="24"/>
    </row>
    <row r="17" s="1" customFormat="1" ht="18" hidden="1" customHeight="1" spans="1:14">
      <c r="A17" s="29" t="s">
        <v>57</v>
      </c>
      <c r="B17" s="13">
        <v>6</v>
      </c>
      <c r="C17" s="17" t="s">
        <v>51</v>
      </c>
      <c r="D17" s="13">
        <v>15947796271</v>
      </c>
      <c r="E17" s="17">
        <v>3</v>
      </c>
      <c r="F17" s="17">
        <v>3.625</v>
      </c>
      <c r="G17" s="15" t="s">
        <v>53</v>
      </c>
      <c r="H17" s="18">
        <v>43139</v>
      </c>
      <c r="I17" s="29" t="s">
        <v>43</v>
      </c>
      <c r="J17" s="11">
        <f t="shared" si="0"/>
        <v>315</v>
      </c>
      <c r="K17" s="11">
        <f t="shared" si="2"/>
        <v>315</v>
      </c>
      <c r="L17" s="24">
        <v>826.35</v>
      </c>
      <c r="M17" s="24">
        <v>826.35</v>
      </c>
      <c r="N17" s="24"/>
    </row>
    <row r="18" s="1" customFormat="1" ht="18" hidden="1" customHeight="1" spans="1:14">
      <c r="A18" s="29" t="s">
        <v>58</v>
      </c>
      <c r="B18" s="13">
        <v>2</v>
      </c>
      <c r="C18" s="17" t="s">
        <v>59</v>
      </c>
      <c r="D18" s="13" t="s">
        <v>60</v>
      </c>
      <c r="E18" s="17">
        <v>3</v>
      </c>
      <c r="F18" s="17">
        <v>3.625</v>
      </c>
      <c r="G18" s="15" t="s">
        <v>23</v>
      </c>
      <c r="H18" s="18">
        <v>43137</v>
      </c>
      <c r="I18" s="29" t="s">
        <v>43</v>
      </c>
      <c r="J18" s="11">
        <f t="shared" si="0"/>
        <v>317</v>
      </c>
      <c r="K18" s="11">
        <f t="shared" si="2"/>
        <v>317</v>
      </c>
      <c r="L18" s="24">
        <v>1054.02</v>
      </c>
      <c r="M18" s="24">
        <v>1054.02</v>
      </c>
      <c r="N18" s="24"/>
    </row>
    <row r="19" s="1" customFormat="1" ht="18" hidden="1" customHeight="1" spans="1:14">
      <c r="A19" s="29" t="s">
        <v>61</v>
      </c>
      <c r="B19" s="13">
        <v>4</v>
      </c>
      <c r="C19" s="17" t="s">
        <v>59</v>
      </c>
      <c r="D19" s="13" t="s">
        <v>62</v>
      </c>
      <c r="E19" s="17">
        <v>2</v>
      </c>
      <c r="F19" s="17">
        <v>3.625</v>
      </c>
      <c r="G19" s="15" t="s">
        <v>23</v>
      </c>
      <c r="H19" s="18">
        <v>43171</v>
      </c>
      <c r="I19" s="29" t="s">
        <v>63</v>
      </c>
      <c r="J19" s="11">
        <f t="shared" si="0"/>
        <v>363</v>
      </c>
      <c r="K19" s="11">
        <f t="shared" si="2"/>
        <v>360</v>
      </c>
      <c r="L19" s="24">
        <v>810.04</v>
      </c>
      <c r="M19" s="24">
        <v>810.04</v>
      </c>
      <c r="N19" s="24"/>
    </row>
    <row r="20" s="1" customFormat="1" ht="18" hidden="1" customHeight="1" spans="1:14">
      <c r="A20" s="29" t="s">
        <v>64</v>
      </c>
      <c r="B20" s="13">
        <v>3</v>
      </c>
      <c r="C20" s="17" t="s">
        <v>59</v>
      </c>
      <c r="D20" s="13">
        <v>15848582796</v>
      </c>
      <c r="E20" s="17">
        <v>3</v>
      </c>
      <c r="F20" s="17">
        <v>3.625</v>
      </c>
      <c r="G20" s="15" t="s">
        <v>23</v>
      </c>
      <c r="H20" s="18">
        <v>43112</v>
      </c>
      <c r="I20" s="29" t="s">
        <v>43</v>
      </c>
      <c r="J20" s="11">
        <f t="shared" si="0"/>
        <v>342</v>
      </c>
      <c r="K20" s="11">
        <f t="shared" si="2"/>
        <v>342</v>
      </c>
      <c r="L20" s="24">
        <v>1257.58</v>
      </c>
      <c r="M20" s="24">
        <v>1257.58</v>
      </c>
      <c r="N20" s="24"/>
    </row>
    <row r="21" s="1" customFormat="1" ht="18" hidden="1" customHeight="1" spans="1:14">
      <c r="A21" s="29" t="s">
        <v>65</v>
      </c>
      <c r="B21" s="13">
        <v>3</v>
      </c>
      <c r="C21" s="11" t="s">
        <v>47</v>
      </c>
      <c r="D21" s="13">
        <v>13789757130</v>
      </c>
      <c r="E21" s="17">
        <v>3</v>
      </c>
      <c r="F21" s="17">
        <v>3.625</v>
      </c>
      <c r="G21" s="15" t="s">
        <v>35</v>
      </c>
      <c r="H21" s="18">
        <v>43192</v>
      </c>
      <c r="I21" s="29" t="s">
        <v>66</v>
      </c>
      <c r="J21" s="11">
        <f t="shared" si="0"/>
        <v>352</v>
      </c>
      <c r="K21" s="11">
        <f t="shared" si="2"/>
        <v>352</v>
      </c>
      <c r="L21" s="24">
        <v>1313.37</v>
      </c>
      <c r="M21" s="24">
        <v>1313.37</v>
      </c>
      <c r="N21" s="24"/>
    </row>
    <row r="22" s="1" customFormat="1" ht="18" hidden="1" customHeight="1" spans="1:14">
      <c r="A22" s="29" t="s">
        <v>67</v>
      </c>
      <c r="B22" s="17">
        <v>2</v>
      </c>
      <c r="C22" s="17" t="s">
        <v>68</v>
      </c>
      <c r="D22" s="13">
        <v>13948750139</v>
      </c>
      <c r="E22" s="17">
        <v>3</v>
      </c>
      <c r="F22" s="17">
        <v>3.625</v>
      </c>
      <c r="G22" s="15" t="s">
        <v>53</v>
      </c>
      <c r="H22" s="18">
        <v>43119</v>
      </c>
      <c r="I22" s="29" t="s">
        <v>24</v>
      </c>
      <c r="J22" s="11">
        <f t="shared" si="0"/>
        <v>356</v>
      </c>
      <c r="K22" s="11">
        <f t="shared" si="2"/>
        <v>356</v>
      </c>
      <c r="L22" s="24">
        <v>1344.93</v>
      </c>
      <c r="M22" s="24">
        <v>1344.93</v>
      </c>
      <c r="N22" s="24"/>
    </row>
    <row r="23" s="1" customFormat="1" ht="18" hidden="1" customHeight="1" spans="1:14">
      <c r="A23" s="29" t="s">
        <v>69</v>
      </c>
      <c r="B23" s="13">
        <v>2</v>
      </c>
      <c r="C23" s="17" t="s">
        <v>68</v>
      </c>
      <c r="D23" s="13">
        <v>15047459575</v>
      </c>
      <c r="E23" s="17">
        <v>3</v>
      </c>
      <c r="F23" s="17">
        <v>3.625</v>
      </c>
      <c r="G23" s="15" t="s">
        <v>35</v>
      </c>
      <c r="H23" s="18">
        <v>43241</v>
      </c>
      <c r="I23" s="29" t="s">
        <v>39</v>
      </c>
      <c r="J23" s="11">
        <f t="shared" si="0"/>
        <v>364</v>
      </c>
      <c r="K23" s="11">
        <f t="shared" si="2"/>
        <v>360</v>
      </c>
      <c r="L23" s="25">
        <v>1318.8</v>
      </c>
      <c r="M23" s="25">
        <v>1318.8</v>
      </c>
      <c r="N23" s="24"/>
    </row>
    <row r="24" s="1" customFormat="1" ht="18" hidden="1" customHeight="1" spans="1:14">
      <c r="A24" s="29" t="s">
        <v>70</v>
      </c>
      <c r="B24" s="13">
        <v>3</v>
      </c>
      <c r="C24" s="17" t="s">
        <v>68</v>
      </c>
      <c r="D24" s="13">
        <v>13848754031</v>
      </c>
      <c r="E24" s="17">
        <v>2</v>
      </c>
      <c r="F24" s="17">
        <v>3.625</v>
      </c>
      <c r="G24" s="15" t="s">
        <v>35</v>
      </c>
      <c r="H24" s="18">
        <v>43192</v>
      </c>
      <c r="I24" s="29" t="s">
        <v>66</v>
      </c>
      <c r="J24" s="11">
        <f t="shared" si="0"/>
        <v>352</v>
      </c>
      <c r="K24" s="11">
        <f t="shared" si="2"/>
        <v>352</v>
      </c>
      <c r="L24" s="24">
        <v>706.41</v>
      </c>
      <c r="M24" s="24">
        <v>706.41</v>
      </c>
      <c r="N24" s="24"/>
    </row>
    <row r="25" s="1" customFormat="1" ht="18" hidden="1" customHeight="1" spans="1:14">
      <c r="A25" s="29" t="s">
        <v>71</v>
      </c>
      <c r="B25" s="13">
        <v>2</v>
      </c>
      <c r="C25" s="17" t="s">
        <v>68</v>
      </c>
      <c r="D25" s="13">
        <v>15947355704</v>
      </c>
      <c r="E25" s="17">
        <v>3</v>
      </c>
      <c r="F25" s="17">
        <v>3.625</v>
      </c>
      <c r="G25" s="15" t="s">
        <v>23</v>
      </c>
      <c r="H25" s="18">
        <v>43115</v>
      </c>
      <c r="I25" s="29" t="s">
        <v>24</v>
      </c>
      <c r="J25" s="11">
        <f t="shared" si="0"/>
        <v>360</v>
      </c>
      <c r="K25" s="11">
        <f t="shared" si="2"/>
        <v>360</v>
      </c>
      <c r="L25" s="24">
        <v>1353.51</v>
      </c>
      <c r="M25" s="24">
        <v>1353.51</v>
      </c>
      <c r="N25" s="24"/>
    </row>
    <row r="26" s="1" customFormat="1" ht="18" hidden="1" customHeight="1" spans="1:14">
      <c r="A26" s="29" t="s">
        <v>72</v>
      </c>
      <c r="B26" s="13">
        <v>5</v>
      </c>
      <c r="C26" s="17" t="s">
        <v>68</v>
      </c>
      <c r="D26" s="13">
        <v>13514850419</v>
      </c>
      <c r="E26" s="17">
        <v>2</v>
      </c>
      <c r="F26" s="17">
        <v>3.625</v>
      </c>
      <c r="G26" s="15" t="s">
        <v>53</v>
      </c>
      <c r="H26" s="18">
        <v>43164</v>
      </c>
      <c r="I26" s="29" t="s">
        <v>73</v>
      </c>
      <c r="J26" s="11">
        <f t="shared" si="0"/>
        <v>352</v>
      </c>
      <c r="K26" s="11">
        <f t="shared" si="2"/>
        <v>352</v>
      </c>
      <c r="L26" s="24">
        <v>799.63</v>
      </c>
      <c r="M26" s="24">
        <v>799.63</v>
      </c>
      <c r="N26" s="24"/>
    </row>
    <row r="27" s="1" customFormat="1" ht="18" hidden="1" customHeight="1" spans="1:14">
      <c r="A27" s="29" t="s">
        <v>74</v>
      </c>
      <c r="B27" s="13">
        <v>5</v>
      </c>
      <c r="C27" s="17" t="s">
        <v>68</v>
      </c>
      <c r="D27" s="13">
        <v>13847587515</v>
      </c>
      <c r="E27" s="17">
        <v>3</v>
      </c>
      <c r="F27" s="17">
        <v>3.625</v>
      </c>
      <c r="G27" s="15" t="s">
        <v>23</v>
      </c>
      <c r="H27" s="18">
        <v>43113</v>
      </c>
      <c r="I27" s="29" t="s">
        <v>75</v>
      </c>
      <c r="J27" s="11">
        <f t="shared" si="0"/>
        <v>360</v>
      </c>
      <c r="K27" s="11">
        <f t="shared" si="2"/>
        <v>360</v>
      </c>
      <c r="L27" s="24">
        <v>1375.91</v>
      </c>
      <c r="M27" s="24">
        <v>1375.91</v>
      </c>
      <c r="N27" s="26" t="s">
        <v>76</v>
      </c>
    </row>
    <row r="28" s="1" customFormat="1" ht="18" hidden="1" customHeight="1" spans="1:14">
      <c r="A28" s="29" t="s">
        <v>77</v>
      </c>
      <c r="B28" s="13">
        <v>3</v>
      </c>
      <c r="C28" s="17" t="s">
        <v>78</v>
      </c>
      <c r="D28" s="13" t="s">
        <v>79</v>
      </c>
      <c r="E28" s="17">
        <v>3</v>
      </c>
      <c r="F28" s="17">
        <v>3.625</v>
      </c>
      <c r="G28" s="15" t="s">
        <v>23</v>
      </c>
      <c r="H28" s="18">
        <v>43136</v>
      </c>
      <c r="I28" s="29" t="s">
        <v>29</v>
      </c>
      <c r="J28" s="11">
        <f t="shared" si="0"/>
        <v>349</v>
      </c>
      <c r="K28" s="11">
        <f t="shared" si="2"/>
        <v>349</v>
      </c>
      <c r="L28" s="24">
        <v>1165.47</v>
      </c>
      <c r="M28" s="24">
        <v>1165.47</v>
      </c>
      <c r="N28" s="24"/>
    </row>
    <row r="29" s="1" customFormat="1" ht="18" hidden="1" customHeight="1" spans="1:14">
      <c r="A29" s="29" t="s">
        <v>80</v>
      </c>
      <c r="B29" s="13">
        <v>5</v>
      </c>
      <c r="C29" s="17" t="s">
        <v>78</v>
      </c>
      <c r="D29" s="13">
        <v>15147024336</v>
      </c>
      <c r="E29" s="17">
        <v>3</v>
      </c>
      <c r="F29" s="17">
        <v>3.625</v>
      </c>
      <c r="G29" s="15" t="s">
        <v>35</v>
      </c>
      <c r="H29" s="18">
        <v>43120</v>
      </c>
      <c r="I29" s="29" t="s">
        <v>43</v>
      </c>
      <c r="J29" s="11">
        <f t="shared" si="0"/>
        <v>334</v>
      </c>
      <c r="K29" s="11">
        <f t="shared" si="2"/>
        <v>334</v>
      </c>
      <c r="L29" s="24">
        <v>1105.13</v>
      </c>
      <c r="M29" s="24">
        <v>1105.13</v>
      </c>
      <c r="N29" s="24"/>
    </row>
    <row r="30" s="1" customFormat="1" ht="18" hidden="1" customHeight="1" spans="1:14">
      <c r="A30" s="29" t="s">
        <v>81</v>
      </c>
      <c r="B30" s="13">
        <v>2</v>
      </c>
      <c r="C30" s="17" t="s">
        <v>82</v>
      </c>
      <c r="D30" s="13" t="s">
        <v>83</v>
      </c>
      <c r="E30" s="17">
        <v>3</v>
      </c>
      <c r="F30" s="17">
        <v>3.625</v>
      </c>
      <c r="G30" s="15" t="s">
        <v>35</v>
      </c>
      <c r="H30" s="18">
        <v>43215</v>
      </c>
      <c r="I30" s="29" t="s">
        <v>84</v>
      </c>
      <c r="J30" s="11">
        <f t="shared" si="0"/>
        <v>360</v>
      </c>
      <c r="K30" s="11">
        <f t="shared" si="2"/>
        <v>360</v>
      </c>
      <c r="L30" s="24">
        <v>1208.16</v>
      </c>
      <c r="M30" s="24">
        <v>1208.16</v>
      </c>
      <c r="N30" s="24"/>
    </row>
    <row r="31" s="1" customFormat="1" ht="18" hidden="1" customHeight="1" spans="1:14">
      <c r="A31" s="11" t="s">
        <v>85</v>
      </c>
      <c r="B31" s="13">
        <v>2</v>
      </c>
      <c r="C31" s="11" t="s">
        <v>82</v>
      </c>
      <c r="D31" s="13">
        <v>13474753423</v>
      </c>
      <c r="E31" s="11">
        <v>3</v>
      </c>
      <c r="F31" s="11">
        <v>3.625</v>
      </c>
      <c r="G31" s="15" t="s">
        <v>35</v>
      </c>
      <c r="H31" s="16">
        <v>43091</v>
      </c>
      <c r="I31" s="16">
        <v>43454</v>
      </c>
      <c r="J31" s="11">
        <f t="shared" si="0"/>
        <v>363</v>
      </c>
      <c r="K31" s="11">
        <f t="shared" si="2"/>
        <v>360</v>
      </c>
      <c r="L31" s="24">
        <v>1376</v>
      </c>
      <c r="M31" s="24">
        <v>1376</v>
      </c>
      <c r="N31" s="24"/>
    </row>
    <row r="32" s="1" customFormat="1" ht="18" hidden="1" customHeight="1" spans="1:14">
      <c r="A32" s="11" t="s">
        <v>86</v>
      </c>
      <c r="B32" s="13">
        <v>2</v>
      </c>
      <c r="C32" s="11" t="s">
        <v>87</v>
      </c>
      <c r="D32" s="13">
        <v>15004997384</v>
      </c>
      <c r="E32" s="11">
        <v>3.8</v>
      </c>
      <c r="F32" s="11">
        <v>9.96</v>
      </c>
      <c r="G32" s="15" t="s">
        <v>35</v>
      </c>
      <c r="H32" s="16">
        <v>43091</v>
      </c>
      <c r="I32" s="16">
        <v>43454</v>
      </c>
      <c r="J32" s="11">
        <f t="shared" si="0"/>
        <v>363</v>
      </c>
      <c r="K32" s="11">
        <f t="shared" si="2"/>
        <v>360</v>
      </c>
      <c r="L32" s="24">
        <v>4348.63</v>
      </c>
      <c r="M32" s="24">
        <f>SUM(435/360*K32*E32)</f>
        <v>1653</v>
      </c>
      <c r="N32" s="24"/>
    </row>
    <row r="33" s="1" customFormat="1" ht="18" customHeight="1" spans="1:14">
      <c r="A33" s="29" t="s">
        <v>88</v>
      </c>
      <c r="B33" s="13">
        <v>5</v>
      </c>
      <c r="C33" s="17" t="s">
        <v>89</v>
      </c>
      <c r="D33" s="13">
        <v>15134779442</v>
      </c>
      <c r="E33" s="17">
        <v>3</v>
      </c>
      <c r="F33" s="17">
        <v>3.625</v>
      </c>
      <c r="G33" s="15" t="s">
        <v>45</v>
      </c>
      <c r="H33" s="18">
        <v>43112</v>
      </c>
      <c r="I33" s="29" t="s">
        <v>43</v>
      </c>
      <c r="J33" s="11">
        <f t="shared" si="0"/>
        <v>342</v>
      </c>
      <c r="K33" s="11">
        <f t="shared" si="2"/>
        <v>342</v>
      </c>
      <c r="L33" s="24">
        <v>1230.54</v>
      </c>
      <c r="M33" s="24">
        <v>1230.54</v>
      </c>
      <c r="N33" s="24"/>
    </row>
    <row r="34" s="1" customFormat="1" ht="18" hidden="1" customHeight="1" spans="1:14">
      <c r="A34" s="29" t="s">
        <v>90</v>
      </c>
      <c r="B34" s="13">
        <v>3</v>
      </c>
      <c r="C34" s="17" t="s">
        <v>91</v>
      </c>
      <c r="D34" s="13">
        <v>15148778670</v>
      </c>
      <c r="E34" s="17">
        <v>3</v>
      </c>
      <c r="F34" s="17">
        <v>3.625</v>
      </c>
      <c r="G34" s="15" t="s">
        <v>23</v>
      </c>
      <c r="H34" s="18">
        <v>43105</v>
      </c>
      <c r="I34" s="29" t="s">
        <v>43</v>
      </c>
      <c r="J34" s="11">
        <f t="shared" si="0"/>
        <v>349</v>
      </c>
      <c r="K34" s="11">
        <f t="shared" si="2"/>
        <v>349</v>
      </c>
      <c r="L34" s="24">
        <v>1022.73</v>
      </c>
      <c r="M34" s="24">
        <v>1022.73</v>
      </c>
      <c r="N34" s="24"/>
    </row>
    <row r="35" s="1" customFormat="1" ht="18" hidden="1" customHeight="1" spans="1:14">
      <c r="A35" s="29" t="s">
        <v>92</v>
      </c>
      <c r="B35" s="17">
        <v>2</v>
      </c>
      <c r="C35" s="17" t="s">
        <v>93</v>
      </c>
      <c r="D35" s="13">
        <v>18247513938</v>
      </c>
      <c r="E35" s="17">
        <v>3</v>
      </c>
      <c r="F35" s="17">
        <v>3.625</v>
      </c>
      <c r="G35" s="15" t="s">
        <v>94</v>
      </c>
      <c r="H35" s="18">
        <v>43109</v>
      </c>
      <c r="I35" s="29" t="s">
        <v>43</v>
      </c>
      <c r="J35" s="11">
        <f t="shared" si="0"/>
        <v>345</v>
      </c>
      <c r="K35" s="11">
        <f t="shared" si="2"/>
        <v>345</v>
      </c>
      <c r="L35" s="24">
        <v>1313.63</v>
      </c>
      <c r="M35" s="24">
        <v>1313.63</v>
      </c>
      <c r="N35" s="24"/>
    </row>
    <row r="36" s="1" customFormat="1" ht="18" hidden="1" customHeight="1" spans="1:14">
      <c r="A36" s="29" t="s">
        <v>95</v>
      </c>
      <c r="B36" s="13">
        <v>4</v>
      </c>
      <c r="C36" s="17" t="s">
        <v>93</v>
      </c>
      <c r="D36" s="13">
        <v>15047532610</v>
      </c>
      <c r="E36" s="17">
        <v>1</v>
      </c>
      <c r="F36" s="17">
        <v>3.625</v>
      </c>
      <c r="G36" s="15" t="s">
        <v>94</v>
      </c>
      <c r="H36" s="18">
        <v>43125</v>
      </c>
      <c r="I36" s="29" t="s">
        <v>29</v>
      </c>
      <c r="J36" s="11">
        <f t="shared" si="0"/>
        <v>360</v>
      </c>
      <c r="K36" s="11">
        <f t="shared" si="2"/>
        <v>360</v>
      </c>
      <c r="L36" s="24">
        <v>432.49</v>
      </c>
      <c r="M36" s="24">
        <v>432.49</v>
      </c>
      <c r="N36" s="24"/>
    </row>
    <row r="37" s="1" customFormat="1" ht="18" hidden="1" customHeight="1" spans="1:14">
      <c r="A37" s="11" t="s">
        <v>96</v>
      </c>
      <c r="B37" s="20">
        <v>3</v>
      </c>
      <c r="C37" s="11" t="s">
        <v>93</v>
      </c>
      <c r="D37" s="13">
        <v>18747344552</v>
      </c>
      <c r="E37" s="11">
        <v>3</v>
      </c>
      <c r="F37" s="21">
        <v>3.625</v>
      </c>
      <c r="G37" s="15" t="s">
        <v>94</v>
      </c>
      <c r="H37" s="22">
        <v>43095</v>
      </c>
      <c r="I37" s="22">
        <v>43454</v>
      </c>
      <c r="J37" s="11">
        <f t="shared" si="0"/>
        <v>359</v>
      </c>
      <c r="K37" s="11">
        <f t="shared" si="2"/>
        <v>359</v>
      </c>
      <c r="L37" s="27">
        <v>1270.98</v>
      </c>
      <c r="M37" s="27">
        <v>1270.98</v>
      </c>
      <c r="N37" s="24"/>
    </row>
    <row r="38" s="1" customFormat="1" ht="18" hidden="1" customHeight="1" spans="1:14">
      <c r="A38" s="29" t="s">
        <v>97</v>
      </c>
      <c r="B38" s="13">
        <v>3</v>
      </c>
      <c r="C38" s="17" t="s">
        <v>98</v>
      </c>
      <c r="D38" s="13" t="s">
        <v>99</v>
      </c>
      <c r="E38" s="17">
        <v>2</v>
      </c>
      <c r="F38" s="17">
        <v>3.625</v>
      </c>
      <c r="G38" s="15" t="s">
        <v>94</v>
      </c>
      <c r="H38" s="18">
        <v>43241</v>
      </c>
      <c r="I38" s="29" t="s">
        <v>39</v>
      </c>
      <c r="J38" s="11">
        <f t="shared" si="0"/>
        <v>364</v>
      </c>
      <c r="K38" s="11">
        <f t="shared" si="2"/>
        <v>360</v>
      </c>
      <c r="L38" s="24">
        <v>695.54</v>
      </c>
      <c r="M38" s="24">
        <v>695.54</v>
      </c>
      <c r="N38" s="24"/>
    </row>
    <row r="39" s="1" customFormat="1" ht="18" hidden="1" customHeight="1" spans="1:14">
      <c r="A39" s="29" t="s">
        <v>100</v>
      </c>
      <c r="B39" s="13">
        <v>2</v>
      </c>
      <c r="C39" s="17" t="s">
        <v>98</v>
      </c>
      <c r="D39" s="13">
        <v>15164932633</v>
      </c>
      <c r="E39" s="17">
        <v>2</v>
      </c>
      <c r="F39" s="17">
        <v>3.625</v>
      </c>
      <c r="G39" s="15" t="s">
        <v>94</v>
      </c>
      <c r="H39" s="18">
        <v>43164</v>
      </c>
      <c r="I39" s="29" t="s">
        <v>73</v>
      </c>
      <c r="J39" s="11">
        <f t="shared" si="0"/>
        <v>352</v>
      </c>
      <c r="K39" s="11">
        <f t="shared" si="2"/>
        <v>352</v>
      </c>
      <c r="L39" s="24">
        <v>830.91</v>
      </c>
      <c r="M39" s="24">
        <v>830.91</v>
      </c>
      <c r="N39" s="24"/>
    </row>
    <row r="40" s="1" customFormat="1" ht="18" hidden="1" customHeight="1" spans="1:14">
      <c r="A40" s="29" t="s">
        <v>101</v>
      </c>
      <c r="B40" s="13">
        <v>4</v>
      </c>
      <c r="C40" s="17" t="s">
        <v>98</v>
      </c>
      <c r="D40" s="13">
        <v>15939945044</v>
      </c>
      <c r="E40" s="17">
        <v>2</v>
      </c>
      <c r="F40" s="17">
        <v>3.625</v>
      </c>
      <c r="G40" s="15" t="s">
        <v>35</v>
      </c>
      <c r="H40" s="18">
        <v>43185</v>
      </c>
      <c r="I40" s="29" t="s">
        <v>66</v>
      </c>
      <c r="J40" s="11">
        <f t="shared" si="0"/>
        <v>359</v>
      </c>
      <c r="K40" s="11">
        <f t="shared" si="2"/>
        <v>359</v>
      </c>
      <c r="L40" s="24">
        <v>889.22</v>
      </c>
      <c r="M40" s="24">
        <v>889.22</v>
      </c>
      <c r="N40" s="24"/>
    </row>
    <row r="41" s="1" customFormat="1" ht="18" hidden="1" customHeight="1" spans="1:14">
      <c r="A41" s="29" t="s">
        <v>102</v>
      </c>
      <c r="B41" s="17">
        <v>4</v>
      </c>
      <c r="C41" s="17" t="s">
        <v>103</v>
      </c>
      <c r="D41" s="13">
        <v>15849574038</v>
      </c>
      <c r="E41" s="17">
        <v>2</v>
      </c>
      <c r="F41" s="17">
        <v>3.625</v>
      </c>
      <c r="G41" s="15" t="s">
        <v>94</v>
      </c>
      <c r="H41" s="18">
        <v>43128</v>
      </c>
      <c r="I41" s="29" t="s">
        <v>29</v>
      </c>
      <c r="J41" s="11">
        <f t="shared" si="0"/>
        <v>357</v>
      </c>
      <c r="K41" s="11">
        <f t="shared" si="2"/>
        <v>357</v>
      </c>
      <c r="L41" s="24">
        <v>848.71</v>
      </c>
      <c r="M41" s="24">
        <v>848.71</v>
      </c>
      <c r="N41" s="24"/>
    </row>
    <row r="42" s="1" customFormat="1" ht="18" hidden="1" customHeight="1" spans="1:14">
      <c r="A42" s="29" t="s">
        <v>104</v>
      </c>
      <c r="B42" s="13">
        <v>5</v>
      </c>
      <c r="C42" s="17" t="s">
        <v>103</v>
      </c>
      <c r="D42" s="13">
        <v>15047561484</v>
      </c>
      <c r="E42" s="17">
        <v>2</v>
      </c>
      <c r="F42" s="17">
        <v>3.625</v>
      </c>
      <c r="G42" s="15" t="s">
        <v>94</v>
      </c>
      <c r="H42" s="18">
        <v>43115</v>
      </c>
      <c r="I42" s="29" t="s">
        <v>24</v>
      </c>
      <c r="J42" s="11">
        <f t="shared" si="0"/>
        <v>360</v>
      </c>
      <c r="K42" s="11">
        <f t="shared" si="2"/>
        <v>360</v>
      </c>
      <c r="L42" s="24">
        <v>914.43</v>
      </c>
      <c r="M42" s="24">
        <v>914.43</v>
      </c>
      <c r="N42" s="24"/>
    </row>
    <row r="43" s="1" customFormat="1" ht="18" hidden="1" customHeight="1" spans="1:14">
      <c r="A43" s="29" t="s">
        <v>105</v>
      </c>
      <c r="B43" s="13">
        <v>3</v>
      </c>
      <c r="C43" s="17" t="s">
        <v>103</v>
      </c>
      <c r="D43" s="13"/>
      <c r="E43" s="17">
        <v>2</v>
      </c>
      <c r="F43" s="17">
        <v>3.625</v>
      </c>
      <c r="G43" s="15" t="s">
        <v>94</v>
      </c>
      <c r="H43" s="18">
        <v>43128</v>
      </c>
      <c r="I43" s="29" t="s">
        <v>29</v>
      </c>
      <c r="J43" s="11">
        <f t="shared" si="0"/>
        <v>357</v>
      </c>
      <c r="K43" s="11">
        <f t="shared" si="2"/>
        <v>357</v>
      </c>
      <c r="L43" s="24">
        <v>851.13</v>
      </c>
      <c r="M43" s="24">
        <v>851.13</v>
      </c>
      <c r="N43" s="24"/>
    </row>
    <row r="44" s="1" customFormat="1" ht="18" hidden="1" customHeight="1" spans="1:14">
      <c r="A44" s="11" t="s">
        <v>106</v>
      </c>
      <c r="B44" s="13">
        <v>4</v>
      </c>
      <c r="C44" s="11" t="s">
        <v>103</v>
      </c>
      <c r="D44" s="13">
        <v>13474850239</v>
      </c>
      <c r="E44" s="11">
        <v>2</v>
      </c>
      <c r="F44" s="11">
        <v>9.96</v>
      </c>
      <c r="G44" s="15" t="s">
        <v>23</v>
      </c>
      <c r="H44" s="16">
        <v>43128</v>
      </c>
      <c r="I44" s="16">
        <v>43452</v>
      </c>
      <c r="J44" s="11">
        <f t="shared" si="0"/>
        <v>324</v>
      </c>
      <c r="K44" s="11">
        <f t="shared" si="2"/>
        <v>324</v>
      </c>
      <c r="L44" s="24">
        <v>2151.36</v>
      </c>
      <c r="M44" s="24">
        <f t="shared" ref="M44:M46" si="3">SUM(435/360*K44*E44)</f>
        <v>783</v>
      </c>
      <c r="N44" s="24"/>
    </row>
    <row r="45" s="1" customFormat="1" ht="18" hidden="1" customHeight="1" spans="1:14">
      <c r="A45" s="11" t="s">
        <v>107</v>
      </c>
      <c r="B45" s="13">
        <v>4</v>
      </c>
      <c r="C45" s="11" t="s">
        <v>103</v>
      </c>
      <c r="D45" s="13">
        <v>15144838820</v>
      </c>
      <c r="E45" s="11">
        <v>3</v>
      </c>
      <c r="F45" s="11">
        <v>9.96</v>
      </c>
      <c r="G45" s="15" t="s">
        <v>108</v>
      </c>
      <c r="H45" s="16">
        <v>43110</v>
      </c>
      <c r="I45" s="16">
        <v>43405</v>
      </c>
      <c r="J45" s="11">
        <f t="shared" si="0"/>
        <v>295</v>
      </c>
      <c r="K45" s="11">
        <f t="shared" si="2"/>
        <v>295</v>
      </c>
      <c r="L45" s="24">
        <v>3525.46</v>
      </c>
      <c r="M45" s="24">
        <f t="shared" si="3"/>
        <v>1069.375</v>
      </c>
      <c r="N45" s="24"/>
    </row>
    <row r="46" s="1" customFormat="1" ht="18" hidden="1" customHeight="1" spans="1:14">
      <c r="A46" s="11" t="s">
        <v>109</v>
      </c>
      <c r="B46" s="13">
        <v>3</v>
      </c>
      <c r="C46" s="11" t="s">
        <v>103</v>
      </c>
      <c r="D46" s="13">
        <v>13847567195</v>
      </c>
      <c r="E46" s="11">
        <v>3</v>
      </c>
      <c r="F46" s="11">
        <v>9.96</v>
      </c>
      <c r="G46" s="15" t="s">
        <v>94</v>
      </c>
      <c r="H46" s="16">
        <v>43112</v>
      </c>
      <c r="I46" s="16">
        <v>43475</v>
      </c>
      <c r="J46" s="11">
        <f t="shared" si="0"/>
        <v>363</v>
      </c>
      <c r="K46" s="11">
        <f t="shared" si="2"/>
        <v>360</v>
      </c>
      <c r="L46" s="24">
        <v>2918.28</v>
      </c>
      <c r="M46" s="24">
        <f t="shared" si="3"/>
        <v>1305</v>
      </c>
      <c r="N46" s="24"/>
    </row>
    <row r="47" s="1" customFormat="1" ht="18" hidden="1" customHeight="1" spans="1:14">
      <c r="A47" s="11" t="s">
        <v>110</v>
      </c>
      <c r="B47" s="13">
        <v>4</v>
      </c>
      <c r="C47" s="11" t="s">
        <v>103</v>
      </c>
      <c r="D47" s="13">
        <v>17058046638</v>
      </c>
      <c r="E47" s="11">
        <v>1.7</v>
      </c>
      <c r="F47" s="11">
        <v>3.625</v>
      </c>
      <c r="G47" s="15" t="s">
        <v>23</v>
      </c>
      <c r="H47" s="16">
        <v>43090</v>
      </c>
      <c r="I47" s="16">
        <v>43454</v>
      </c>
      <c r="J47" s="11">
        <f t="shared" si="0"/>
        <v>364</v>
      </c>
      <c r="K47" s="11">
        <f t="shared" si="2"/>
        <v>360</v>
      </c>
      <c r="L47" s="24">
        <v>788.54</v>
      </c>
      <c r="M47" s="24">
        <v>788.54</v>
      </c>
      <c r="N47" s="24"/>
    </row>
    <row r="48" s="1" customFormat="1" ht="18" hidden="1" customHeight="1" spans="1:14">
      <c r="A48" s="11" t="s">
        <v>111</v>
      </c>
      <c r="B48" s="13">
        <v>3</v>
      </c>
      <c r="C48" s="17" t="s">
        <v>91</v>
      </c>
      <c r="D48" s="13">
        <v>15849575450</v>
      </c>
      <c r="E48" s="23">
        <v>2</v>
      </c>
      <c r="F48" s="23">
        <v>3.625</v>
      </c>
      <c r="G48" s="15" t="s">
        <v>35</v>
      </c>
      <c r="H48" s="16">
        <v>43096</v>
      </c>
      <c r="I48" s="16">
        <v>43454</v>
      </c>
      <c r="J48" s="11">
        <f t="shared" si="0"/>
        <v>358</v>
      </c>
      <c r="K48" s="11">
        <v>358</v>
      </c>
      <c r="L48" s="24">
        <v>702.32</v>
      </c>
      <c r="M48" s="24">
        <v>702.32</v>
      </c>
      <c r="N48" s="24"/>
    </row>
    <row r="49" s="1" customFormat="1" ht="18" hidden="1" customHeight="1" spans="1:14">
      <c r="A49" s="11" t="s">
        <v>112</v>
      </c>
      <c r="B49" s="13">
        <v>3</v>
      </c>
      <c r="C49" s="11" t="s">
        <v>59</v>
      </c>
      <c r="D49" s="13">
        <v>15004902192</v>
      </c>
      <c r="E49" s="23">
        <v>4</v>
      </c>
      <c r="F49" s="23">
        <v>9.96</v>
      </c>
      <c r="G49" s="15" t="s">
        <v>23</v>
      </c>
      <c r="H49" s="16">
        <v>43080</v>
      </c>
      <c r="I49" s="16">
        <v>43441</v>
      </c>
      <c r="J49" s="11">
        <f t="shared" si="0"/>
        <v>361</v>
      </c>
      <c r="K49" s="11">
        <v>360</v>
      </c>
      <c r="L49" s="24">
        <v>4777.05</v>
      </c>
      <c r="M49" s="24">
        <f>SUM(435/360*K49*E49)</f>
        <v>1740</v>
      </c>
      <c r="N49" s="24"/>
    </row>
  </sheetData>
  <autoFilter ref="A3:N49">
    <filterColumn colId="2">
      <customFilters>
        <customFilter operator="equal" val="四一村"/>
      </customFilters>
    </filterColumn>
    <extLst/>
  </autoFilter>
  <mergeCells count="2">
    <mergeCell ref="A1:M1"/>
    <mergeCell ref="A2:M2"/>
  </mergeCells>
  <conditionalFormatting sqref="A4:A11 A13:A36">
    <cfRule type="duplicateValues" dxfId="0" priority="1"/>
  </conditionalFormatting>
  <pageMargins left="0.275" right="0.472222222222222" top="0.550694444444444" bottom="1" header="0.51" footer="0.51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2018年金融扶贫贴息资金申请表（已完成）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2019-03-28T00:47:12Z</dcterms:created>
  <dcterms:modified xsi:type="dcterms:W3CDTF">2020-04-01T02:21:47Z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KSORubyTemplateID">
    <vt:lpwstr>11</vt:lpwstr>
  </property>
  <property fmtid="{D5CDD505-2E9C-101B-9397-08002B2CF9AE}" pid="4" name="KSOReadingLayout">
    <vt:bool>true</vt:bool>
  </property>
</Properties>
</file>