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calcChain.xml><?xml version="1.0" encoding="utf-8"?>
<calcChain xmlns="http://schemas.openxmlformats.org/spreadsheetml/2006/main">
  <c r="L17" i="1"/>
  <c r="A17"/>
  <c r="L16"/>
  <c r="A16"/>
  <c r="L15"/>
  <c r="A15"/>
  <c r="L14"/>
  <c r="A14"/>
  <c r="L13"/>
  <c r="A13"/>
  <c r="L12"/>
  <c r="A12"/>
  <c r="L11"/>
  <c r="A11"/>
  <c r="L10"/>
  <c r="A10"/>
  <c r="L9"/>
  <c r="A9"/>
  <c r="L8"/>
  <c r="A8"/>
  <c r="L7"/>
  <c r="A7"/>
  <c r="L6"/>
  <c r="A6"/>
</calcChain>
</file>

<file path=xl/sharedStrings.xml><?xml version="1.0" encoding="utf-8"?>
<sst xmlns="http://schemas.openxmlformats.org/spreadsheetml/2006/main" count="130" uniqueCount="95">
  <si>
    <t>行政区划：</t>
  </si>
  <si>
    <t xml:space="preserve">  新镇</t>
  </si>
  <si>
    <t>序号</t>
  </si>
  <si>
    <t>农牧户编码</t>
  </si>
  <si>
    <t>户主姓名</t>
  </si>
  <si>
    <t>补贴对象</t>
  </si>
  <si>
    <t>与户主关系</t>
  </si>
  <si>
    <t>供种单位</t>
  </si>
  <si>
    <t>品种</t>
  </si>
  <si>
    <t>种子价格</t>
  </si>
  <si>
    <t>种植面积</t>
  </si>
  <si>
    <t>收贮量</t>
  </si>
  <si>
    <t>补助标准（元/吨）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</si>
  <si>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</si>
  <si>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</si>
  <si>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</si>
  <si>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</si>
  <si>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</si>
  <si>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</si>
  <si>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</si>
  <si>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</si>
  <si>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户主</t>
  </si>
  <si>
    <t>1505250436020252001</t>
  </si>
  <si>
    <t>张洪来</t>
  </si>
  <si>
    <t>38966ac617a311e8b1a5530ffdc955ab</t>
  </si>
  <si>
    <t>7f0339fdd3b211ddb504e16feb5bfbfe</t>
  </si>
  <si>
    <t>7f0339fed3b211ddb504e16feb5bfbfe</t>
  </si>
  <si>
    <t>152326195712205352</t>
  </si>
  <si>
    <t>1505250436010029001</t>
  </si>
  <si>
    <t>李广彬</t>
  </si>
  <si>
    <t>fcae608317a111e8b1a5530ffdc955ab</t>
  </si>
  <si>
    <t>c72dfd24d0e911ddb504e16feb5bfbfe</t>
  </si>
  <si>
    <t>c72dfd25d0e911ddb504e16feb5bfbfe</t>
  </si>
  <si>
    <t>152326196410155315</t>
  </si>
  <si>
    <t>1505250436020245001</t>
  </si>
  <si>
    <t>郑文华</t>
  </si>
  <si>
    <t>362b68d517a411e8b1a5530ffdc955ab</t>
  </si>
  <si>
    <t>29c1f75cd36811ddb504e16feb5bfbfe</t>
  </si>
  <si>
    <t>29c1f75dd36811ddb504e16feb5bfbfe</t>
  </si>
  <si>
    <t>152326196711105311</t>
  </si>
  <si>
    <t>1505250436020099001</t>
  </si>
  <si>
    <t>尤建民</t>
  </si>
  <si>
    <t>ce6beb7017a211e8b1a5530ffdc955ab</t>
  </si>
  <si>
    <t>c2222882d28311ddb504e16feb5bfbfe</t>
  </si>
  <si>
    <t>c2222883d28311ddb504e16feb5bfbfe</t>
  </si>
  <si>
    <t>152326196609255313</t>
  </si>
  <si>
    <t>1505250436010038001</t>
  </si>
  <si>
    <t>张景祥</t>
  </si>
  <si>
    <t>19e52ad517a211e8b1a5530ffdc955ab</t>
  </si>
  <si>
    <t>3703c2c8d0ee11ddb504e16feb5bfbfe</t>
  </si>
  <si>
    <t>3703c2c9d0ee11ddb504e16feb5bfbfe</t>
  </si>
  <si>
    <t>152326197404025316</t>
  </si>
  <si>
    <t>1505250436020233001</t>
  </si>
  <si>
    <t>张洪柱</t>
  </si>
  <si>
    <t>d7512ed117a311e8b1a5530ffdc955ab</t>
  </si>
  <si>
    <t>77fc1df3d36211ddb504e16feb5bfbfe</t>
  </si>
  <si>
    <t>77fc1df4d36211ddb504e16feb5bfbfe</t>
  </si>
  <si>
    <t>15232619590202531X</t>
  </si>
  <si>
    <t>1505250436020243001</t>
  </si>
  <si>
    <t>张福存</t>
  </si>
  <si>
    <t>778da63a17a311e8b1a5530ffdc955ab</t>
  </si>
  <si>
    <t>1a4d0491d36711ddb504e16feb5bfbfe</t>
  </si>
  <si>
    <t>1a4d0492d36711ddb504e16feb5bfbfe</t>
  </si>
  <si>
    <t>152326197301245316</t>
  </si>
  <si>
    <t>1505250436010047001</t>
  </si>
  <si>
    <t>张春武</t>
  </si>
  <si>
    <t>8e754bfc17a311e8b1a5530ffdc955ab</t>
  </si>
  <si>
    <t>dd5ff824d0f211ddb504e16feb5bfbfe</t>
  </si>
  <si>
    <t>dd5ff825d0f211ddb504e16feb5bfbfe</t>
  </si>
  <si>
    <t>152326197205015318</t>
  </si>
  <si>
    <t>1505250436020238001</t>
  </si>
  <si>
    <t>郑文祥</t>
  </si>
  <si>
    <t>5f9ef0b817a311e8b1a5530ffdc955ab</t>
  </si>
  <si>
    <t>8a9b59e2d36411ddb504e16feb5bfbfe</t>
  </si>
  <si>
    <t>8a9b59e3d36411ddb504e16feb5bfbfe</t>
  </si>
  <si>
    <t>152326195805015312</t>
  </si>
  <si>
    <t>1505250436010155001</t>
  </si>
  <si>
    <t>张祥军</t>
  </si>
  <si>
    <t>4563a88817a211e8b1a5530ffdc955ab</t>
  </si>
  <si>
    <t>40e3ec5e750611e48984c9c97b22836e</t>
  </si>
  <si>
    <t>40e3ec5f750611e48984c9c97b22836e</t>
  </si>
  <si>
    <t>152326197609045310</t>
  </si>
  <si>
    <t>1505250436020232001</t>
  </si>
  <si>
    <t>张喜文</t>
  </si>
  <si>
    <t>b9dbf14f17a211e8b1a5530ffdc955ab</t>
  </si>
  <si>
    <t>03ba2838d36211ddb504e16feb5bfbfe</t>
  </si>
  <si>
    <t>03ba2839d36211ddb504e16feb5bfbfe</t>
  </si>
  <si>
    <t>152326196201205312</t>
  </si>
  <si>
    <t>1505250436020014001</t>
  </si>
  <si>
    <t>张清学</t>
  </si>
  <si>
    <t>f5e3918317a311e8b1a5530ffdc955ab</t>
  </si>
  <si>
    <t>c7554415d23011ddb504e16feb5bfbfe</t>
  </si>
  <si>
    <t>c7554416d23011ddb504e16feb5bfbfe</t>
  </si>
  <si>
    <t>152326196102115311</t>
  </si>
  <si>
    <t>北大营子村粮改饲项目补助清册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</si>
</sst>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" fontId="3" fillId="0" borderId="9" xfId="0" applyNumberFormat="1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4" fontId="3" fillId="0" borderId="9" xfId="0" applyNumberFormat="1" applyFont="1" applyBorder="1" applyAlignment="1">
      <alignment horizontal="right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8"/>
  <sheetViews>
    <sheetView tabSelected="1" workbookViewId="0">
      <pane xSplit="4" ySplit="5" topLeftCell="E6" activePane="bottomRight" state="frozen"/>
      <selection pane="topRight"/>
      <selection pane="bottomLeft"/>
      <selection pane="bottomRight" sqref="A1:M1"/>
    </sheetView>
  </sheetViews>
  <sheetFormatPr defaultRowHeight="13.5"/>
  <cols>
    <col min="1" max="1" width="9.5" customWidth="1"/>
    <col min="2" max="2" width="17.5" customWidth="1"/>
    <col min="3" max="3" width="9.75" customWidth="1"/>
    <col min="4" max="4" width="13.75" customWidth="1"/>
    <col min="5" max="5" width="12.125" customWidth="1"/>
    <col min="6" max="6" width="11.25" customWidth="1"/>
    <col min="7" max="7" width="10" customWidth="1"/>
    <col min="8" max="8" width="11.25" customWidth="1"/>
    <col min="9" max="9" width="8.75" customWidth="1"/>
    <col min="10" max="10" width="11.625" customWidth="1"/>
    <col min="11" max="11" width="20" customWidth="1"/>
    <col min="12" max="12" width="14.875" customWidth="1"/>
    <col min="13" max="13" width="11.375" customWidth="1"/>
    <col min="14" max="19" width="0" hidden="1" customWidth="1"/>
    <col min="20" max="20" width="1.875" customWidth="1"/>
  </cols>
  <sheetData>
    <row r="1" spans="1:20" ht="19.5" customHeight="1">
      <c r="A1" s="17" t="s">
        <v>94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9"/>
      <c r="N1" s="1"/>
      <c r="O1" s="1"/>
      <c r="P1" s="1"/>
      <c r="Q1" s="1"/>
      <c r="R1" s="1"/>
      <c r="S1" s="1"/>
      <c r="T1" s="1"/>
    </row>
    <row r="2" spans="1:20" ht="7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8" customHeight="1">
      <c r="A3" s="2" t="s">
        <v>0</v>
      </c>
      <c r="B3" s="20" t="s">
        <v>1</v>
      </c>
      <c r="C3" s="21"/>
      <c r="D3" s="21"/>
      <c r="E3" s="21"/>
      <c r="F3" s="22"/>
      <c r="G3" s="3"/>
      <c r="H3" s="3"/>
      <c r="I3" s="3"/>
      <c r="J3" s="3"/>
      <c r="K3" s="3"/>
      <c r="L3" s="3"/>
      <c r="M3" s="3"/>
      <c r="N3" s="4"/>
      <c r="O3" s="4"/>
      <c r="P3" s="4"/>
      <c r="Q3" s="4"/>
      <c r="R3" s="4"/>
      <c r="S3" s="4"/>
      <c r="T3" s="1"/>
    </row>
    <row r="4" spans="1:20" ht="18" customHeight="1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6" t="s">
        <v>15</v>
      </c>
      <c r="O4" s="7" t="s">
        <v>16</v>
      </c>
      <c r="P4" s="7" t="s">
        <v>17</v>
      </c>
      <c r="Q4" s="7" t="s">
        <v>18</v>
      </c>
      <c r="R4" s="7" t="s">
        <v>19</v>
      </c>
      <c r="S4" s="7" t="s">
        <v>20</v>
      </c>
      <c r="T4" s="8"/>
    </row>
    <row r="5" spans="1:20" ht="0" hidden="1" customHeight="1">
      <c r="A5" s="9"/>
      <c r="B5" s="10"/>
      <c r="C5" s="10"/>
      <c r="D5" s="10"/>
      <c r="E5" s="10"/>
      <c r="F5" s="10"/>
      <c r="G5" s="10"/>
      <c r="H5" s="11"/>
      <c r="I5" s="11"/>
      <c r="J5" s="11"/>
      <c r="K5" s="11"/>
      <c r="L5" s="11"/>
      <c r="M5" s="10"/>
      <c r="N5" s="12"/>
      <c r="O5" s="13"/>
      <c r="P5" s="13"/>
      <c r="Q5" s="13"/>
      <c r="R5" s="13"/>
      <c r="S5" s="13"/>
      <c r="T5" s="14"/>
    </row>
    <row r="6" spans="1:20" ht="18" customHeight="1">
      <c r="A6" s="9">
        <f>4-1</f>
        <v>3</v>
      </c>
      <c r="B6" s="10" t="s">
        <v>22</v>
      </c>
      <c r="C6" s="23" t="s">
        <v>23</v>
      </c>
      <c r="D6" s="10" t="s">
        <v>23</v>
      </c>
      <c r="E6" s="10" t="s">
        <v>21</v>
      </c>
      <c r="F6" s="10"/>
      <c r="G6" s="10"/>
      <c r="H6" s="11"/>
      <c r="I6" s="11"/>
      <c r="J6" s="11">
        <v>25</v>
      </c>
      <c r="K6" s="11">
        <v>50</v>
      </c>
      <c r="L6" s="11">
        <f t="shared" ref="L6:L8" si="0">ROUND((ROUND(J6,2)*ROUND(K6,2)),2)</f>
        <v>1250</v>
      </c>
      <c r="M6" s="10"/>
      <c r="N6" s="12">
        <v>1250</v>
      </c>
      <c r="O6" s="13" t="s">
        <v>24</v>
      </c>
      <c r="P6" s="13" t="s">
        <v>25</v>
      </c>
      <c r="Q6" s="13" t="s">
        <v>26</v>
      </c>
      <c r="R6" s="13" t="s">
        <v>27</v>
      </c>
      <c r="S6" s="13" t="s">
        <v>27</v>
      </c>
      <c r="T6" s="14"/>
    </row>
    <row r="7" spans="1:20" ht="18" customHeight="1">
      <c r="A7" s="9">
        <f>21-1</f>
        <v>20</v>
      </c>
      <c r="B7" s="10" t="s">
        <v>28</v>
      </c>
      <c r="C7" s="23" t="s">
        <v>29</v>
      </c>
      <c r="D7" s="10" t="s">
        <v>29</v>
      </c>
      <c r="E7" s="10" t="s">
        <v>21</v>
      </c>
      <c r="F7" s="10"/>
      <c r="G7" s="10"/>
      <c r="H7" s="11"/>
      <c r="I7" s="11"/>
      <c r="J7" s="11">
        <v>75</v>
      </c>
      <c r="K7" s="11">
        <v>50</v>
      </c>
      <c r="L7" s="11">
        <f t="shared" si="0"/>
        <v>3750</v>
      </c>
      <c r="M7" s="10"/>
      <c r="N7" s="12">
        <v>3750</v>
      </c>
      <c r="O7" s="13" t="s">
        <v>30</v>
      </c>
      <c r="P7" s="13" t="s">
        <v>31</v>
      </c>
      <c r="Q7" s="13" t="s">
        <v>32</v>
      </c>
      <c r="R7" s="13" t="s">
        <v>33</v>
      </c>
      <c r="S7" s="13" t="s">
        <v>33</v>
      </c>
      <c r="T7" s="14"/>
    </row>
    <row r="8" spans="1:20" ht="18" customHeight="1">
      <c r="A8" s="9">
        <f>26-1</f>
        <v>25</v>
      </c>
      <c r="B8" s="10" t="s">
        <v>34</v>
      </c>
      <c r="C8" s="23" t="s">
        <v>35</v>
      </c>
      <c r="D8" s="10" t="s">
        <v>35</v>
      </c>
      <c r="E8" s="10" t="s">
        <v>21</v>
      </c>
      <c r="F8" s="10"/>
      <c r="G8" s="10"/>
      <c r="H8" s="11"/>
      <c r="I8" s="11"/>
      <c r="J8" s="11">
        <v>25</v>
      </c>
      <c r="K8" s="11">
        <v>50</v>
      </c>
      <c r="L8" s="11">
        <f t="shared" si="0"/>
        <v>1250</v>
      </c>
      <c r="M8" s="10"/>
      <c r="N8" s="12">
        <v>1250</v>
      </c>
      <c r="O8" s="13" t="s">
        <v>36</v>
      </c>
      <c r="P8" s="13" t="s">
        <v>37</v>
      </c>
      <c r="Q8" s="13" t="s">
        <v>38</v>
      </c>
      <c r="R8" s="13" t="s">
        <v>39</v>
      </c>
      <c r="S8" s="13" t="s">
        <v>39</v>
      </c>
      <c r="T8" s="14"/>
    </row>
    <row r="9" spans="1:20" ht="18" customHeight="1">
      <c r="A9" s="9">
        <f>133-1</f>
        <v>132</v>
      </c>
      <c r="B9" s="10" t="s">
        <v>40</v>
      </c>
      <c r="C9" s="23" t="s">
        <v>41</v>
      </c>
      <c r="D9" s="10" t="s">
        <v>41</v>
      </c>
      <c r="E9" s="10" t="s">
        <v>21</v>
      </c>
      <c r="F9" s="10"/>
      <c r="G9" s="10"/>
      <c r="H9" s="11"/>
      <c r="I9" s="11"/>
      <c r="J9" s="11">
        <v>25</v>
      </c>
      <c r="K9" s="11">
        <v>50</v>
      </c>
      <c r="L9" s="11">
        <f t="shared" ref="L9:L11" si="1">ROUND((ROUND(J9,2)*ROUND(K9,2)),2)</f>
        <v>1250</v>
      </c>
      <c r="M9" s="10"/>
      <c r="N9" s="12">
        <v>1250</v>
      </c>
      <c r="O9" s="13" t="s">
        <v>42</v>
      </c>
      <c r="P9" s="13" t="s">
        <v>43</v>
      </c>
      <c r="Q9" s="13" t="s">
        <v>44</v>
      </c>
      <c r="R9" s="13" t="s">
        <v>45</v>
      </c>
      <c r="S9" s="13" t="s">
        <v>45</v>
      </c>
      <c r="T9" s="14"/>
    </row>
    <row r="10" spans="1:20" ht="18" customHeight="1">
      <c r="A10" s="9">
        <f>146-1</f>
        <v>145</v>
      </c>
      <c r="B10" s="10" t="s">
        <v>46</v>
      </c>
      <c r="C10" s="23" t="s">
        <v>47</v>
      </c>
      <c r="D10" s="10" t="s">
        <v>47</v>
      </c>
      <c r="E10" s="10" t="s">
        <v>21</v>
      </c>
      <c r="F10" s="10"/>
      <c r="G10" s="10"/>
      <c r="H10" s="11"/>
      <c r="I10" s="11"/>
      <c r="J10" s="11">
        <v>37.5</v>
      </c>
      <c r="K10" s="11">
        <v>50</v>
      </c>
      <c r="L10" s="11">
        <f t="shared" si="1"/>
        <v>1875</v>
      </c>
      <c r="M10" s="10"/>
      <c r="N10" s="12">
        <v>1875</v>
      </c>
      <c r="O10" s="13" t="s">
        <v>48</v>
      </c>
      <c r="P10" s="13" t="s">
        <v>49</v>
      </c>
      <c r="Q10" s="13" t="s">
        <v>50</v>
      </c>
      <c r="R10" s="13" t="s">
        <v>51</v>
      </c>
      <c r="S10" s="13" t="s">
        <v>51</v>
      </c>
      <c r="T10" s="14"/>
    </row>
    <row r="11" spans="1:20" ht="18" customHeight="1">
      <c r="A11" s="9">
        <f>172-1</f>
        <v>171</v>
      </c>
      <c r="B11" s="10" t="s">
        <v>52</v>
      </c>
      <c r="C11" s="23" t="s">
        <v>53</v>
      </c>
      <c r="D11" s="10" t="s">
        <v>53</v>
      </c>
      <c r="E11" s="10" t="s">
        <v>21</v>
      </c>
      <c r="F11" s="10"/>
      <c r="G11" s="10"/>
      <c r="H11" s="11"/>
      <c r="I11" s="11"/>
      <c r="J11" s="11">
        <v>30</v>
      </c>
      <c r="K11" s="11">
        <v>50</v>
      </c>
      <c r="L11" s="11">
        <f t="shared" si="1"/>
        <v>1500</v>
      </c>
      <c r="M11" s="10"/>
      <c r="N11" s="12">
        <v>1500</v>
      </c>
      <c r="O11" s="13" t="s">
        <v>54</v>
      </c>
      <c r="P11" s="13" t="s">
        <v>55</v>
      </c>
      <c r="Q11" s="13" t="s">
        <v>56</v>
      </c>
      <c r="R11" s="13" t="s">
        <v>57</v>
      </c>
      <c r="S11" s="13" t="s">
        <v>57</v>
      </c>
      <c r="T11" s="14"/>
    </row>
    <row r="12" spans="1:20" ht="18" customHeight="1">
      <c r="A12" s="9">
        <f>227-1</f>
        <v>226</v>
      </c>
      <c r="B12" s="10" t="s">
        <v>58</v>
      </c>
      <c r="C12" s="23" t="s">
        <v>59</v>
      </c>
      <c r="D12" s="10" t="s">
        <v>59</v>
      </c>
      <c r="E12" s="10" t="s">
        <v>21</v>
      </c>
      <c r="F12" s="10"/>
      <c r="G12" s="10"/>
      <c r="H12" s="11"/>
      <c r="I12" s="11"/>
      <c r="J12" s="11">
        <v>7.5</v>
      </c>
      <c r="K12" s="11">
        <v>50</v>
      </c>
      <c r="L12" s="11">
        <f t="shared" ref="L12:L14" si="2">ROUND((ROUND(J12,2)*ROUND(K12,2)),2)</f>
        <v>375</v>
      </c>
      <c r="M12" s="10"/>
      <c r="N12" s="12">
        <v>375</v>
      </c>
      <c r="O12" s="13" t="s">
        <v>60</v>
      </c>
      <c r="P12" s="13" t="s">
        <v>61</v>
      </c>
      <c r="Q12" s="13" t="s">
        <v>62</v>
      </c>
      <c r="R12" s="13" t="s">
        <v>63</v>
      </c>
      <c r="S12" s="13" t="s">
        <v>63</v>
      </c>
      <c r="T12" s="14"/>
    </row>
    <row r="13" spans="1:20" ht="18" customHeight="1">
      <c r="A13" s="9">
        <f>252-1</f>
        <v>251</v>
      </c>
      <c r="B13" s="10" t="s">
        <v>64</v>
      </c>
      <c r="C13" s="23" t="s">
        <v>65</v>
      </c>
      <c r="D13" s="10" t="s">
        <v>65</v>
      </c>
      <c r="E13" s="10" t="s">
        <v>21</v>
      </c>
      <c r="F13" s="10"/>
      <c r="G13" s="10"/>
      <c r="H13" s="11"/>
      <c r="I13" s="11"/>
      <c r="J13" s="11">
        <v>40</v>
      </c>
      <c r="K13" s="11">
        <v>50</v>
      </c>
      <c r="L13" s="11">
        <f t="shared" si="2"/>
        <v>2000</v>
      </c>
      <c r="M13" s="10"/>
      <c r="N13" s="12">
        <v>2000</v>
      </c>
      <c r="O13" s="13" t="s">
        <v>66</v>
      </c>
      <c r="P13" s="13" t="s">
        <v>67</v>
      </c>
      <c r="Q13" s="13" t="s">
        <v>68</v>
      </c>
      <c r="R13" s="13" t="s">
        <v>69</v>
      </c>
      <c r="S13" s="13" t="s">
        <v>69</v>
      </c>
      <c r="T13" s="14"/>
    </row>
    <row r="14" spans="1:20" ht="18" customHeight="1">
      <c r="A14" s="9">
        <f>255-1</f>
        <v>254</v>
      </c>
      <c r="B14" s="10" t="s">
        <v>70</v>
      </c>
      <c r="C14" s="23" t="s">
        <v>71</v>
      </c>
      <c r="D14" s="10" t="s">
        <v>71</v>
      </c>
      <c r="E14" s="10" t="s">
        <v>21</v>
      </c>
      <c r="F14" s="10"/>
      <c r="G14" s="10"/>
      <c r="H14" s="11"/>
      <c r="I14" s="11"/>
      <c r="J14" s="11">
        <v>25</v>
      </c>
      <c r="K14" s="11">
        <v>50</v>
      </c>
      <c r="L14" s="11">
        <f t="shared" si="2"/>
        <v>1250</v>
      </c>
      <c r="M14" s="10"/>
      <c r="N14" s="12">
        <v>1250</v>
      </c>
      <c r="O14" s="13" t="s">
        <v>72</v>
      </c>
      <c r="P14" s="13" t="s">
        <v>73</v>
      </c>
      <c r="Q14" s="13" t="s">
        <v>74</v>
      </c>
      <c r="R14" s="13" t="s">
        <v>75</v>
      </c>
      <c r="S14" s="13" t="s">
        <v>75</v>
      </c>
      <c r="T14" s="14"/>
    </row>
    <row r="15" spans="1:20" ht="18" customHeight="1">
      <c r="A15" s="9">
        <f>276-1</f>
        <v>275</v>
      </c>
      <c r="B15" s="10" t="s">
        <v>76</v>
      </c>
      <c r="C15" s="23" t="s">
        <v>77</v>
      </c>
      <c r="D15" s="10" t="s">
        <v>77</v>
      </c>
      <c r="E15" s="10" t="s">
        <v>21</v>
      </c>
      <c r="F15" s="10"/>
      <c r="G15" s="10"/>
      <c r="H15" s="11"/>
      <c r="I15" s="11"/>
      <c r="J15" s="11">
        <v>30</v>
      </c>
      <c r="K15" s="11">
        <v>50</v>
      </c>
      <c r="L15" s="11">
        <f t="shared" ref="L15:L16" si="3">ROUND((ROUND(J15,2)*ROUND(K15,2)),2)</f>
        <v>1500</v>
      </c>
      <c r="M15" s="10"/>
      <c r="N15" s="12">
        <v>1500</v>
      </c>
      <c r="O15" s="13" t="s">
        <v>78</v>
      </c>
      <c r="P15" s="13" t="s">
        <v>79</v>
      </c>
      <c r="Q15" s="13" t="s">
        <v>80</v>
      </c>
      <c r="R15" s="13" t="s">
        <v>81</v>
      </c>
      <c r="S15" s="13" t="s">
        <v>81</v>
      </c>
      <c r="T15" s="14"/>
    </row>
    <row r="16" spans="1:20" ht="18" customHeight="1">
      <c r="A16" s="9">
        <f>319-1</f>
        <v>318</v>
      </c>
      <c r="B16" s="10" t="s">
        <v>82</v>
      </c>
      <c r="C16" s="23" t="s">
        <v>83</v>
      </c>
      <c r="D16" s="10" t="s">
        <v>83</v>
      </c>
      <c r="E16" s="10" t="s">
        <v>21</v>
      </c>
      <c r="F16" s="10"/>
      <c r="G16" s="10"/>
      <c r="H16" s="11"/>
      <c r="I16" s="11"/>
      <c r="J16" s="11">
        <v>25</v>
      </c>
      <c r="K16" s="11">
        <v>50</v>
      </c>
      <c r="L16" s="11">
        <f t="shared" si="3"/>
        <v>1250</v>
      </c>
      <c r="M16" s="10"/>
      <c r="N16" s="12">
        <v>1250</v>
      </c>
      <c r="O16" s="13" t="s">
        <v>84</v>
      </c>
      <c r="P16" s="13" t="s">
        <v>85</v>
      </c>
      <c r="Q16" s="13" t="s">
        <v>86</v>
      </c>
      <c r="R16" s="13" t="s">
        <v>87</v>
      </c>
      <c r="S16" s="13" t="s">
        <v>87</v>
      </c>
      <c r="T16" s="14"/>
    </row>
    <row r="17" spans="1:20" ht="18" customHeight="1">
      <c r="A17" s="9">
        <f>361-1</f>
        <v>360</v>
      </c>
      <c r="B17" s="10" t="s">
        <v>88</v>
      </c>
      <c r="C17" s="23" t="s">
        <v>89</v>
      </c>
      <c r="D17" s="10" t="s">
        <v>89</v>
      </c>
      <c r="E17" s="10" t="s">
        <v>21</v>
      </c>
      <c r="F17" s="10"/>
      <c r="G17" s="10"/>
      <c r="H17" s="11"/>
      <c r="I17" s="11"/>
      <c r="J17" s="11">
        <v>67.5</v>
      </c>
      <c r="K17" s="11">
        <v>50</v>
      </c>
      <c r="L17" s="11">
        <f t="shared" ref="L17" si="4">ROUND((ROUND(J17,2)*ROUND(K17,2)),2)</f>
        <v>3375</v>
      </c>
      <c r="M17" s="10"/>
      <c r="N17" s="12">
        <v>3375</v>
      </c>
      <c r="O17" s="13" t="s">
        <v>90</v>
      </c>
      <c r="P17" s="13" t="s">
        <v>91</v>
      </c>
      <c r="Q17" s="13" t="s">
        <v>92</v>
      </c>
      <c r="R17" s="13" t="s">
        <v>93</v>
      </c>
      <c r="S17" s="13" t="s">
        <v>93</v>
      </c>
      <c r="T17" s="14"/>
    </row>
    <row r="18" spans="1:20" ht="11.25" customHeight="1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6"/>
      <c r="O18" s="16"/>
      <c r="P18" s="16"/>
      <c r="Q18" s="16"/>
      <c r="R18" s="16"/>
      <c r="S18" s="16"/>
      <c r="T18" s="1"/>
    </row>
  </sheetData>
  <mergeCells count="2">
    <mergeCell ref="A1:M1"/>
    <mergeCell ref="B3:F3"/>
  </mergeCells>
  <phoneticPr fontId="1" type="noConversion"/>
  <pageMargins left="0.56655118000000004" right="0.56655118000000004" top="0.56655118000000004" bottom="0.56655118000000004" header="0.3" footer="0.3"/>
  <pageSetup paperSize="9" orientation="landscape" r:id="rId1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</vt:lpstr>
      <vt:lpstr>Sheet!Print_Titles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lenovo</cp:lastModifiedBy>
  <cp:lastPrinted>2018-09-06T08:43:21Z</cp:lastPrinted>
  <dcterms:created xsi:type="dcterms:W3CDTF">2011-12-31T06:39:17Z</dcterms:created>
  <dcterms:modified xsi:type="dcterms:W3CDTF">2018-09-06T08:44:32Z</dcterms:modified>
</cp:coreProperties>
</file>